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arzedo\E\ARQUIVOS OBRAS\AOBRAS\cobertura jucelino 2020\cobertura jucelino 2020\PLANILHA E CRONOGRAMA\"/>
    </mc:Choice>
  </mc:AlternateContent>
  <bookViews>
    <workbookView xWindow="240" yWindow="30" windowWidth="21075" windowHeight="10050" activeTab="2"/>
  </bookViews>
  <sheets>
    <sheet name="seviços preliminares" sheetId="2" r:id="rId1"/>
    <sheet name="Plan3" sheetId="3" r:id="rId2"/>
    <sheet name="Plan1" sheetId="4" r:id="rId3"/>
    <sheet name="Plan2" sheetId="5" r:id="rId4"/>
  </sheets>
  <calcPr calcId="152511"/>
</workbook>
</file>

<file path=xl/calcChain.xml><?xml version="1.0" encoding="utf-8"?>
<calcChain xmlns="http://schemas.openxmlformats.org/spreadsheetml/2006/main">
  <c r="H28" i="4" l="1"/>
  <c r="F28" i="4"/>
  <c r="M24" i="4" l="1"/>
  <c r="L24" i="4"/>
  <c r="M26" i="4"/>
  <c r="L26" i="4"/>
  <c r="K26" i="4"/>
  <c r="L22" i="4"/>
  <c r="M22" i="4"/>
  <c r="I18" i="4"/>
  <c r="N14" i="4"/>
  <c r="N28" i="4" s="1"/>
  <c r="K12" i="4"/>
  <c r="D28" i="4" l="1"/>
  <c r="D25" i="4" l="1"/>
  <c r="L25" i="4" s="1"/>
  <c r="N27" i="4"/>
  <c r="D15" i="4"/>
  <c r="I15" i="4" s="1"/>
  <c r="D17" i="4"/>
  <c r="D7" i="4"/>
  <c r="D19" i="4"/>
  <c r="L19" i="4" s="1"/>
  <c r="D9" i="4"/>
  <c r="D21" i="4"/>
  <c r="D11" i="4"/>
  <c r="K11" i="4" s="1"/>
  <c r="D23" i="4"/>
  <c r="L23" i="4" s="1"/>
  <c r="D13" i="4"/>
  <c r="M20" i="4"/>
  <c r="L18" i="4"/>
  <c r="K18" i="4"/>
  <c r="M16" i="4"/>
  <c r="O14" i="4"/>
  <c r="O28" i="4" s="1"/>
  <c r="O27" i="4" s="1"/>
  <c r="L12" i="4"/>
  <c r="I10" i="4"/>
  <c r="L16" i="4"/>
  <c r="K16" i="4"/>
  <c r="K28" i="4" s="1"/>
  <c r="K27" i="4" s="1"/>
  <c r="I16" i="4"/>
  <c r="L20" i="4"/>
  <c r="F8" i="4"/>
  <c r="F27" i="4" s="1"/>
  <c r="H8" i="4"/>
  <c r="H27" i="4" s="1"/>
  <c r="I28" i="4" l="1"/>
  <c r="I27" i="4" s="1"/>
  <c r="M25" i="4"/>
  <c r="K25" i="4"/>
  <c r="L28" i="4"/>
  <c r="L27" i="4" s="1"/>
  <c r="M28" i="4"/>
  <c r="M27" i="4" s="1"/>
  <c r="H7" i="4"/>
  <c r="F7" i="4"/>
  <c r="L21" i="4"/>
  <c r="M21" i="4"/>
  <c r="I9" i="4"/>
  <c r="D27" i="4" l="1"/>
  <c r="O13" i="4"/>
  <c r="N13" i="4"/>
  <c r="M15" i="4"/>
  <c r="L15" i="4"/>
  <c r="K15" i="4"/>
  <c r="K17" i="4"/>
  <c r="L17" i="4"/>
  <c r="I17" i="4"/>
  <c r="L11" i="4"/>
  <c r="M19" i="4"/>
  <c r="M23" i="4"/>
</calcChain>
</file>

<file path=xl/sharedStrings.xml><?xml version="1.0" encoding="utf-8"?>
<sst xmlns="http://schemas.openxmlformats.org/spreadsheetml/2006/main" count="133" uniqueCount="89">
  <si>
    <t>Rua Eloi Candido de Melo, 477 - Centro - CEP 32450-000 Sarzedo - MG</t>
  </si>
  <si>
    <t>CNPJ 016.125.09/0001-58 Insc. Estadual Insento</t>
  </si>
  <si>
    <t>PLANILHA DE SERVIÇOS E PREÇOS</t>
  </si>
  <si>
    <t>DATA ORIGINAL</t>
  </si>
  <si>
    <t>ANALISTA</t>
  </si>
  <si>
    <t xml:space="preserve">PREFEITURA MUNICIPAL DE SARZEDO </t>
  </si>
  <si>
    <t>ITEM</t>
  </si>
  <si>
    <t>DESCRIÇÃO DOS SERVIÇOS</t>
  </si>
  <si>
    <t>VALOR TOTAL REALIZADO R$</t>
  </si>
  <si>
    <t>VALOR UNITARIO R$</t>
  </si>
  <si>
    <t>QUANTIDADE</t>
  </si>
  <si>
    <t>UNIDADE MEDIDA</t>
  </si>
  <si>
    <t>Planilha Orçamentaria para execução de passeio, meio fio e sarjeta em diversos logradouros dos Bairros Jardim Planalto e Liberdade 1 e 2</t>
  </si>
  <si>
    <t>SERVIÇOS PRELIMINARES</t>
  </si>
  <si>
    <t>1.1</t>
  </si>
  <si>
    <t>Limpeza e capina manual a serem concretados inclusive carga, transporte e bota fora de residuos</t>
  </si>
  <si>
    <t>m²</t>
  </si>
  <si>
    <t>1.2</t>
  </si>
  <si>
    <t>1.3</t>
  </si>
  <si>
    <t>Execução de regularização e compactação do terreno deicando o mesmo a 8 centímetros abaixo do meio fio concretagem inclusive fornecimento de material para aterro e também retirada de material excedente oriundo de desaterro ( inclusive carga, transporte e bora fora).</t>
  </si>
  <si>
    <t>Fornecimento e assentamento de meio fio padrão sudecap 10x30x100 cm inclusive com corte serra clipper no asfalto e limpeza.</t>
  </si>
  <si>
    <t>1.4</t>
  </si>
  <si>
    <t>Fornecimento e execução de sarjeta de concreto padrão sudecap inclusive com serra clipper no asfalto e limpeza</t>
  </si>
  <si>
    <t>m</t>
  </si>
  <si>
    <t>1.5</t>
  </si>
  <si>
    <t>Fornecimento e execução de passeio de concreto FCK 180 com 8 cm de espessura com junta de 2 mm a cada 2 metros desempenado com acabamento frizado conforme orientação da Secretaria de Obras.</t>
  </si>
  <si>
    <t>1.6</t>
  </si>
  <si>
    <t>Fornecimento de EPI completo ( uniforme, botina, capacete, luvas, protetor solar), o uniforme deverá ser camisa amarela compativel com o padrão da Secretaria de Obras.</t>
  </si>
  <si>
    <t>vb</t>
  </si>
  <si>
    <t>1.7</t>
  </si>
  <si>
    <t>Limpeza e transporte de todo o residuo gerado pelos serviços acima contratados inclusive bota fora de entulhos e materiais de diversas que se encontram sobre o passeio que serão concretados.</t>
  </si>
  <si>
    <t>Somatorio Parcial</t>
  </si>
  <si>
    <t>SECRETARIA MUNICIPAL DE OBRAS E URBANISMOS</t>
  </si>
  <si>
    <t>Obra: Execução de Passeio, Meio fio e sarjeta em diversos logradouros</t>
  </si>
  <si>
    <t>Local: Bairros Liberdade e Jardim Planalto</t>
  </si>
  <si>
    <t xml:space="preserve">Data: </t>
  </si>
  <si>
    <t xml:space="preserve">Prazo: </t>
  </si>
  <si>
    <t>CODIGO</t>
  </si>
  <si>
    <t>ETAPAS / DESCRIÇÃO</t>
  </si>
  <si>
    <t>MÊS 3</t>
  </si>
  <si>
    <t>MÊS 2</t>
  </si>
  <si>
    <t>MÊS 1</t>
  </si>
  <si>
    <t>TOTAL DE ETAPAS</t>
  </si>
  <si>
    <t>FISICO/ FINANCEIRO</t>
  </si>
  <si>
    <t>Capina Manual</t>
  </si>
  <si>
    <t>Fisico %</t>
  </si>
  <si>
    <t>Financeiro</t>
  </si>
  <si>
    <t>Regularização e Compactação</t>
  </si>
  <si>
    <t>Assentamento de meio fio</t>
  </si>
  <si>
    <t>Execução de sarjetas</t>
  </si>
  <si>
    <t>Execução de passeio em concreto</t>
  </si>
  <si>
    <t>EPI e Uniforme</t>
  </si>
  <si>
    <t>Limpeza e transporte</t>
  </si>
  <si>
    <t>TOTAL</t>
  </si>
  <si>
    <t>CRONOGRAMA FÍSICO FINANCEIRO PARA ADITIVO DE PRAZO</t>
  </si>
  <si>
    <t>SECRETARIA MUNICIPAL DE OBRAS E URBNISMO</t>
  </si>
  <si>
    <t>PREFEITURA MUNICIPAL DE SARZEDO</t>
  </si>
  <si>
    <t>SERVIÇO</t>
  </si>
  <si>
    <t>VALOR</t>
  </si>
  <si>
    <t xml:space="preserve">FISICO </t>
  </si>
  <si>
    <t>FINANCEIRO</t>
  </si>
  <si>
    <t>ESQUADRIAS</t>
  </si>
  <si>
    <t>FISICO</t>
  </si>
  <si>
    <t>REVESTIMENTOS</t>
  </si>
  <si>
    <t>PINTURA</t>
  </si>
  <si>
    <t>INSTALAÇÕES HIDRAULICAS</t>
  </si>
  <si>
    <t>INSTALAÇÕES SANITARIAS</t>
  </si>
  <si>
    <t>DRENAGEM DE AGUAS PLUVIAIS</t>
  </si>
  <si>
    <t>SISTEMA DE PROTEÇÃO CONTRA DESCARGAS ATMOSRERICAS (SPDA)</t>
  </si>
  <si>
    <t>ENG. RESPONSAVEL</t>
  </si>
  <si>
    <t>Observações:</t>
  </si>
  <si>
    <t>KLASJFKLASWDJFLKDSAJFKDS</t>
  </si>
  <si>
    <t>OBRA: EXECUÇÃO DE QUADRA COBERTA COM VESTIÁRIO</t>
  </si>
  <si>
    <t>30 dias</t>
  </si>
  <si>
    <t>60 dias</t>
  </si>
  <si>
    <t>90 dias</t>
  </si>
  <si>
    <t>120 dias</t>
  </si>
  <si>
    <t>150 dias</t>
  </si>
  <si>
    <t>180 dias</t>
  </si>
  <si>
    <t>PAREDES E PAINEIS</t>
  </si>
  <si>
    <t>210 dias</t>
  </si>
  <si>
    <t>240 dias</t>
  </si>
  <si>
    <t>SERVIÇOS DIVERSOS</t>
  </si>
  <si>
    <t>LOCAL: ESCOLA MUNICIPAL JUSCELINO DIAS MAGALHÃES</t>
  </si>
  <si>
    <t xml:space="preserve">PRAZO DA OBRA: 8 MESES </t>
  </si>
  <si>
    <t>William Alves Pereira</t>
  </si>
  <si>
    <t>___________________________________</t>
  </si>
  <si>
    <t>DATA: 18/11/2020</t>
  </si>
  <si>
    <t xml:space="preserve">INSTALAÇÕES ELETRICAS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</si>
</sst>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0.0%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1"/>
      </top>
      <bottom style="thin">
        <color theme="0"/>
      </bottom>
      <diagonal/>
    </border>
    <border>
      <left/>
      <right/>
      <top style="thin">
        <color theme="1"/>
      </top>
      <bottom style="thin">
        <color theme="0"/>
      </bottom>
      <diagonal/>
    </border>
    <border>
      <left style="thin">
        <color theme="0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medium">
        <color theme="1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theme="1"/>
      </right>
      <top style="thin">
        <color indexed="64"/>
      </top>
      <bottom/>
      <diagonal/>
    </border>
    <border>
      <left style="medium">
        <color theme="1"/>
      </left>
      <right style="thin">
        <color theme="0"/>
      </right>
      <top style="thin">
        <color theme="1"/>
      </top>
      <bottom/>
      <diagonal/>
    </border>
    <border>
      <left/>
      <right style="medium">
        <color theme="1"/>
      </right>
      <top style="thin">
        <color theme="1"/>
      </top>
      <bottom/>
      <diagonal/>
    </border>
    <border>
      <left style="medium">
        <color theme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 style="thin">
        <color theme="0"/>
      </right>
      <top/>
      <bottom/>
      <diagonal/>
    </border>
    <border>
      <left style="medium">
        <color theme="1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1"/>
      </bottom>
      <diagonal/>
    </border>
    <border>
      <left/>
      <right style="thin">
        <color theme="0"/>
      </right>
      <top style="thin">
        <color theme="0"/>
      </top>
      <bottom style="medium">
        <color theme="1"/>
      </bottom>
      <diagonal/>
    </border>
    <border>
      <left style="thin">
        <color theme="0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 style="thin">
        <color indexed="64"/>
      </left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/>
    <xf numFmtId="0" fontId="0" fillId="0" borderId="1" xfId="0" applyBorder="1"/>
    <xf numFmtId="0" fontId="6" fillId="0" borderId="0" xfId="0" applyFont="1"/>
    <xf numFmtId="0" fontId="9" fillId="0" borderId="0" xfId="0" applyFont="1"/>
    <xf numFmtId="0" fontId="8" fillId="0" borderId="0" xfId="0" applyFont="1"/>
    <xf numFmtId="0" fontId="7" fillId="0" borderId="2" xfId="0" applyFont="1" applyBorder="1"/>
    <xf numFmtId="0" fontId="8" fillId="0" borderId="3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10" fontId="7" fillId="0" borderId="2" xfId="0" applyNumberFormat="1" applyFont="1" applyBorder="1" applyAlignment="1">
      <alignment horizontal="center" vertical="center"/>
    </xf>
    <xf numFmtId="8" fontId="7" fillId="0" borderId="2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10" fontId="7" fillId="0" borderId="2" xfId="0" applyNumberFormat="1" applyFont="1" applyBorder="1" applyAlignment="1">
      <alignment horizontal="center"/>
    </xf>
    <xf numFmtId="10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8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/>
    <xf numFmtId="0" fontId="0" fillId="0" borderId="2" xfId="0" applyBorder="1" applyAlignment="1">
      <alignment horizontal="center" vertical="center"/>
    </xf>
    <xf numFmtId="0" fontId="8" fillId="0" borderId="2" xfId="0" applyFont="1" applyBorder="1"/>
    <xf numFmtId="0" fontId="7" fillId="0" borderId="6" xfId="0" applyFont="1" applyBorder="1" applyAlignment="1">
      <alignment horizontal="center"/>
    </xf>
    <xf numFmtId="10" fontId="0" fillId="0" borderId="0" xfId="0" applyNumberFormat="1"/>
    <xf numFmtId="0" fontId="0" fillId="0" borderId="0" xfId="0" applyAlignment="1">
      <alignment vertical="center"/>
    </xf>
    <xf numFmtId="8" fontId="7" fillId="0" borderId="6" xfId="0" applyNumberFormat="1" applyFont="1" applyBorder="1" applyAlignment="1">
      <alignment horizontal="center"/>
    </xf>
    <xf numFmtId="0" fontId="0" fillId="0" borderId="8" xfId="0" applyFill="1" applyBorder="1"/>
    <xf numFmtId="0" fontId="0" fillId="0" borderId="12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/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8" fillId="0" borderId="21" xfId="0" applyFont="1" applyBorder="1"/>
    <xf numFmtId="8" fontId="8" fillId="0" borderId="21" xfId="0" applyNumberFormat="1" applyFont="1" applyBorder="1"/>
    <xf numFmtId="0" fontId="7" fillId="0" borderId="20" xfId="0" applyFont="1" applyBorder="1"/>
    <xf numFmtId="0" fontId="7" fillId="0" borderId="20" xfId="0" applyFont="1" applyBorder="1" applyAlignment="1">
      <alignment horizontal="center"/>
    </xf>
    <xf numFmtId="0" fontId="6" fillId="0" borderId="21" xfId="0" applyFont="1" applyBorder="1"/>
    <xf numFmtId="8" fontId="6" fillId="0" borderId="21" xfId="0" applyNumberFormat="1" applyFont="1" applyBorder="1"/>
    <xf numFmtId="10" fontId="7" fillId="0" borderId="21" xfId="0" applyNumberFormat="1" applyFont="1" applyBorder="1" applyAlignment="1">
      <alignment horizontal="center"/>
    </xf>
    <xf numFmtId="8" fontId="7" fillId="0" borderId="21" xfId="0" applyNumberFormat="1" applyFont="1" applyBorder="1" applyAlignment="1">
      <alignment horizontal="center"/>
    </xf>
    <xf numFmtId="0" fontId="7" fillId="0" borderId="20" xfId="0" applyFont="1" applyBorder="1" applyAlignment="1">
      <alignment horizontal="center" vertical="center"/>
    </xf>
    <xf numFmtId="0" fontId="0" fillId="0" borderId="26" xfId="0" applyFill="1" applyBorder="1" applyAlignment="1"/>
    <xf numFmtId="0" fontId="0" fillId="0" borderId="28" xfId="0" applyFill="1" applyBorder="1"/>
    <xf numFmtId="0" fontId="0" fillId="0" borderId="30" xfId="0" applyFill="1" applyBorder="1"/>
    <xf numFmtId="0" fontId="0" fillId="0" borderId="31" xfId="0" applyFill="1" applyBorder="1"/>
    <xf numFmtId="0" fontId="0" fillId="0" borderId="32" xfId="0" applyFill="1" applyBorder="1"/>
    <xf numFmtId="0" fontId="0" fillId="0" borderId="33" xfId="0" applyFill="1" applyBorder="1" applyAlignment="1">
      <alignment horizontal="center" vertical="center"/>
    </xf>
    <xf numFmtId="0" fontId="0" fillId="0" borderId="34" xfId="0" applyFill="1" applyBorder="1"/>
    <xf numFmtId="164" fontId="7" fillId="0" borderId="2" xfId="1" applyNumberFormat="1" applyFont="1" applyBorder="1" applyAlignment="1">
      <alignment horizontal="center" vertical="center"/>
    </xf>
    <xf numFmtId="10" fontId="7" fillId="0" borderId="21" xfId="0" applyNumberFormat="1" applyFont="1" applyBorder="1"/>
    <xf numFmtId="8" fontId="7" fillId="0" borderId="6" xfId="0" applyNumberFormat="1" applyFont="1" applyBorder="1"/>
    <xf numFmtId="8" fontId="7" fillId="0" borderId="25" xfId="0" applyNumberFormat="1" applyFont="1" applyBorder="1"/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0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4" fontId="7" fillId="0" borderId="4" xfId="0" applyNumberFormat="1" applyFont="1" applyBorder="1" applyAlignment="1">
      <alignment horizontal="center" vertical="center" wrapText="1"/>
    </xf>
    <xf numFmtId="44" fontId="7" fillId="0" borderId="5" xfId="0" applyNumberFormat="1" applyFont="1" applyBorder="1" applyAlignment="1">
      <alignment horizontal="center" vertical="center" wrapText="1"/>
    </xf>
    <xf numFmtId="8" fontId="7" fillId="0" borderId="2" xfId="0" applyNumberFormat="1" applyFont="1" applyBorder="1" applyAlignment="1">
      <alignment horizontal="center" vertical="center" wrapText="1"/>
    </xf>
    <xf numFmtId="0" fontId="6" fillId="0" borderId="20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0" fontId="7" fillId="0" borderId="2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10" fontId="6" fillId="0" borderId="4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8" fontId="7" fillId="0" borderId="2" xfId="0" applyNumberFormat="1" applyFont="1" applyBorder="1" applyAlignment="1">
      <alignment horizontal="center"/>
    </xf>
    <xf numFmtId="44" fontId="7" fillId="0" borderId="2" xfId="0" applyNumberFormat="1" applyFont="1" applyBorder="1" applyAlignment="1">
      <alignment horizontal="center"/>
    </xf>
    <xf numFmtId="44" fontId="7" fillId="0" borderId="4" xfId="0" applyNumberFormat="1" applyFont="1" applyBorder="1" applyAlignment="1">
      <alignment horizontal="center"/>
    </xf>
    <xf numFmtId="44" fontId="7" fillId="0" borderId="5" xfId="0" applyNumberFormat="1" applyFont="1" applyBorder="1" applyAlignment="1">
      <alignment horizontal="center"/>
    </xf>
    <xf numFmtId="10" fontId="7" fillId="0" borderId="4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35" xfId="0" applyFill="1" applyBorder="1" applyAlignment="1">
      <alignment horizontal="center"/>
    </xf>
    <xf numFmtId="0" fontId="0" fillId="0" borderId="36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6" xfId="0" applyFill="1" applyBorder="1" applyAlignment="1">
      <alignment horizontal="left" vertical="top"/>
    </xf>
    <xf numFmtId="0" fontId="0" fillId="0" borderId="27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29" xfId="0" applyFill="1" applyBorder="1" applyAlignment="1">
      <alignment horizontal="left" vertical="top"/>
    </xf>
    <xf numFmtId="0" fontId="0" fillId="0" borderId="37" xfId="0" applyFill="1" applyBorder="1" applyAlignment="1">
      <alignment horizontal="left" vertical="top"/>
    </xf>
    <xf numFmtId="0" fontId="0" fillId="0" borderId="36" xfId="0" applyFill="1" applyBorder="1" applyAlignment="1">
      <alignment horizontal="left" vertical="top"/>
    </xf>
    <xf numFmtId="0" fontId="0" fillId="0" borderId="38" xfId="0" applyFill="1" applyBorder="1" applyAlignment="1">
      <alignment horizontal="left" vertical="top"/>
    </xf>
    <xf numFmtId="0" fontId="8" fillId="0" borderId="2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4" fontId="7" fillId="0" borderId="6" xfId="0" applyNumberFormat="1" applyFont="1" applyBorder="1" applyAlignment="1">
      <alignment horizontal="center"/>
    </xf>
    <xf numFmtId="8" fontId="7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66675</xdr:rowOff>
    </xdr:from>
    <xdr:to>
      <xdr:col>1</xdr:col>
      <xdr:colOff>429732</xdr:colOff>
      <xdr:row>3</xdr:row>
      <xdr:rowOff>114300</xdr:rowOff>
    </xdr:to>
    <xdr:pic>
      <xdr:nvPicPr>
        <xdr:cNvPr id="3" name="Imagem 2" descr="Imagem relacionada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66675"/>
          <a:ext cx="858357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66675</xdr:rowOff>
    </xdr:from>
    <xdr:to>
      <xdr:col>1</xdr:col>
      <xdr:colOff>429732</xdr:colOff>
      <xdr:row>3</xdr:row>
      <xdr:rowOff>114300</xdr:rowOff>
    </xdr:to>
    <xdr:pic>
      <xdr:nvPicPr>
        <xdr:cNvPr id="2" name="Imagem 1" descr="Imagem relacionada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66675"/>
          <a:ext cx="810732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"/>
  <sheetViews>
    <sheetView showWhiteSpace="0" topLeftCell="A4" zoomScaleNormal="100" workbookViewId="0">
      <selection activeCell="B11" sqref="B11:G11"/>
    </sheetView>
  </sheetViews>
  <sheetFormatPr defaultRowHeight="14.25" x14ac:dyDescent="0.45"/>
  <sheetData>
    <row r="1" spans="1:14" ht="33.75" thickBot="1" x14ac:dyDescent="0.5">
      <c r="A1" s="57"/>
      <c r="B1" s="57"/>
      <c r="C1" s="61" t="s">
        <v>5</v>
      </c>
      <c r="D1" s="61"/>
      <c r="E1" s="61"/>
      <c r="F1" s="61"/>
      <c r="G1" s="61"/>
      <c r="H1" s="61"/>
      <c r="I1" s="61"/>
      <c r="J1" s="61"/>
      <c r="K1" s="56" t="s">
        <v>2</v>
      </c>
      <c r="L1" s="56"/>
      <c r="M1" s="56"/>
      <c r="N1" s="56"/>
    </row>
    <row r="2" spans="1:14" ht="14.65" thickBot="1" x14ac:dyDescent="0.5">
      <c r="A2" s="57"/>
      <c r="B2" s="57"/>
      <c r="C2" s="58" t="s">
        <v>1</v>
      </c>
      <c r="D2" s="58"/>
      <c r="E2" s="58"/>
      <c r="F2" s="58"/>
      <c r="G2" s="58"/>
      <c r="H2" s="58"/>
      <c r="I2" s="58"/>
      <c r="J2" s="58"/>
      <c r="K2" s="56" t="s">
        <v>3</v>
      </c>
      <c r="L2" s="56"/>
      <c r="M2" s="56" t="s">
        <v>4</v>
      </c>
      <c r="N2" s="56"/>
    </row>
    <row r="3" spans="1:14" ht="14.65" thickBot="1" x14ac:dyDescent="0.5">
      <c r="A3" s="57"/>
      <c r="B3" s="57"/>
      <c r="C3" s="56" t="s">
        <v>0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</row>
    <row r="4" spans="1:14" ht="14.65" thickBot="1" x14ac:dyDescent="0.5">
      <c r="A4" s="57"/>
      <c r="B4" s="57"/>
      <c r="C4" s="56"/>
      <c r="D4" s="56"/>
      <c r="E4" s="56"/>
      <c r="F4" s="56"/>
      <c r="G4" s="56"/>
      <c r="H4" s="56"/>
      <c r="I4" s="56"/>
      <c r="J4" s="56"/>
      <c r="K4" s="57"/>
      <c r="L4" s="57"/>
      <c r="M4" s="57"/>
      <c r="N4" s="57"/>
    </row>
    <row r="5" spans="1:14" ht="14.65" thickBot="1" x14ac:dyDescent="0.5">
      <c r="A5" s="60" t="s">
        <v>32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14.65" thickBot="1" x14ac:dyDescent="0.5">
      <c r="A6" s="56" t="s">
        <v>12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</row>
    <row r="7" spans="1:14" ht="14.65" thickBot="1" x14ac:dyDescent="0.5"/>
    <row r="8" spans="1:14" ht="28.9" thickBot="1" x14ac:dyDescent="0.5">
      <c r="A8" s="2" t="s">
        <v>6</v>
      </c>
      <c r="B8" s="56" t="s">
        <v>7</v>
      </c>
      <c r="C8" s="56"/>
      <c r="D8" s="56"/>
      <c r="E8" s="56"/>
      <c r="F8" s="56"/>
      <c r="G8" s="56"/>
      <c r="H8" s="3" t="s">
        <v>11</v>
      </c>
      <c r="I8" s="56" t="s">
        <v>10</v>
      </c>
      <c r="J8" s="56"/>
      <c r="K8" s="56" t="s">
        <v>9</v>
      </c>
      <c r="L8" s="56"/>
      <c r="M8" s="58" t="s">
        <v>8</v>
      </c>
      <c r="N8" s="58"/>
    </row>
    <row r="9" spans="1:14" ht="16.149999999999999" thickBot="1" x14ac:dyDescent="0.55000000000000004">
      <c r="A9" s="2">
        <v>1</v>
      </c>
      <c r="B9" s="59" t="s">
        <v>13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</row>
    <row r="10" spans="1:14" ht="30.75" customHeight="1" thickBot="1" x14ac:dyDescent="0.5">
      <c r="A10" s="2" t="s">
        <v>14</v>
      </c>
      <c r="B10" s="55" t="s">
        <v>15</v>
      </c>
      <c r="C10" s="55"/>
      <c r="D10" s="55"/>
      <c r="E10" s="55"/>
      <c r="F10" s="55"/>
      <c r="G10" s="55"/>
      <c r="H10" s="2" t="s">
        <v>16</v>
      </c>
      <c r="I10" s="56">
        <v>4900</v>
      </c>
      <c r="J10" s="56"/>
      <c r="K10" s="56"/>
      <c r="L10" s="56"/>
      <c r="M10" s="56"/>
      <c r="N10" s="56"/>
    </row>
    <row r="11" spans="1:14" ht="107.25" customHeight="1" thickBot="1" x14ac:dyDescent="0.5">
      <c r="A11" s="2" t="s">
        <v>17</v>
      </c>
      <c r="B11" s="55" t="s">
        <v>19</v>
      </c>
      <c r="C11" s="55"/>
      <c r="D11" s="55"/>
      <c r="E11" s="55"/>
      <c r="F11" s="55"/>
      <c r="G11" s="55"/>
      <c r="H11" s="2" t="s">
        <v>16</v>
      </c>
      <c r="I11" s="56">
        <v>4900</v>
      </c>
      <c r="J11" s="56"/>
      <c r="K11" s="56"/>
      <c r="L11" s="56"/>
      <c r="M11" s="56"/>
      <c r="N11" s="56"/>
    </row>
    <row r="12" spans="1:14" ht="51" customHeight="1" thickBot="1" x14ac:dyDescent="0.5">
      <c r="A12" s="2" t="s">
        <v>18</v>
      </c>
      <c r="B12" s="55" t="s">
        <v>20</v>
      </c>
      <c r="C12" s="55"/>
      <c r="D12" s="55"/>
      <c r="E12" s="55"/>
      <c r="F12" s="55"/>
      <c r="G12" s="55"/>
      <c r="H12" s="2" t="s">
        <v>23</v>
      </c>
      <c r="I12" s="56">
        <v>300</v>
      </c>
      <c r="J12" s="56"/>
      <c r="K12" s="56"/>
      <c r="L12" s="56"/>
      <c r="M12" s="56"/>
      <c r="N12" s="56"/>
    </row>
    <row r="13" spans="1:14" ht="51" customHeight="1" thickBot="1" x14ac:dyDescent="0.5">
      <c r="A13" s="2" t="s">
        <v>21</v>
      </c>
      <c r="B13" s="55" t="s">
        <v>22</v>
      </c>
      <c r="C13" s="55"/>
      <c r="D13" s="55"/>
      <c r="E13" s="55"/>
      <c r="F13" s="55"/>
      <c r="G13" s="55"/>
      <c r="H13" s="2" t="s">
        <v>23</v>
      </c>
      <c r="I13" s="56">
        <v>300</v>
      </c>
      <c r="J13" s="56"/>
      <c r="K13" s="56"/>
      <c r="L13" s="56"/>
      <c r="M13" s="56"/>
      <c r="N13" s="56"/>
    </row>
    <row r="14" spans="1:14" ht="51" customHeight="1" thickBot="1" x14ac:dyDescent="0.5">
      <c r="A14" s="2" t="s">
        <v>24</v>
      </c>
      <c r="B14" s="55" t="s">
        <v>25</v>
      </c>
      <c r="C14" s="55"/>
      <c r="D14" s="55"/>
      <c r="E14" s="55"/>
      <c r="F14" s="55"/>
      <c r="G14" s="55"/>
      <c r="H14" s="2" t="s">
        <v>16</v>
      </c>
      <c r="I14" s="56">
        <v>4900</v>
      </c>
      <c r="J14" s="56"/>
      <c r="K14" s="56"/>
      <c r="L14" s="56"/>
      <c r="M14" s="56"/>
      <c r="N14" s="56"/>
    </row>
    <row r="15" spans="1:14" ht="51" customHeight="1" thickBot="1" x14ac:dyDescent="0.5">
      <c r="A15" s="2" t="s">
        <v>26</v>
      </c>
      <c r="B15" s="55" t="s">
        <v>27</v>
      </c>
      <c r="C15" s="55"/>
      <c r="D15" s="55"/>
      <c r="E15" s="55"/>
      <c r="F15" s="55"/>
      <c r="G15" s="55"/>
      <c r="H15" s="2" t="s">
        <v>28</v>
      </c>
      <c r="I15" s="56">
        <v>1</v>
      </c>
      <c r="J15" s="56"/>
      <c r="K15" s="56"/>
      <c r="L15" s="56"/>
      <c r="M15" s="56"/>
      <c r="N15" s="56"/>
    </row>
    <row r="16" spans="1:14" ht="51" customHeight="1" thickBot="1" x14ac:dyDescent="0.5">
      <c r="A16" s="2" t="s">
        <v>29</v>
      </c>
      <c r="B16" s="55" t="s">
        <v>30</v>
      </c>
      <c r="C16" s="55"/>
      <c r="D16" s="55"/>
      <c r="E16" s="55"/>
      <c r="F16" s="55"/>
      <c r="G16" s="55"/>
      <c r="H16" s="2" t="s">
        <v>28</v>
      </c>
      <c r="I16" s="56">
        <v>1</v>
      </c>
      <c r="J16" s="56"/>
      <c r="K16" s="56"/>
      <c r="L16" s="56"/>
      <c r="M16" s="56"/>
      <c r="N16" s="56"/>
    </row>
    <row r="17" spans="1:14" ht="14.65" thickBot="1" x14ac:dyDescent="0.5">
      <c r="A17" s="56" t="s">
        <v>31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7"/>
      <c r="N17" s="57"/>
    </row>
    <row r="18" spans="1:14" x14ac:dyDescent="0.45">
      <c r="A18" s="1"/>
    </row>
    <row r="19" spans="1:14" x14ac:dyDescent="0.45">
      <c r="A19" s="1"/>
    </row>
    <row r="20" spans="1:14" x14ac:dyDescent="0.45">
      <c r="A20" s="1"/>
    </row>
    <row r="21" spans="1:14" x14ac:dyDescent="0.45">
      <c r="A21" s="1"/>
    </row>
    <row r="22" spans="1:14" x14ac:dyDescent="0.45">
      <c r="A22" s="1"/>
    </row>
    <row r="23" spans="1:14" x14ac:dyDescent="0.45">
      <c r="A23" s="1"/>
    </row>
    <row r="24" spans="1:14" x14ac:dyDescent="0.45">
      <c r="A24" s="1"/>
    </row>
    <row r="25" spans="1:14" x14ac:dyDescent="0.45">
      <c r="A25" s="1"/>
    </row>
    <row r="26" spans="1:14" x14ac:dyDescent="0.45">
      <c r="A26" s="1"/>
    </row>
    <row r="27" spans="1:14" x14ac:dyDescent="0.45">
      <c r="A27" s="1"/>
    </row>
    <row r="28" spans="1:14" x14ac:dyDescent="0.45">
      <c r="A28" s="1"/>
    </row>
    <row r="29" spans="1:14" x14ac:dyDescent="0.45">
      <c r="A29" s="1"/>
    </row>
    <row r="30" spans="1:14" x14ac:dyDescent="0.45">
      <c r="A30" s="1"/>
    </row>
    <row r="31" spans="1:14" x14ac:dyDescent="0.45">
      <c r="A31" s="1"/>
    </row>
    <row r="32" spans="1:14" x14ac:dyDescent="0.45">
      <c r="A32" s="1"/>
    </row>
    <row r="33" spans="1:1" x14ac:dyDescent="0.45">
      <c r="A33" s="1"/>
    </row>
    <row r="34" spans="1:1" x14ac:dyDescent="0.45">
      <c r="A34" s="1"/>
    </row>
    <row r="35" spans="1:1" x14ac:dyDescent="0.45">
      <c r="A35" s="1"/>
    </row>
    <row r="36" spans="1:1" x14ac:dyDescent="0.45">
      <c r="A36" s="1"/>
    </row>
    <row r="37" spans="1:1" x14ac:dyDescent="0.45">
      <c r="A37" s="1"/>
    </row>
    <row r="38" spans="1:1" x14ac:dyDescent="0.45">
      <c r="A38" s="1"/>
    </row>
    <row r="39" spans="1:1" x14ac:dyDescent="0.45">
      <c r="A39" s="1"/>
    </row>
    <row r="40" spans="1:1" x14ac:dyDescent="0.45">
      <c r="A40" s="1"/>
    </row>
    <row r="41" spans="1:1" x14ac:dyDescent="0.45">
      <c r="A41" s="1"/>
    </row>
    <row r="42" spans="1:1" x14ac:dyDescent="0.45">
      <c r="A42" s="1"/>
    </row>
    <row r="43" spans="1:1" x14ac:dyDescent="0.45">
      <c r="A43" s="1"/>
    </row>
    <row r="44" spans="1:1" x14ac:dyDescent="0.45">
      <c r="A44" s="1"/>
    </row>
    <row r="45" spans="1:1" x14ac:dyDescent="0.45">
      <c r="A45" s="1"/>
    </row>
    <row r="46" spans="1:1" x14ac:dyDescent="0.45">
      <c r="A46" s="1"/>
    </row>
    <row r="47" spans="1:1" x14ac:dyDescent="0.45">
      <c r="A47" s="1"/>
    </row>
    <row r="48" spans="1:1" x14ac:dyDescent="0.45">
      <c r="A48" s="1"/>
    </row>
    <row r="49" spans="1:1" x14ac:dyDescent="0.45">
      <c r="A49" s="1"/>
    </row>
    <row r="50" spans="1:1" x14ac:dyDescent="0.45">
      <c r="A50" s="1"/>
    </row>
    <row r="51" spans="1:1" x14ac:dyDescent="0.45">
      <c r="A51" s="1"/>
    </row>
    <row r="52" spans="1:1" x14ac:dyDescent="0.45">
      <c r="A52" s="1"/>
    </row>
    <row r="53" spans="1:1" x14ac:dyDescent="0.45">
      <c r="A53" s="1"/>
    </row>
    <row r="54" spans="1:1" x14ac:dyDescent="0.45">
      <c r="A54" s="1"/>
    </row>
  </sheetData>
  <mergeCells count="46">
    <mergeCell ref="K4:L4"/>
    <mergeCell ref="M4:N4"/>
    <mergeCell ref="K2:L3"/>
    <mergeCell ref="M2:N3"/>
    <mergeCell ref="A5:N5"/>
    <mergeCell ref="C3:J4"/>
    <mergeCell ref="A1:B4"/>
    <mergeCell ref="C1:J1"/>
    <mergeCell ref="C2:J2"/>
    <mergeCell ref="K1:N1"/>
    <mergeCell ref="B11:G11"/>
    <mergeCell ref="I11:J11"/>
    <mergeCell ref="K11:L11"/>
    <mergeCell ref="M11:N11"/>
    <mergeCell ref="A6:N6"/>
    <mergeCell ref="M8:N8"/>
    <mergeCell ref="I8:J8"/>
    <mergeCell ref="B8:G8"/>
    <mergeCell ref="K8:L8"/>
    <mergeCell ref="B10:G10"/>
    <mergeCell ref="I10:J10"/>
    <mergeCell ref="K10:L10"/>
    <mergeCell ref="M10:N10"/>
    <mergeCell ref="B9:N9"/>
    <mergeCell ref="B12:G12"/>
    <mergeCell ref="I12:J12"/>
    <mergeCell ref="K12:L12"/>
    <mergeCell ref="M12:N12"/>
    <mergeCell ref="B13:G13"/>
    <mergeCell ref="I13:J13"/>
    <mergeCell ref="K13:L13"/>
    <mergeCell ref="M13:N13"/>
    <mergeCell ref="B14:G14"/>
    <mergeCell ref="I14:J14"/>
    <mergeCell ref="K14:L14"/>
    <mergeCell ref="M14:N14"/>
    <mergeCell ref="B15:G15"/>
    <mergeCell ref="I15:J15"/>
    <mergeCell ref="K15:L15"/>
    <mergeCell ref="M15:N15"/>
    <mergeCell ref="B16:G16"/>
    <mergeCell ref="I16:J16"/>
    <mergeCell ref="K16:L16"/>
    <mergeCell ref="M16:N16"/>
    <mergeCell ref="M17:N17"/>
    <mergeCell ref="A17:L17"/>
  </mergeCells>
  <pageMargins left="0.511811024" right="0.511811024" top="0.78740157499999996" bottom="0.78740157499999996" header="0.31496062000000002" footer="0.31496062000000002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view="pageLayout" zoomScaleNormal="100" workbookViewId="0">
      <selection activeCell="E26" sqref="E26:E28"/>
    </sheetView>
  </sheetViews>
  <sheetFormatPr defaultColWidth="9.1328125" defaultRowHeight="14.25" x14ac:dyDescent="0.45"/>
  <cols>
    <col min="1" max="16384" width="9.1328125" style="4"/>
  </cols>
  <sheetData>
    <row r="1" spans="1:14" ht="34.5" customHeight="1" thickBot="1" x14ac:dyDescent="0.5">
      <c r="A1" s="57"/>
      <c r="B1" s="57"/>
      <c r="C1" s="61" t="s">
        <v>5</v>
      </c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1:14" ht="14.65" thickBot="1" x14ac:dyDescent="0.5">
      <c r="A2" s="57"/>
      <c r="B2" s="57"/>
      <c r="C2" s="58" t="s">
        <v>1</v>
      </c>
      <c r="D2" s="58"/>
      <c r="E2" s="58"/>
      <c r="F2" s="58"/>
      <c r="G2" s="58"/>
      <c r="H2" s="58"/>
      <c r="I2" s="58"/>
      <c r="J2" s="58"/>
      <c r="K2" s="2" t="s">
        <v>35</v>
      </c>
      <c r="L2" s="56"/>
      <c r="M2" s="56"/>
      <c r="N2" s="56"/>
    </row>
    <row r="3" spans="1:14" ht="14.65" thickBot="1" x14ac:dyDescent="0.5">
      <c r="A3" s="57"/>
      <c r="B3" s="57"/>
      <c r="C3" s="56" t="s">
        <v>0</v>
      </c>
      <c r="D3" s="56"/>
      <c r="E3" s="56"/>
      <c r="F3" s="56"/>
      <c r="G3" s="56"/>
      <c r="H3" s="56"/>
      <c r="I3" s="56"/>
      <c r="J3" s="56"/>
      <c r="K3" s="56" t="s">
        <v>36</v>
      </c>
      <c r="L3" s="56"/>
      <c r="M3" s="56"/>
      <c r="N3" s="56"/>
    </row>
    <row r="4" spans="1:14" ht="14.65" thickBot="1" x14ac:dyDescent="0.5">
      <c r="A4" s="57"/>
      <c r="B4" s="57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</row>
    <row r="5" spans="1:14" ht="14.65" thickBot="1" x14ac:dyDescent="0.5">
      <c r="A5" s="63" t="s">
        <v>32</v>
      </c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</row>
    <row r="6" spans="1:14" ht="14.65" thickBot="1" x14ac:dyDescent="0.5">
      <c r="A6" s="56" t="s">
        <v>33</v>
      </c>
      <c r="B6" s="56"/>
      <c r="C6" s="56"/>
      <c r="D6" s="56"/>
      <c r="E6" s="56"/>
      <c r="F6" s="56"/>
      <c r="G6" s="56"/>
      <c r="H6" s="56" t="s">
        <v>34</v>
      </c>
      <c r="I6" s="56"/>
      <c r="J6" s="56"/>
      <c r="K6" s="56"/>
      <c r="L6" s="56"/>
      <c r="M6" s="56"/>
      <c r="N6" s="56"/>
    </row>
    <row r="7" spans="1:14" ht="14.65" thickBot="1" x14ac:dyDescent="0.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</row>
    <row r="8" spans="1:14" ht="14.65" thickBot="1" x14ac:dyDescent="0.5">
      <c r="A8" s="2" t="s">
        <v>6</v>
      </c>
      <c r="B8" s="2" t="s">
        <v>37</v>
      </c>
      <c r="C8" s="56" t="s">
        <v>38</v>
      </c>
      <c r="D8" s="56"/>
      <c r="E8" s="56"/>
      <c r="F8" s="56"/>
      <c r="G8" s="56"/>
      <c r="H8" s="56" t="s">
        <v>43</v>
      </c>
      <c r="I8" s="56"/>
      <c r="J8" s="56" t="s">
        <v>42</v>
      </c>
      <c r="K8" s="56"/>
      <c r="L8" s="2" t="s">
        <v>41</v>
      </c>
      <c r="M8" s="2" t="s">
        <v>40</v>
      </c>
      <c r="N8" s="2" t="s">
        <v>39</v>
      </c>
    </row>
    <row r="9" spans="1:14" ht="14.65" thickBot="1" x14ac:dyDescent="0.5">
      <c r="A9" s="56">
        <v>1</v>
      </c>
      <c r="B9" s="57"/>
      <c r="C9" s="56" t="s">
        <v>44</v>
      </c>
      <c r="D9" s="56"/>
      <c r="E9" s="56"/>
      <c r="F9" s="56"/>
      <c r="G9" s="56"/>
      <c r="H9" s="57" t="s">
        <v>45</v>
      </c>
      <c r="I9" s="57"/>
      <c r="J9" s="57"/>
      <c r="K9" s="57"/>
      <c r="L9" s="5"/>
      <c r="M9" s="5"/>
      <c r="N9" s="5"/>
    </row>
    <row r="10" spans="1:14" ht="14.65" thickBot="1" x14ac:dyDescent="0.5">
      <c r="A10" s="56"/>
      <c r="B10" s="57"/>
      <c r="C10" s="56"/>
      <c r="D10" s="56"/>
      <c r="E10" s="56"/>
      <c r="F10" s="56"/>
      <c r="G10" s="56"/>
      <c r="H10" s="57" t="s">
        <v>46</v>
      </c>
      <c r="I10" s="57"/>
      <c r="J10" s="57"/>
      <c r="K10" s="57"/>
      <c r="L10" s="5"/>
      <c r="M10" s="5"/>
      <c r="N10" s="5"/>
    </row>
    <row r="11" spans="1:14" ht="14.65" thickBot="1" x14ac:dyDescent="0.5">
      <c r="A11" s="56">
        <v>2</v>
      </c>
      <c r="B11" s="57"/>
      <c r="C11" s="56" t="s">
        <v>47</v>
      </c>
      <c r="D11" s="56"/>
      <c r="E11" s="56"/>
      <c r="F11" s="56"/>
      <c r="G11" s="56"/>
      <c r="H11" s="57" t="s">
        <v>45</v>
      </c>
      <c r="I11" s="57"/>
      <c r="J11" s="57"/>
      <c r="K11" s="57"/>
      <c r="L11" s="5"/>
      <c r="M11" s="5"/>
      <c r="N11" s="5"/>
    </row>
    <row r="12" spans="1:14" ht="14.65" thickBot="1" x14ac:dyDescent="0.5">
      <c r="A12" s="56"/>
      <c r="B12" s="57"/>
      <c r="C12" s="56"/>
      <c r="D12" s="56"/>
      <c r="E12" s="56"/>
      <c r="F12" s="56"/>
      <c r="G12" s="56"/>
      <c r="H12" s="57" t="s">
        <v>46</v>
      </c>
      <c r="I12" s="57"/>
      <c r="J12" s="57"/>
      <c r="K12" s="57"/>
      <c r="L12" s="5"/>
      <c r="M12" s="5"/>
      <c r="N12" s="5"/>
    </row>
    <row r="13" spans="1:14" ht="14.65" thickBot="1" x14ac:dyDescent="0.5">
      <c r="A13" s="56">
        <v>3</v>
      </c>
      <c r="B13" s="57"/>
      <c r="C13" s="56" t="s">
        <v>48</v>
      </c>
      <c r="D13" s="56"/>
      <c r="E13" s="56"/>
      <c r="F13" s="56"/>
      <c r="G13" s="56"/>
      <c r="H13" s="57" t="s">
        <v>45</v>
      </c>
      <c r="I13" s="57"/>
      <c r="J13" s="57"/>
      <c r="K13" s="57"/>
      <c r="L13" s="5"/>
      <c r="M13" s="5"/>
      <c r="N13" s="5"/>
    </row>
    <row r="14" spans="1:14" ht="14.65" thickBot="1" x14ac:dyDescent="0.5">
      <c r="A14" s="56"/>
      <c r="B14" s="57"/>
      <c r="C14" s="56"/>
      <c r="D14" s="56"/>
      <c r="E14" s="56"/>
      <c r="F14" s="56"/>
      <c r="G14" s="56"/>
      <c r="H14" s="57" t="s">
        <v>46</v>
      </c>
      <c r="I14" s="57"/>
      <c r="J14" s="57"/>
      <c r="K14" s="57"/>
      <c r="L14" s="5"/>
      <c r="M14" s="5"/>
      <c r="N14" s="5"/>
    </row>
    <row r="15" spans="1:14" ht="14.65" thickBot="1" x14ac:dyDescent="0.5">
      <c r="A15" s="56">
        <v>4</v>
      </c>
      <c r="B15" s="57"/>
      <c r="C15" s="56" t="s">
        <v>49</v>
      </c>
      <c r="D15" s="56"/>
      <c r="E15" s="56"/>
      <c r="F15" s="56"/>
      <c r="G15" s="56"/>
      <c r="H15" s="57" t="s">
        <v>45</v>
      </c>
      <c r="I15" s="57"/>
      <c r="J15" s="57"/>
      <c r="K15" s="57"/>
      <c r="L15" s="5"/>
      <c r="M15" s="5"/>
      <c r="N15" s="5"/>
    </row>
    <row r="16" spans="1:14" ht="14.65" thickBot="1" x14ac:dyDescent="0.5">
      <c r="A16" s="56"/>
      <c r="B16" s="57"/>
      <c r="C16" s="56"/>
      <c r="D16" s="56"/>
      <c r="E16" s="56"/>
      <c r="F16" s="56"/>
      <c r="G16" s="56"/>
      <c r="H16" s="57" t="s">
        <v>46</v>
      </c>
      <c r="I16" s="57"/>
      <c r="J16" s="57"/>
      <c r="K16" s="57"/>
      <c r="L16" s="5"/>
      <c r="M16" s="5"/>
      <c r="N16" s="5"/>
    </row>
    <row r="17" spans="1:14" ht="14.65" thickBot="1" x14ac:dyDescent="0.5">
      <c r="A17" s="56">
        <v>5</v>
      </c>
      <c r="B17" s="57"/>
      <c r="C17" s="56" t="s">
        <v>50</v>
      </c>
      <c r="D17" s="56"/>
      <c r="E17" s="56"/>
      <c r="F17" s="56"/>
      <c r="G17" s="56"/>
      <c r="H17" s="57" t="s">
        <v>45</v>
      </c>
      <c r="I17" s="57"/>
      <c r="J17" s="57"/>
      <c r="K17" s="57"/>
      <c r="L17" s="5"/>
      <c r="M17" s="5"/>
      <c r="N17" s="5"/>
    </row>
    <row r="18" spans="1:14" ht="14.65" thickBot="1" x14ac:dyDescent="0.5">
      <c r="A18" s="56"/>
      <c r="B18" s="57"/>
      <c r="C18" s="56"/>
      <c r="D18" s="56"/>
      <c r="E18" s="56"/>
      <c r="F18" s="56"/>
      <c r="G18" s="56"/>
      <c r="H18" s="57" t="s">
        <v>46</v>
      </c>
      <c r="I18" s="57"/>
      <c r="J18" s="57"/>
      <c r="K18" s="57"/>
      <c r="L18" s="5"/>
      <c r="M18" s="5"/>
      <c r="N18" s="5"/>
    </row>
    <row r="19" spans="1:14" ht="14.65" thickBot="1" x14ac:dyDescent="0.5">
      <c r="A19" s="56">
        <v>6</v>
      </c>
      <c r="B19" s="57"/>
      <c r="C19" s="56" t="s">
        <v>51</v>
      </c>
      <c r="D19" s="56"/>
      <c r="E19" s="56"/>
      <c r="F19" s="56"/>
      <c r="G19" s="56"/>
      <c r="H19" s="57" t="s">
        <v>45</v>
      </c>
      <c r="I19" s="57"/>
      <c r="J19" s="57"/>
      <c r="K19" s="57"/>
      <c r="L19" s="5"/>
      <c r="M19" s="5"/>
      <c r="N19" s="5"/>
    </row>
    <row r="20" spans="1:14" ht="14.65" thickBot="1" x14ac:dyDescent="0.5">
      <c r="A20" s="56"/>
      <c r="B20" s="57"/>
      <c r="C20" s="56"/>
      <c r="D20" s="56"/>
      <c r="E20" s="56"/>
      <c r="F20" s="56"/>
      <c r="G20" s="56"/>
      <c r="H20" s="57" t="s">
        <v>46</v>
      </c>
      <c r="I20" s="57"/>
      <c r="J20" s="57"/>
      <c r="K20" s="57"/>
      <c r="L20" s="5"/>
      <c r="M20" s="5"/>
      <c r="N20" s="5"/>
    </row>
    <row r="21" spans="1:14" ht="14.65" thickBot="1" x14ac:dyDescent="0.5">
      <c r="A21" s="56">
        <v>7</v>
      </c>
      <c r="B21" s="57"/>
      <c r="C21" s="56" t="s">
        <v>52</v>
      </c>
      <c r="D21" s="56"/>
      <c r="E21" s="56"/>
      <c r="F21" s="56"/>
      <c r="G21" s="56"/>
      <c r="H21" s="57" t="s">
        <v>45</v>
      </c>
      <c r="I21" s="57"/>
      <c r="J21" s="57"/>
      <c r="K21" s="57"/>
      <c r="L21" s="5"/>
      <c r="M21" s="5"/>
      <c r="N21" s="5"/>
    </row>
    <row r="22" spans="1:14" ht="14.65" thickBot="1" x14ac:dyDescent="0.5">
      <c r="A22" s="56"/>
      <c r="B22" s="57"/>
      <c r="C22" s="56"/>
      <c r="D22" s="56"/>
      <c r="E22" s="56"/>
      <c r="F22" s="56"/>
      <c r="G22" s="56"/>
      <c r="H22" s="57" t="s">
        <v>46</v>
      </c>
      <c r="I22" s="57"/>
      <c r="J22" s="57"/>
      <c r="K22" s="57"/>
      <c r="L22" s="5"/>
      <c r="M22" s="5"/>
      <c r="N22" s="5"/>
    </row>
    <row r="23" spans="1:14" ht="14.65" thickBot="1" x14ac:dyDescent="0.5">
      <c r="A23" s="62" t="s">
        <v>53</v>
      </c>
      <c r="B23" s="62"/>
      <c r="C23" s="62"/>
      <c r="D23" s="62"/>
      <c r="E23" s="62"/>
      <c r="F23" s="62"/>
      <c r="G23" s="62"/>
      <c r="H23" s="57" t="s">
        <v>45</v>
      </c>
      <c r="I23" s="57"/>
      <c r="J23" s="57"/>
      <c r="K23" s="57"/>
      <c r="L23" s="5"/>
      <c r="M23" s="5"/>
      <c r="N23" s="5"/>
    </row>
    <row r="24" spans="1:14" ht="14.65" thickBot="1" x14ac:dyDescent="0.5">
      <c r="A24" s="62"/>
      <c r="B24" s="62"/>
      <c r="C24" s="62"/>
      <c r="D24" s="62"/>
      <c r="E24" s="62"/>
      <c r="F24" s="62"/>
      <c r="G24" s="62"/>
      <c r="H24" s="57" t="s">
        <v>46</v>
      </c>
      <c r="I24" s="57"/>
      <c r="J24" s="57"/>
      <c r="K24" s="57"/>
      <c r="L24" s="5"/>
      <c r="M24" s="5"/>
      <c r="N24" s="5"/>
    </row>
  </sheetData>
  <mergeCells count="68">
    <mergeCell ref="C1:N1"/>
    <mergeCell ref="A6:G6"/>
    <mergeCell ref="L2:N2"/>
    <mergeCell ref="H6:N6"/>
    <mergeCell ref="H16:I16"/>
    <mergeCell ref="J16:K16"/>
    <mergeCell ref="B15:B16"/>
    <mergeCell ref="H13:I13"/>
    <mergeCell ref="A5:N5"/>
    <mergeCell ref="A1:B4"/>
    <mergeCell ref="C2:J2"/>
    <mergeCell ref="C3:J4"/>
    <mergeCell ref="C15:G16"/>
    <mergeCell ref="H10:I10"/>
    <mergeCell ref="J10:K10"/>
    <mergeCell ref="H11:I11"/>
    <mergeCell ref="H12:I12"/>
    <mergeCell ref="J12:K12"/>
    <mergeCell ref="J19:K19"/>
    <mergeCell ref="J13:K13"/>
    <mergeCell ref="H14:I14"/>
    <mergeCell ref="J14:K14"/>
    <mergeCell ref="H15:I15"/>
    <mergeCell ref="J15:K15"/>
    <mergeCell ref="H20:I20"/>
    <mergeCell ref="J20:K20"/>
    <mergeCell ref="H21:I21"/>
    <mergeCell ref="J21:K21"/>
    <mergeCell ref="H17:I17"/>
    <mergeCell ref="J17:K17"/>
    <mergeCell ref="H18:I18"/>
    <mergeCell ref="J18:K18"/>
    <mergeCell ref="H19:I19"/>
    <mergeCell ref="H24:I24"/>
    <mergeCell ref="J24:K24"/>
    <mergeCell ref="H22:I22"/>
    <mergeCell ref="J22:K22"/>
    <mergeCell ref="H23:I23"/>
    <mergeCell ref="J23:K23"/>
    <mergeCell ref="A7:N7"/>
    <mergeCell ref="K3:K4"/>
    <mergeCell ref="L3:N4"/>
    <mergeCell ref="B13:B14"/>
    <mergeCell ref="C13:G14"/>
    <mergeCell ref="J8:K8"/>
    <mergeCell ref="H8:I8"/>
    <mergeCell ref="C8:G8"/>
    <mergeCell ref="H9:I9"/>
    <mergeCell ref="J9:K9"/>
    <mergeCell ref="A9:A10"/>
    <mergeCell ref="B9:B10"/>
    <mergeCell ref="C9:G10"/>
    <mergeCell ref="A11:A12"/>
    <mergeCell ref="B11:B12"/>
    <mergeCell ref="J11:K11"/>
    <mergeCell ref="C11:G12"/>
    <mergeCell ref="A21:A22"/>
    <mergeCell ref="B21:B22"/>
    <mergeCell ref="C21:G22"/>
    <mergeCell ref="A23:G24"/>
    <mergeCell ref="A17:A18"/>
    <mergeCell ref="B17:B18"/>
    <mergeCell ref="C17:G18"/>
    <mergeCell ref="A19:A20"/>
    <mergeCell ref="B19:B20"/>
    <mergeCell ref="C19:G20"/>
    <mergeCell ref="A13:A14"/>
    <mergeCell ref="A15:A16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4"/>
  <sheetViews>
    <sheetView tabSelected="1" zoomScaleNormal="100" workbookViewId="0">
      <selection activeCell="D11" sqref="D11:E11"/>
    </sheetView>
  </sheetViews>
  <sheetFormatPr defaultRowHeight="14.25" x14ac:dyDescent="0.45"/>
  <cols>
    <col min="2" max="2" width="32" customWidth="1"/>
    <col min="3" max="3" width="16" customWidth="1"/>
    <col min="5" max="5" width="8.1328125" customWidth="1"/>
    <col min="7" max="7" width="5.59765625" customWidth="1"/>
    <col min="8" max="8" width="13" customWidth="1"/>
    <col min="9" max="9" width="6.1328125" customWidth="1"/>
    <col min="10" max="10" width="7.59765625" customWidth="1"/>
    <col min="11" max="11" width="14.1328125" customWidth="1"/>
    <col min="12" max="12" width="14" customWidth="1"/>
    <col min="13" max="13" width="14.46484375" customWidth="1"/>
    <col min="14" max="14" width="14.06640625" customWidth="1"/>
    <col min="15" max="15" width="14.73046875" bestFit="1" customWidth="1"/>
  </cols>
  <sheetData>
    <row r="1" spans="1:15" ht="18" customHeight="1" x14ac:dyDescent="0.45">
      <c r="A1" s="85" t="s">
        <v>54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7"/>
    </row>
    <row r="2" spans="1:15" ht="15" customHeight="1" x14ac:dyDescent="0.45">
      <c r="A2" s="71" t="s">
        <v>55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84"/>
    </row>
    <row r="3" spans="1:15" ht="30" customHeight="1" x14ac:dyDescent="0.45">
      <c r="A3" s="71" t="s">
        <v>56</v>
      </c>
      <c r="B3" s="72"/>
      <c r="C3" s="72"/>
      <c r="D3" s="72"/>
      <c r="E3" s="73" t="s">
        <v>87</v>
      </c>
      <c r="F3" s="73"/>
      <c r="G3" s="73"/>
      <c r="H3" s="73"/>
      <c r="I3" s="73"/>
      <c r="J3" s="72" t="s">
        <v>84</v>
      </c>
      <c r="K3" s="72"/>
      <c r="L3" s="72"/>
      <c r="M3" s="72"/>
      <c r="N3" s="72"/>
      <c r="O3" s="84"/>
    </row>
    <row r="4" spans="1:15" ht="28.5" customHeight="1" x14ac:dyDescent="0.45">
      <c r="A4" s="69" t="s">
        <v>72</v>
      </c>
      <c r="B4" s="70"/>
      <c r="C4" s="70"/>
      <c r="D4" s="70"/>
      <c r="E4" s="70"/>
      <c r="F4" s="70"/>
      <c r="G4" s="106" t="s">
        <v>83</v>
      </c>
      <c r="H4" s="106"/>
      <c r="I4" s="106"/>
      <c r="J4" s="106"/>
      <c r="K4" s="106"/>
      <c r="L4" s="106"/>
      <c r="M4" s="106"/>
      <c r="N4" s="106"/>
      <c r="O4" s="107"/>
    </row>
    <row r="5" spans="1:15" ht="52.5" customHeight="1" x14ac:dyDescent="0.45">
      <c r="A5" s="33" t="s">
        <v>6</v>
      </c>
      <c r="B5" s="17" t="s">
        <v>57</v>
      </c>
      <c r="C5" s="17"/>
      <c r="D5" s="65" t="s">
        <v>58</v>
      </c>
      <c r="E5" s="65"/>
      <c r="F5" s="65" t="s">
        <v>73</v>
      </c>
      <c r="G5" s="65"/>
      <c r="H5" s="17" t="s">
        <v>74</v>
      </c>
      <c r="I5" s="65" t="s">
        <v>75</v>
      </c>
      <c r="J5" s="65"/>
      <c r="K5" s="17" t="s">
        <v>76</v>
      </c>
      <c r="L5" s="17" t="s">
        <v>77</v>
      </c>
      <c r="M5" s="17" t="s">
        <v>78</v>
      </c>
      <c r="N5" s="21" t="s">
        <v>80</v>
      </c>
      <c r="O5" s="34" t="s">
        <v>81</v>
      </c>
    </row>
    <row r="6" spans="1:15" s="7" customFormat="1" ht="11.65" x14ac:dyDescent="0.35">
      <c r="A6" s="103"/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5"/>
    </row>
    <row r="7" spans="1:15" s="8" customFormat="1" ht="12.75" x14ac:dyDescent="0.35">
      <c r="A7" s="33">
        <v>1</v>
      </c>
      <c r="B7" s="17" t="s">
        <v>79</v>
      </c>
      <c r="C7" s="17" t="s">
        <v>59</v>
      </c>
      <c r="D7" s="64">
        <f>D8/D28</f>
        <v>0.19159558539646396</v>
      </c>
      <c r="E7" s="64"/>
      <c r="F7" s="64">
        <f>D7/2</f>
        <v>9.5797792698231979E-2</v>
      </c>
      <c r="G7" s="64"/>
      <c r="H7" s="16">
        <f>D7/2</f>
        <v>9.5797792698231979E-2</v>
      </c>
      <c r="I7" s="65"/>
      <c r="J7" s="65"/>
      <c r="K7" s="17"/>
      <c r="L7" s="17"/>
      <c r="M7" s="17"/>
      <c r="N7" s="22"/>
      <c r="O7" s="35"/>
    </row>
    <row r="8" spans="1:15" s="8" customFormat="1" ht="12.75" x14ac:dyDescent="0.35">
      <c r="A8" s="33"/>
      <c r="B8" s="17"/>
      <c r="C8" s="17" t="s">
        <v>60</v>
      </c>
      <c r="D8" s="66">
        <v>31477.62</v>
      </c>
      <c r="E8" s="67"/>
      <c r="F8" s="68">
        <f>D8/2</f>
        <v>15738.81</v>
      </c>
      <c r="G8" s="68"/>
      <c r="H8" s="18">
        <f>D8/2</f>
        <v>15738.81</v>
      </c>
      <c r="I8" s="65"/>
      <c r="J8" s="65"/>
      <c r="K8" s="17"/>
      <c r="L8" s="17"/>
      <c r="M8" s="17"/>
      <c r="N8" s="22"/>
      <c r="O8" s="36"/>
    </row>
    <row r="9" spans="1:15" s="8" customFormat="1" ht="15" customHeight="1" x14ac:dyDescent="0.35">
      <c r="A9" s="33">
        <v>2</v>
      </c>
      <c r="B9" s="17" t="s">
        <v>61</v>
      </c>
      <c r="C9" s="17" t="s">
        <v>62</v>
      </c>
      <c r="D9" s="64">
        <f>D10/$D$28</f>
        <v>1.7419412839299105E-2</v>
      </c>
      <c r="E9" s="64"/>
      <c r="F9" s="65"/>
      <c r="G9" s="65"/>
      <c r="H9" s="17"/>
      <c r="I9" s="64">
        <f>D9</f>
        <v>1.7419412839299105E-2</v>
      </c>
      <c r="J9" s="64"/>
      <c r="K9" s="17"/>
      <c r="L9" s="17"/>
      <c r="M9" s="17"/>
      <c r="N9" s="22"/>
      <c r="O9" s="35"/>
    </row>
    <row r="10" spans="1:15" s="8" customFormat="1" ht="12.75" x14ac:dyDescent="0.35">
      <c r="A10" s="37"/>
      <c r="B10" s="9"/>
      <c r="C10" s="17" t="s">
        <v>60</v>
      </c>
      <c r="D10" s="80">
        <v>2861.87</v>
      </c>
      <c r="E10" s="81"/>
      <c r="F10" s="79"/>
      <c r="G10" s="79"/>
      <c r="H10" s="9"/>
      <c r="I10" s="78">
        <f>D10</f>
        <v>2861.87</v>
      </c>
      <c r="J10" s="75"/>
      <c r="K10" s="9"/>
      <c r="L10" s="9"/>
      <c r="M10" s="9"/>
      <c r="N10" s="22"/>
      <c r="O10" s="35"/>
    </row>
    <row r="11" spans="1:15" s="6" customFormat="1" ht="13.5" x14ac:dyDescent="0.35">
      <c r="A11" s="38">
        <v>3</v>
      </c>
      <c r="B11" s="14" t="s">
        <v>63</v>
      </c>
      <c r="C11" s="14" t="s">
        <v>62</v>
      </c>
      <c r="D11" s="74">
        <f>D12/$D$28</f>
        <v>2.5839178160785563E-2</v>
      </c>
      <c r="E11" s="75"/>
      <c r="F11" s="75"/>
      <c r="G11" s="75"/>
      <c r="H11" s="14"/>
      <c r="I11" s="75"/>
      <c r="J11" s="75"/>
      <c r="K11" s="15">
        <f>D11/2</f>
        <v>1.2919589080392781E-2</v>
      </c>
      <c r="L11" s="15">
        <f>D11/2</f>
        <v>1.2919589080392781E-2</v>
      </c>
      <c r="M11" s="14"/>
      <c r="N11" s="20"/>
      <c r="O11" s="39"/>
    </row>
    <row r="12" spans="1:15" s="6" customFormat="1" ht="13.5" x14ac:dyDescent="0.35">
      <c r="A12" s="38"/>
      <c r="B12" s="14"/>
      <c r="C12" s="14" t="s">
        <v>60</v>
      </c>
      <c r="D12" s="79">
        <v>4245.17</v>
      </c>
      <c r="E12" s="79"/>
      <c r="F12" s="75"/>
      <c r="G12" s="75"/>
      <c r="H12" s="14"/>
      <c r="I12" s="75"/>
      <c r="J12" s="75"/>
      <c r="K12" s="13">
        <f>D12/2</f>
        <v>2122.585</v>
      </c>
      <c r="L12" s="13">
        <f>D12/2</f>
        <v>2122.585</v>
      </c>
      <c r="M12" s="14"/>
      <c r="N12" s="20"/>
      <c r="O12" s="40"/>
    </row>
    <row r="13" spans="1:15" s="6" customFormat="1" ht="13.5" x14ac:dyDescent="0.35">
      <c r="A13" s="38">
        <v>4</v>
      </c>
      <c r="B13" s="14" t="s">
        <v>64</v>
      </c>
      <c r="C13" s="14" t="s">
        <v>62</v>
      </c>
      <c r="D13" s="74">
        <f>D14/$D$28</f>
        <v>0.23162316069091379</v>
      </c>
      <c r="E13" s="75"/>
      <c r="F13" s="75"/>
      <c r="G13" s="75"/>
      <c r="H13" s="14"/>
      <c r="I13" s="75"/>
      <c r="J13" s="75"/>
      <c r="K13" s="14"/>
      <c r="L13" s="20"/>
      <c r="M13" s="20"/>
      <c r="N13" s="15">
        <f>D13/2</f>
        <v>0.1158115803454569</v>
      </c>
      <c r="O13" s="41">
        <f>D13/2</f>
        <v>0.1158115803454569</v>
      </c>
    </row>
    <row r="14" spans="1:15" s="6" customFormat="1" ht="13.5" x14ac:dyDescent="0.35">
      <c r="A14" s="38"/>
      <c r="B14" s="14"/>
      <c r="C14" s="14" t="s">
        <v>60</v>
      </c>
      <c r="D14" s="79">
        <v>38053.83</v>
      </c>
      <c r="E14" s="79"/>
      <c r="F14" s="75"/>
      <c r="G14" s="75"/>
      <c r="H14" s="14"/>
      <c r="I14" s="75"/>
      <c r="J14" s="75"/>
      <c r="K14" s="14"/>
      <c r="L14" s="20"/>
      <c r="M14" s="20"/>
      <c r="N14" s="13">
        <f>D14/2</f>
        <v>19026.915000000001</v>
      </c>
      <c r="O14" s="42">
        <f>D14/2</f>
        <v>19026.915000000001</v>
      </c>
    </row>
    <row r="15" spans="1:15" s="6" customFormat="1" ht="13.5" x14ac:dyDescent="0.35">
      <c r="A15" s="38">
        <v>5</v>
      </c>
      <c r="B15" s="14" t="s">
        <v>65</v>
      </c>
      <c r="C15" s="14" t="s">
        <v>62</v>
      </c>
      <c r="D15" s="74">
        <f>D16/$D$28</f>
        <v>1.3588915686029492E-2</v>
      </c>
      <c r="E15" s="75"/>
      <c r="F15" s="75"/>
      <c r="G15" s="75"/>
      <c r="H15" s="15"/>
      <c r="I15" s="76">
        <f>D15/4</f>
        <v>3.397228921507373E-3</v>
      </c>
      <c r="J15" s="77"/>
      <c r="K15" s="15">
        <f>D15/4</f>
        <v>3.397228921507373E-3</v>
      </c>
      <c r="L15" s="15">
        <f>D15/4</f>
        <v>3.397228921507373E-3</v>
      </c>
      <c r="M15" s="15">
        <f>D15/4</f>
        <v>3.397228921507373E-3</v>
      </c>
      <c r="N15" s="20"/>
      <c r="O15" s="39"/>
    </row>
    <row r="16" spans="1:15" s="6" customFormat="1" ht="13.5" x14ac:dyDescent="0.35">
      <c r="A16" s="38"/>
      <c r="B16" s="14"/>
      <c r="C16" s="14" t="s">
        <v>60</v>
      </c>
      <c r="D16" s="79">
        <v>2232.5500000000002</v>
      </c>
      <c r="E16" s="79"/>
      <c r="F16" s="75"/>
      <c r="G16" s="75"/>
      <c r="H16" s="13"/>
      <c r="I16" s="78">
        <f>D16/4</f>
        <v>558.13750000000005</v>
      </c>
      <c r="J16" s="75"/>
      <c r="K16" s="13">
        <f>D16/4</f>
        <v>558.13750000000005</v>
      </c>
      <c r="L16" s="13">
        <f>D16/4</f>
        <v>558.13750000000005</v>
      </c>
      <c r="M16" s="13">
        <f>D16/4</f>
        <v>558.13750000000005</v>
      </c>
      <c r="N16" s="20"/>
      <c r="O16" s="40"/>
    </row>
    <row r="17" spans="1:15" s="6" customFormat="1" ht="13.5" x14ac:dyDescent="0.35">
      <c r="A17" s="38">
        <v>6</v>
      </c>
      <c r="B17" s="14" t="s">
        <v>66</v>
      </c>
      <c r="C17" s="14" t="s">
        <v>62</v>
      </c>
      <c r="D17" s="74">
        <f>D18/$D$28</f>
        <v>2.3457564790590218E-2</v>
      </c>
      <c r="E17" s="75"/>
      <c r="F17" s="75"/>
      <c r="G17" s="75"/>
      <c r="H17" s="15"/>
      <c r="I17" s="74">
        <f>D17/3</f>
        <v>7.8191882635300722E-3</v>
      </c>
      <c r="J17" s="75"/>
      <c r="K17" s="15">
        <f>D17/3</f>
        <v>7.8191882635300722E-3</v>
      </c>
      <c r="L17" s="15">
        <f>D17/3</f>
        <v>7.8191882635300722E-3</v>
      </c>
      <c r="M17" s="14"/>
      <c r="N17" s="20"/>
      <c r="O17" s="39"/>
    </row>
    <row r="18" spans="1:15" s="6" customFormat="1" ht="13.5" x14ac:dyDescent="0.35">
      <c r="A18" s="38"/>
      <c r="B18" s="14"/>
      <c r="C18" s="14" t="s">
        <v>60</v>
      </c>
      <c r="D18" s="79">
        <v>3853.89</v>
      </c>
      <c r="E18" s="79"/>
      <c r="F18" s="75"/>
      <c r="G18" s="75"/>
      <c r="H18" s="13"/>
      <c r="I18" s="78">
        <f>D18/3</f>
        <v>1284.6299999999999</v>
      </c>
      <c r="J18" s="75"/>
      <c r="K18" s="13">
        <f>D18/3</f>
        <v>1284.6299999999999</v>
      </c>
      <c r="L18" s="13">
        <f>D18/3</f>
        <v>1284.6299999999999</v>
      </c>
      <c r="M18" s="14"/>
      <c r="N18" s="20"/>
      <c r="O18" s="40"/>
    </row>
    <row r="19" spans="1:15" s="6" customFormat="1" ht="13.5" x14ac:dyDescent="0.35">
      <c r="A19" s="38">
        <v>7</v>
      </c>
      <c r="B19" s="14" t="s">
        <v>67</v>
      </c>
      <c r="C19" s="14" t="s">
        <v>62</v>
      </c>
      <c r="D19" s="74">
        <f>D20/$D$28</f>
        <v>7.6067189885520289E-2</v>
      </c>
      <c r="E19" s="75"/>
      <c r="F19" s="75"/>
      <c r="G19" s="75"/>
      <c r="H19" s="14"/>
      <c r="I19" s="75"/>
      <c r="J19" s="75"/>
      <c r="K19" s="15"/>
      <c r="L19" s="15">
        <f t="shared" ref="L19:L24" si="0">D19/2</f>
        <v>3.8033594942760145E-2</v>
      </c>
      <c r="M19" s="15">
        <f t="shared" ref="M19:M24" si="1">D19/2</f>
        <v>3.8033594942760145E-2</v>
      </c>
      <c r="N19" s="20"/>
      <c r="O19" s="39"/>
    </row>
    <row r="20" spans="1:15" s="6" customFormat="1" ht="13.5" x14ac:dyDescent="0.35">
      <c r="A20" s="38"/>
      <c r="B20" s="14"/>
      <c r="C20" s="14" t="s">
        <v>60</v>
      </c>
      <c r="D20" s="79">
        <v>12497.23</v>
      </c>
      <c r="E20" s="79"/>
      <c r="F20" s="75"/>
      <c r="G20" s="75"/>
      <c r="H20" s="14"/>
      <c r="I20" s="75"/>
      <c r="J20" s="75"/>
      <c r="K20" s="13"/>
      <c r="L20" s="13">
        <f t="shared" si="0"/>
        <v>6248.6149999999998</v>
      </c>
      <c r="M20" s="13">
        <f t="shared" si="1"/>
        <v>6248.6149999999998</v>
      </c>
      <c r="N20" s="20"/>
      <c r="O20" s="40"/>
    </row>
    <row r="21" spans="1:15" s="6" customFormat="1" ht="13.5" x14ac:dyDescent="0.35">
      <c r="A21" s="38">
        <v>8</v>
      </c>
      <c r="B21" s="14" t="s">
        <v>88</v>
      </c>
      <c r="C21" s="14" t="s">
        <v>62</v>
      </c>
      <c r="D21" s="74">
        <f>D22/$D$28</f>
        <v>0.11236177734532281</v>
      </c>
      <c r="E21" s="75"/>
      <c r="F21" s="75"/>
      <c r="G21" s="75"/>
      <c r="H21" s="14"/>
      <c r="I21" s="75"/>
      <c r="J21" s="75"/>
      <c r="K21" s="15"/>
      <c r="L21" s="15">
        <f t="shared" si="0"/>
        <v>5.6180888672661404E-2</v>
      </c>
      <c r="M21" s="15">
        <f t="shared" si="1"/>
        <v>5.6180888672661404E-2</v>
      </c>
      <c r="N21" s="20"/>
      <c r="O21" s="39"/>
    </row>
    <row r="22" spans="1:15" s="6" customFormat="1" ht="13.5" x14ac:dyDescent="0.35">
      <c r="A22" s="38"/>
      <c r="B22" s="14"/>
      <c r="C22" s="14" t="s">
        <v>60</v>
      </c>
      <c r="D22" s="79">
        <v>18460.14</v>
      </c>
      <c r="E22" s="79"/>
      <c r="F22" s="75"/>
      <c r="G22" s="75"/>
      <c r="H22" s="14"/>
      <c r="I22" s="75"/>
      <c r="J22" s="75"/>
      <c r="K22" s="13"/>
      <c r="L22" s="13">
        <f t="shared" si="0"/>
        <v>9230.07</v>
      </c>
      <c r="M22" s="13">
        <f t="shared" si="1"/>
        <v>9230.07</v>
      </c>
      <c r="N22" s="20"/>
      <c r="O22" s="40"/>
    </row>
    <row r="23" spans="1:15" s="6" customFormat="1" ht="40.5" customHeight="1" x14ac:dyDescent="0.35">
      <c r="A23" s="43">
        <v>9</v>
      </c>
      <c r="B23" s="19" t="s">
        <v>68</v>
      </c>
      <c r="C23" s="11" t="s">
        <v>62</v>
      </c>
      <c r="D23" s="82">
        <f>D24/$D$28</f>
        <v>1.2878047189032163E-2</v>
      </c>
      <c r="E23" s="83"/>
      <c r="F23" s="75"/>
      <c r="G23" s="75"/>
      <c r="H23" s="14"/>
      <c r="I23" s="75"/>
      <c r="J23" s="75"/>
      <c r="K23" s="14"/>
      <c r="L23" s="12">
        <f t="shared" si="0"/>
        <v>6.4390235945160816E-3</v>
      </c>
      <c r="M23" s="12">
        <f t="shared" si="1"/>
        <v>6.4390235945160816E-3</v>
      </c>
      <c r="N23" s="20"/>
      <c r="O23" s="39"/>
    </row>
    <row r="24" spans="1:15" s="6" customFormat="1" ht="13.5" x14ac:dyDescent="0.35">
      <c r="A24" s="38"/>
      <c r="B24" s="10"/>
      <c r="C24" s="14" t="s">
        <v>60</v>
      </c>
      <c r="D24" s="79">
        <v>2115.7600000000002</v>
      </c>
      <c r="E24" s="79"/>
      <c r="F24" s="75"/>
      <c r="G24" s="75"/>
      <c r="H24" s="14"/>
      <c r="I24" s="75"/>
      <c r="J24" s="75"/>
      <c r="K24" s="14"/>
      <c r="L24" s="13">
        <f t="shared" si="0"/>
        <v>1057.8800000000001</v>
      </c>
      <c r="M24" s="13">
        <f t="shared" si="1"/>
        <v>1057.8800000000001</v>
      </c>
      <c r="N24" s="20"/>
      <c r="O24" s="40"/>
    </row>
    <row r="25" spans="1:15" s="6" customFormat="1" ht="13.5" x14ac:dyDescent="0.35">
      <c r="A25" s="38">
        <v>10</v>
      </c>
      <c r="B25" s="14" t="s">
        <v>82</v>
      </c>
      <c r="C25" s="14" t="s">
        <v>62</v>
      </c>
      <c r="D25" s="74">
        <f>D26/$D$28</f>
        <v>0.29516916801604265</v>
      </c>
      <c r="E25" s="75"/>
      <c r="F25" s="75"/>
      <c r="G25" s="75"/>
      <c r="H25" s="14"/>
      <c r="I25" s="74"/>
      <c r="J25" s="75"/>
      <c r="K25" s="15">
        <f>D25/3</f>
        <v>9.8389722672014221E-2</v>
      </c>
      <c r="L25" s="15">
        <f>D25/3</f>
        <v>9.8389722672014221E-2</v>
      </c>
      <c r="M25" s="15">
        <f>D25/3</f>
        <v>9.8389722672014221E-2</v>
      </c>
      <c r="N25" s="20"/>
      <c r="O25" s="39"/>
    </row>
    <row r="26" spans="1:15" s="6" customFormat="1" ht="13.5" x14ac:dyDescent="0.35">
      <c r="A26" s="38"/>
      <c r="B26" s="14"/>
      <c r="C26" s="14" t="s">
        <v>60</v>
      </c>
      <c r="D26" s="79">
        <v>48493.93</v>
      </c>
      <c r="E26" s="79"/>
      <c r="F26" s="75"/>
      <c r="G26" s="75"/>
      <c r="H26" s="14"/>
      <c r="I26" s="78"/>
      <c r="J26" s="75"/>
      <c r="K26" s="13">
        <f>D26/3</f>
        <v>16164.643333333333</v>
      </c>
      <c r="L26" s="13">
        <f>D26/3</f>
        <v>16164.643333333333</v>
      </c>
      <c r="M26" s="13">
        <f>D26/3</f>
        <v>16164.643333333333</v>
      </c>
      <c r="N26" s="20"/>
      <c r="O26" s="39"/>
    </row>
    <row r="27" spans="1:15" s="6" customFormat="1" ht="15" customHeight="1" x14ac:dyDescent="0.35">
      <c r="A27" s="108" t="s">
        <v>53</v>
      </c>
      <c r="B27" s="109"/>
      <c r="C27" s="14" t="s">
        <v>62</v>
      </c>
      <c r="D27" s="74">
        <f>SUM(F27:O27)</f>
        <v>1</v>
      </c>
      <c r="E27" s="75"/>
      <c r="F27" s="74">
        <f>F28/D28</f>
        <v>9.5797792698231979E-2</v>
      </c>
      <c r="G27" s="75"/>
      <c r="H27" s="15">
        <f>H28/D28</f>
        <v>9.5797792698231979E-2</v>
      </c>
      <c r="I27" s="74">
        <f>I28/D28</f>
        <v>2.8635830024336548E-2</v>
      </c>
      <c r="J27" s="75"/>
      <c r="K27" s="15">
        <f>K28/D28</f>
        <v>0.12252572893744446</v>
      </c>
      <c r="L27" s="15">
        <f>L28/D28</f>
        <v>0.22317923614738211</v>
      </c>
      <c r="M27" s="15">
        <f>M28/D28</f>
        <v>0.20244045880345923</v>
      </c>
      <c r="N27" s="51">
        <f>N28/D28</f>
        <v>0.1158115803454569</v>
      </c>
      <c r="O27" s="52">
        <f>O28/D28</f>
        <v>0.1158115803454569</v>
      </c>
    </row>
    <row r="28" spans="1:15" s="6" customFormat="1" ht="13.5" x14ac:dyDescent="0.35">
      <c r="A28" s="110"/>
      <c r="B28" s="111"/>
      <c r="C28" s="23" t="s">
        <v>60</v>
      </c>
      <c r="D28" s="112">
        <f>SUM(D26,D24,D22,D20,D18,D16,D14,D12,D10,D8)</f>
        <v>164291.99</v>
      </c>
      <c r="E28" s="112"/>
      <c r="F28" s="113">
        <f>F8</f>
        <v>15738.81</v>
      </c>
      <c r="G28" s="114"/>
      <c r="H28" s="26">
        <f>H8</f>
        <v>15738.81</v>
      </c>
      <c r="I28" s="113">
        <f>I10+I16+I18</f>
        <v>4704.6374999999998</v>
      </c>
      <c r="J28" s="114"/>
      <c r="K28" s="26">
        <f>SUM(K12,K16,K18,K26)</f>
        <v>20129.995833333334</v>
      </c>
      <c r="L28" s="26">
        <f>SUM(L12,L16,L18,L20,L22,L24,L26)</f>
        <v>36666.560833333337</v>
      </c>
      <c r="M28" s="26">
        <f>SUM(M16,M20,M22,M24,M26)</f>
        <v>33259.345833333333</v>
      </c>
      <c r="N28" s="53">
        <f>N14</f>
        <v>19026.915000000001</v>
      </c>
      <c r="O28" s="54">
        <f>O14</f>
        <v>19026.915000000001</v>
      </c>
    </row>
    <row r="29" spans="1:15" x14ac:dyDescent="0.45">
      <c r="A29" s="44"/>
      <c r="B29" s="94"/>
      <c r="C29" s="95"/>
      <c r="D29" s="95"/>
      <c r="E29" s="88"/>
      <c r="F29" s="89"/>
      <c r="G29" s="89"/>
      <c r="H29" s="96" t="s">
        <v>70</v>
      </c>
      <c r="I29" s="96"/>
      <c r="J29" s="96"/>
      <c r="K29" s="96"/>
      <c r="L29" s="96"/>
      <c r="M29" s="96"/>
      <c r="N29" s="96"/>
      <c r="O29" s="97"/>
    </row>
    <row r="30" spans="1:15" x14ac:dyDescent="0.45">
      <c r="A30" s="45"/>
      <c r="B30" s="28"/>
      <c r="C30" s="29" t="s">
        <v>86</v>
      </c>
      <c r="D30" s="30"/>
      <c r="E30" s="90"/>
      <c r="F30" s="91"/>
      <c r="G30" s="91"/>
      <c r="H30" s="98"/>
      <c r="I30" s="98"/>
      <c r="J30" s="98"/>
      <c r="K30" s="98"/>
      <c r="L30" s="98"/>
      <c r="M30" s="98"/>
      <c r="N30" s="98"/>
      <c r="O30" s="99"/>
    </row>
    <row r="31" spans="1:15" x14ac:dyDescent="0.45">
      <c r="A31" s="46"/>
      <c r="B31" s="27"/>
      <c r="C31" s="31" t="s">
        <v>85</v>
      </c>
      <c r="D31" s="32"/>
      <c r="E31" s="90"/>
      <c r="F31" s="91"/>
      <c r="G31" s="91"/>
      <c r="H31" s="98"/>
      <c r="I31" s="98"/>
      <c r="J31" s="98"/>
      <c r="K31" s="98"/>
      <c r="L31" s="98"/>
      <c r="M31" s="98"/>
      <c r="N31" s="98"/>
      <c r="O31" s="99"/>
    </row>
    <row r="32" spans="1:15" ht="14.65" thickBot="1" x14ac:dyDescent="0.5">
      <c r="A32" s="47"/>
      <c r="B32" s="48"/>
      <c r="C32" s="49" t="s">
        <v>69</v>
      </c>
      <c r="D32" s="50"/>
      <c r="E32" s="92"/>
      <c r="F32" s="93"/>
      <c r="G32" s="93"/>
      <c r="H32" s="100"/>
      <c r="I32" s="101"/>
      <c r="J32" s="101"/>
      <c r="K32" s="101"/>
      <c r="L32" s="101"/>
      <c r="M32" s="101"/>
      <c r="N32" s="101"/>
      <c r="O32" s="102"/>
    </row>
    <row r="35" spans="4:12" x14ac:dyDescent="0.45">
      <c r="D35" s="24"/>
    </row>
    <row r="43" spans="4:12" x14ac:dyDescent="0.45">
      <c r="L43" s="25"/>
    </row>
    <row r="44" spans="4:12" x14ac:dyDescent="0.45">
      <c r="L44" s="25"/>
    </row>
  </sheetData>
  <mergeCells count="81">
    <mergeCell ref="A2:O2"/>
    <mergeCell ref="A1:O1"/>
    <mergeCell ref="E29:G32"/>
    <mergeCell ref="B29:D29"/>
    <mergeCell ref="H29:O32"/>
    <mergeCell ref="A6:O6"/>
    <mergeCell ref="J3:O3"/>
    <mergeCell ref="G4:O4"/>
    <mergeCell ref="A27:B28"/>
    <mergeCell ref="D28:E28"/>
    <mergeCell ref="F28:G28"/>
    <mergeCell ref="I28:J28"/>
    <mergeCell ref="D26:E26"/>
    <mergeCell ref="F26:G26"/>
    <mergeCell ref="I26:J26"/>
    <mergeCell ref="D27:E27"/>
    <mergeCell ref="F27:G27"/>
    <mergeCell ref="I27:J27"/>
    <mergeCell ref="D24:E24"/>
    <mergeCell ref="F24:G24"/>
    <mergeCell ref="D25:E25"/>
    <mergeCell ref="F25:G25"/>
    <mergeCell ref="I25:J25"/>
    <mergeCell ref="D22:E22"/>
    <mergeCell ref="F22:G22"/>
    <mergeCell ref="I22:J22"/>
    <mergeCell ref="D19:E19"/>
    <mergeCell ref="F19:G19"/>
    <mergeCell ref="I19:J19"/>
    <mergeCell ref="D16:E16"/>
    <mergeCell ref="I24:J24"/>
    <mergeCell ref="D23:E23"/>
    <mergeCell ref="F23:G23"/>
    <mergeCell ref="I23:J23"/>
    <mergeCell ref="D20:E20"/>
    <mergeCell ref="F20:G20"/>
    <mergeCell ref="I20:J20"/>
    <mergeCell ref="D21:E21"/>
    <mergeCell ref="F21:G21"/>
    <mergeCell ref="I21:J21"/>
    <mergeCell ref="I18:J18"/>
    <mergeCell ref="F16:G16"/>
    <mergeCell ref="D18:E18"/>
    <mergeCell ref="F18:G18"/>
    <mergeCell ref="I16:J16"/>
    <mergeCell ref="D13:E13"/>
    <mergeCell ref="F13:G13"/>
    <mergeCell ref="I13:J13"/>
    <mergeCell ref="D15:E15"/>
    <mergeCell ref="F15:G15"/>
    <mergeCell ref="D17:E17"/>
    <mergeCell ref="F17:G17"/>
    <mergeCell ref="I17:J17"/>
    <mergeCell ref="I15:J15"/>
    <mergeCell ref="I10:J10"/>
    <mergeCell ref="D11:E11"/>
    <mergeCell ref="F11:G11"/>
    <mergeCell ref="I11:J11"/>
    <mergeCell ref="D12:E12"/>
    <mergeCell ref="F12:G12"/>
    <mergeCell ref="I12:J12"/>
    <mergeCell ref="D10:E10"/>
    <mergeCell ref="F10:G10"/>
    <mergeCell ref="D14:E14"/>
    <mergeCell ref="F14:G14"/>
    <mergeCell ref="I14:J14"/>
    <mergeCell ref="A4:F4"/>
    <mergeCell ref="A3:D3"/>
    <mergeCell ref="E3:I3"/>
    <mergeCell ref="D5:E5"/>
    <mergeCell ref="F5:G5"/>
    <mergeCell ref="I5:J5"/>
    <mergeCell ref="D9:E9"/>
    <mergeCell ref="F9:G9"/>
    <mergeCell ref="D7:E7"/>
    <mergeCell ref="F7:G7"/>
    <mergeCell ref="I7:J7"/>
    <mergeCell ref="D8:E8"/>
    <mergeCell ref="F8:G8"/>
    <mergeCell ref="I8:J8"/>
    <mergeCell ref="I9:J9"/>
  </mergeCells>
  <printOptions horizontalCentered="1" verticalCentered="1"/>
  <pageMargins left="0" right="0" top="0" bottom="0" header="0" footer="0"/>
  <pageSetup paperSize="9" scale="7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9"/>
  <sheetViews>
    <sheetView workbookViewId="0">
      <selection activeCell="C9" sqref="C9"/>
    </sheetView>
  </sheetViews>
  <sheetFormatPr defaultRowHeight="14.25" x14ac:dyDescent="0.45"/>
  <sheetData>
    <row r="9" spans="3:3" x14ac:dyDescent="0.45">
      <c r="C9" t="s">
        <v>71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seviços preliminares</vt:lpstr>
      <vt:lpstr>Plan3</vt:lpstr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SMOU01</dc:creator>
  <cp:lastModifiedBy>Renato</cp:lastModifiedBy>
  <cp:lastPrinted>2020-12-23T14:46:41Z</cp:lastPrinted>
  <dcterms:created xsi:type="dcterms:W3CDTF">2017-08-16T17:39:55Z</dcterms:created>
  <dcterms:modified xsi:type="dcterms:W3CDTF">2020-12-23T17:53:11Z</dcterms:modified>
</cp:coreProperties>
</file>