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mc:AlternateContent xmlns:mc="http://schemas.openxmlformats.org/markup-compatibility/2006">
    <mc:Choice Requires="x15">
      <x15ac:absPath xmlns:x15ac="http://schemas.microsoft.com/office/spreadsheetml/2010/11/ac" url="Z:\ARQUIVOS OBRAS\AOBRAS\CRECHE JARDIM ANCHIETA\LICITAÇÃO\"/>
    </mc:Choice>
  </mc:AlternateContent>
  <xr:revisionPtr revIDLastSave="0" documentId="13_ncr:1_{16F57ECD-C1BC-4675-9CA0-ACE7DEA4D2C0}" xr6:coauthVersionLast="47" xr6:coauthVersionMax="47" xr10:uidLastSave="{00000000-0000-0000-0000-000000000000}"/>
  <bookViews>
    <workbookView xWindow="-120" yWindow="-120" windowWidth="29040" windowHeight="15840" xr2:uid="{00000000-000D-0000-FFFF-FFFF00000000}"/>
  </bookViews>
  <sheets>
    <sheet name="Orçamento Analítico" sheetId="1" r:id="rId1"/>
    <sheet name="CPU" sheetId="5" r:id="rId2"/>
    <sheet name="CFF" sheetId="3" r:id="rId3"/>
    <sheet name="BDI" sheetId="2" r:id="rId4"/>
  </sheets>
  <externalReferences>
    <externalReference r:id="rId5"/>
    <externalReference r:id="rId6"/>
    <externalReference r:id="rId7"/>
    <externalReference r:id="rId8"/>
    <externalReference r:id="rId9"/>
    <externalReference r:id="rId10"/>
  </externalReferences>
  <definedNames>
    <definedName name="__xlnm.Print_Area_5">#REF!</definedName>
    <definedName name="__xlnm.Print_Titles_4">([1]Cronograma!$A:$D,[1]Cronograma!$1:$8)</definedName>
    <definedName name="BDI.Opcao" hidden="1">[2]DADOS!$F$18</definedName>
    <definedName name="BDI.TipoObra" hidden="1">[2]BDI!$A$138:$A$146</definedName>
    <definedName name="DESONERACAO" hidden="1">IF(OR(Import.Desoneracao="DESONERADO",Import.Desoneracao="SIM"),"SIM","NÃO")</definedName>
    <definedName name="EMPRESAS">OFFSET(#REF!,1,0):OFFSET(#REF!,-1,0)</definedName>
    <definedName name="Import.Desoneracao" hidden="1">OFFSET([2]DADOS!$G$18,0,-1)</definedName>
    <definedName name="Import.Município" localSheetId="3" hidden="1">[3]DADOS!$F$6</definedName>
    <definedName name="Import.Município" hidden="1">[2]DADOS!$F$6</definedName>
    <definedName name="Import.RespOrçamento" localSheetId="3" hidden="1">[3]DADOS!$F$22:$F$24</definedName>
    <definedName name="Import.RespOrçamento" hidden="1">[2]DADOS!$F$22:$F$24</definedName>
    <definedName name="INDICES">OFFSET(#REF!,1,0):OFFSET(#REF!,-1,0)</definedName>
    <definedName name="NCOTACOES">1</definedName>
    <definedName name="NEMPRESAS">3</definedName>
    <definedName name="NINDICES">0</definedName>
    <definedName name="ORÇAMENTO.CustoUnitario" localSheetId="3" hidden="1">ROUND([4]P.O!$V1,15-13*[4]P.O!$AF$9)</definedName>
    <definedName name="ORÇAMENTO.CustoUnitario" hidden="1">ROUND('[5]ORÇAMENTO ANALÍTICO'!$V1,15-13*'[5]ORÇAMENTO ANALÍTICO'!$AF$10)</definedName>
    <definedName name="p" localSheetId="3" hidden="1">ROUND([4]P.O!$V1,15-13*[4]P.O!$AF$9)</definedName>
    <definedName name="p" hidden="1">ROUND('[5]ORÇAMENTO ANALÍTICO'!$V1,15-13*'[5]ORÇAMENTO ANALÍTICO'!$AF$10)</definedName>
    <definedName name="planilha" localSheetId="3" hidden="1">ROUND([4]P.O!$U1*[4]P.O!$X1,15-13*[4]P.O!#REF!)</definedName>
    <definedName name="planilha" hidden="1">ROUND('[5]ORÇAMENTO ANALÍTICO'!$U1*'[5]ORÇAMENTO ANALÍTICO'!$X1,15-13*'[5]ORÇAMENTO ANALÍTICO'!#REF!)</definedName>
    <definedName name="planilhas" localSheetId="3" hidden="1">ROUND([4]P.O!$U1*[4]P.O!$X1,15-13*[4]P.O!#REF!)</definedName>
    <definedName name="planilhas" hidden="1">ROUND('[5]ORÇAMENTO ANALÍTICO'!$U1*'[5]ORÇAMENTO ANALÍTICO'!$X1,15-13*'[5]ORÇAMENTO ANALÍTICO'!#REF!)</definedName>
    <definedName name="soma" localSheetId="3" hidden="1">SUMIF(OFFSET([4]P.O!$C1,1,0,[4]P.O!$D1),"S",OFFSET([4]P.O!A1,1,0,[4]P.O!$D1))</definedName>
    <definedName name="soma" hidden="1">SUMIF(OFFSET('[5]ORÇAMENTO ANALÍTICO'!$C1,1,0,'[5]ORÇAMENTO ANALÍTICO'!$D1),"S",OFFSET('[5]ORÇAMENTO ANALÍTICO'!A1,1,0,'[5]ORÇAMENTO ANALÍTICO'!$D1))</definedName>
    <definedName name="SomaAgrup" localSheetId="3" hidden="1">SUMIF(OFFSET([4]P.O!$C1,1,0,[4]P.O!$D1),"S",OFFSET([4]P.O!A1,1,0,[4]P.O!$D1))</definedName>
    <definedName name="SomaAgrup" hidden="1">SUMIF(OFFSET('[5]ORÇAMENTO ANALÍTICO'!$C1,1,0,'[5]ORÇAMENTO ANALÍTICO'!$D1),"S",OFFSET('[5]ORÇAMENTO ANALÍTICO'!A1,1,0,'[5]ORÇAMENTO ANALÍTICO'!$D1))</definedName>
    <definedName name="somar" localSheetId="3" hidden="1">ROUND([4]P.O!$U1*[4]P.O!$X1,15-13*[4]P.O!#REF!)</definedName>
    <definedName name="somar" hidden="1">ROUND('[5]ORÇAMENTO ANALÍTICO'!$U1*'[5]ORÇAMENTO ANALÍTICO'!$X1,15-13*'[5]ORÇAMENTO ANALÍTICO'!#REF!)</definedName>
    <definedName name="TIPOORCAMENTO" hidden="1">IF(VALUE([3]MENU!$O$3)=2,"Licitado","Proposto")</definedName>
    <definedName name="VTOTAL1" localSheetId="3" hidden="1">ROUND([4]P.O!$U1*[4]P.O!$X1,15-13*[4]P.O!#REF!)</definedName>
    <definedName name="VTOTAL1" hidden="1">ROUND('[5]ORÇAMENTO ANALÍTICO'!$U1*'[5]ORÇAMENTO ANALÍTICO'!$X1,15-13*'[5]ORÇAMENTO ANALÍTICO'!#REF!)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30" i="3" l="1"/>
  <c r="F30" i="3"/>
  <c r="E30" i="3"/>
  <c r="G22" i="3"/>
  <c r="G20" i="3"/>
  <c r="G18" i="3"/>
  <c r="G16" i="3"/>
  <c r="F16" i="3"/>
  <c r="E16" i="3"/>
  <c r="F15" i="3"/>
  <c r="G15" i="3"/>
  <c r="E15" i="3"/>
  <c r="G14" i="3"/>
  <c r="F7" i="3"/>
  <c r="G7" i="3"/>
  <c r="E7" i="3"/>
  <c r="D29" i="3"/>
  <c r="D30" i="3"/>
  <c r="D28" i="3"/>
  <c r="D26" i="3"/>
  <c r="D24" i="3"/>
  <c r="D22" i="3"/>
  <c r="D20" i="3"/>
  <c r="D18" i="3"/>
  <c r="D16" i="3"/>
  <c r="D14" i="3"/>
  <c r="D12" i="3"/>
  <c r="D10" i="3"/>
  <c r="D8" i="3"/>
  <c r="B27" i="3"/>
  <c r="B25" i="3"/>
  <c r="B23" i="3"/>
  <c r="B21" i="3"/>
  <c r="B19" i="3"/>
  <c r="B17" i="3"/>
  <c r="B15" i="3"/>
  <c r="B13" i="3"/>
  <c r="B11" i="3"/>
  <c r="B9" i="3"/>
  <c r="B7" i="3"/>
  <c r="I85" i="1"/>
  <c r="J85" i="1" s="1"/>
  <c r="H21" i="1"/>
  <c r="I39" i="1"/>
  <c r="J39" i="1" s="1"/>
  <c r="G39" i="1"/>
  <c r="G38" i="1"/>
  <c r="I38" i="1"/>
  <c r="G16" i="5"/>
  <c r="I81" i="1"/>
  <c r="J81" i="1" s="1"/>
  <c r="H80" i="1"/>
  <c r="I80" i="1" s="1"/>
  <c r="J80" i="1" s="1"/>
  <c r="I79" i="1"/>
  <c r="J79" i="1" s="1"/>
  <c r="J38" i="1" l="1"/>
  <c r="I16" i="1"/>
  <c r="J16" i="1" s="1"/>
  <c r="I15" i="1"/>
  <c r="J15" i="1" s="1"/>
  <c r="H12" i="5"/>
  <c r="H11" i="5"/>
  <c r="H10" i="5"/>
  <c r="I93" i="1"/>
  <c r="J93" i="1" s="1"/>
  <c r="J94" i="1" s="1"/>
  <c r="I87" i="1"/>
  <c r="J87" i="1" s="1"/>
  <c r="I88" i="1"/>
  <c r="J88" i="1" s="1"/>
  <c r="I89" i="1"/>
  <c r="J89" i="1" s="1"/>
  <c r="I90" i="1"/>
  <c r="J90" i="1" s="1"/>
  <c r="I86" i="1"/>
  <c r="J86" i="1" s="1"/>
  <c r="J91" i="1" s="1"/>
  <c r="I82" i="1"/>
  <c r="I69" i="1"/>
  <c r="I70" i="1"/>
  <c r="J70" i="1" s="1"/>
  <c r="I71" i="1"/>
  <c r="J71" i="1" s="1"/>
  <c r="I72" i="1"/>
  <c r="J72" i="1" s="1"/>
  <c r="I73" i="1"/>
  <c r="I74" i="1"/>
  <c r="J74" i="1" s="1"/>
  <c r="I75" i="1"/>
  <c r="I76" i="1"/>
  <c r="J76" i="1" s="1"/>
  <c r="I68" i="1"/>
  <c r="I61" i="1"/>
  <c r="J61" i="1" s="1"/>
  <c r="I62" i="1"/>
  <c r="J62" i="1" s="1"/>
  <c r="I63" i="1"/>
  <c r="I64" i="1"/>
  <c r="I65" i="1"/>
  <c r="I60" i="1"/>
  <c r="I57" i="1"/>
  <c r="J57" i="1" s="1"/>
  <c r="I41" i="1"/>
  <c r="I42" i="1"/>
  <c r="I43" i="1"/>
  <c r="I44" i="1"/>
  <c r="I45" i="1"/>
  <c r="I46" i="1"/>
  <c r="I47" i="1"/>
  <c r="I48" i="1"/>
  <c r="I49" i="1"/>
  <c r="I52" i="1"/>
  <c r="I53" i="1"/>
  <c r="I54" i="1"/>
  <c r="I40" i="1"/>
  <c r="I29" i="1"/>
  <c r="I30" i="1"/>
  <c r="J30" i="1" s="1"/>
  <c r="I31" i="1"/>
  <c r="J31" i="1" s="1"/>
  <c r="I32" i="1"/>
  <c r="I33" i="1"/>
  <c r="I34" i="1"/>
  <c r="J34" i="1" s="1"/>
  <c r="I35" i="1"/>
  <c r="I28" i="1"/>
  <c r="I22" i="1"/>
  <c r="I23" i="1"/>
  <c r="I24" i="1"/>
  <c r="I25" i="1"/>
  <c r="I21" i="1"/>
  <c r="J21" i="1" s="1"/>
  <c r="I18" i="1"/>
  <c r="J18" i="1" s="1"/>
  <c r="I17" i="1"/>
  <c r="J17" i="1" s="1"/>
  <c r="I12" i="1"/>
  <c r="J12" i="1" s="1"/>
  <c r="I11" i="1"/>
  <c r="J11" i="1" s="1"/>
  <c r="G65" i="1"/>
  <c r="G64" i="1"/>
  <c r="G63" i="1"/>
  <c r="G60" i="1"/>
  <c r="G49" i="1"/>
  <c r="G48" i="1"/>
  <c r="G47" i="1"/>
  <c r="G46" i="1"/>
  <c r="G45" i="1"/>
  <c r="G44" i="1"/>
  <c r="G42" i="1"/>
  <c r="G41" i="1"/>
  <c r="G43" i="1" s="1"/>
  <c r="G40" i="1"/>
  <c r="G35" i="1"/>
  <c r="J35" i="1" s="1"/>
  <c r="G33" i="1"/>
  <c r="G32" i="1"/>
  <c r="G29" i="1"/>
  <c r="G28" i="1"/>
  <c r="G24" i="1"/>
  <c r="G23" i="1"/>
  <c r="G25" i="1"/>
  <c r="G22" i="1"/>
  <c r="G69" i="1"/>
  <c r="G68" i="1"/>
  <c r="G73" i="1"/>
  <c r="G75" i="1"/>
  <c r="G82" i="1"/>
  <c r="G54" i="1"/>
  <c r="G50" i="1"/>
  <c r="G51" i="1"/>
  <c r="G52" i="1"/>
  <c r="F17" i="1"/>
  <c r="F11" i="1"/>
  <c r="H16" i="5"/>
  <c r="E51" i="1"/>
  <c r="H15" i="5"/>
  <c r="H14" i="5"/>
  <c r="G8" i="5"/>
  <c r="P23" i="2"/>
  <c r="U21" i="2"/>
  <c r="P21" i="2"/>
  <c r="K21" i="2"/>
  <c r="I21" i="2"/>
  <c r="G7" i="2"/>
  <c r="G21" i="2" s="1"/>
  <c r="Z21" i="2" s="1"/>
  <c r="F49" i="1"/>
  <c r="F45" i="1"/>
  <c r="F44" i="1"/>
  <c r="F35" i="1"/>
  <c r="F34" i="1"/>
  <c r="F33" i="1"/>
  <c r="F32" i="1"/>
  <c r="F31" i="1"/>
  <c r="F29" i="1"/>
  <c r="F28" i="1"/>
  <c r="J64" i="1" l="1"/>
  <c r="H13" i="5"/>
  <c r="H9" i="5"/>
  <c r="H50" i="1" s="1"/>
  <c r="I50" i="1" s="1"/>
  <c r="H51" i="1"/>
  <c r="I51" i="1" s="1"/>
  <c r="J51" i="1" s="1"/>
  <c r="J49" i="1"/>
  <c r="J69" i="1"/>
  <c r="J24" i="1"/>
  <c r="J68" i="1"/>
  <c r="J23" i="1"/>
  <c r="J53" i="1"/>
  <c r="J44" i="1"/>
  <c r="J48" i="1"/>
  <c r="J46" i="1"/>
  <c r="J75" i="1"/>
  <c r="J22" i="1"/>
  <c r="J28" i="1"/>
  <c r="J52" i="1"/>
  <c r="J82" i="1"/>
  <c r="J63" i="1"/>
  <c r="J50" i="1"/>
  <c r="J25" i="1"/>
  <c r="J65" i="1"/>
  <c r="J54" i="1"/>
  <c r="J42" i="1"/>
  <c r="J40" i="1"/>
  <c r="J32" i="1"/>
  <c r="J33" i="1"/>
  <c r="J45" i="1"/>
  <c r="J29" i="1"/>
  <c r="J73" i="1"/>
  <c r="J43" i="1"/>
  <c r="J60" i="1"/>
  <c r="J47" i="1"/>
  <c r="J41" i="1"/>
  <c r="J58" i="1"/>
  <c r="F24" i="3" s="1"/>
  <c r="J19" i="1"/>
  <c r="J13" i="1"/>
  <c r="F22" i="3"/>
  <c r="J55" i="1" l="1"/>
  <c r="F20" i="3" s="1"/>
  <c r="J77" i="1"/>
  <c r="G28" i="3" s="1"/>
  <c r="J83" i="1"/>
  <c r="J26" i="1"/>
  <c r="J36" i="1"/>
  <c r="J66" i="1"/>
  <c r="G26" i="3" s="1"/>
  <c r="G24" i="3"/>
  <c r="F18" i="1"/>
  <c r="J95" i="1" l="1"/>
  <c r="G8" i="3" l="1"/>
  <c r="E8" i="3"/>
  <c r="F8" i="3"/>
  <c r="E12" i="3" l="1"/>
  <c r="F10" i="3" l="1"/>
  <c r="G10" i="3"/>
  <c r="E10" i="3"/>
  <c r="D9" i="3"/>
  <c r="D11" i="3" l="1"/>
  <c r="F29" i="3"/>
  <c r="D23" i="3"/>
  <c r="D25" i="3"/>
  <c r="D13" i="3"/>
  <c r="D27" i="3"/>
  <c r="G29" i="3"/>
  <c r="D21" i="3"/>
  <c r="D17" i="3"/>
  <c r="D7" i="3"/>
  <c r="D19" i="3"/>
  <c r="D15" i="3"/>
  <c r="E29" i="3"/>
</calcChain>
</file>

<file path=xl/sharedStrings.xml><?xml version="1.0" encoding="utf-8"?>
<sst xmlns="http://schemas.openxmlformats.org/spreadsheetml/2006/main" count="525" uniqueCount="321">
  <si>
    <t>PREFEITURA MUNICIPAL DE SARZEDO</t>
  </si>
  <si>
    <t>SECRETARIA MUNICIPAL DE OBRAS E URBANISMO</t>
  </si>
  <si>
    <t>OBRA</t>
  </si>
  <si>
    <t>LOCAL</t>
  </si>
  <si>
    <t>PRAZO DE EXECUÇÃO</t>
  </si>
  <si>
    <t>DATA</t>
  </si>
  <si>
    <t>REGIÃO DE REFERÊNCIA</t>
  </si>
  <si>
    <t>PLANILHAS DE REFERÊNCIA</t>
  </si>
  <si>
    <t>CENTRAL/MG</t>
  </si>
  <si>
    <t>SETOP</t>
  </si>
  <si>
    <t>CÓDIGO</t>
  </si>
  <si>
    <t>PLANILHA ORÇAMENTÁRIA</t>
  </si>
  <si>
    <t>ITEM</t>
  </si>
  <si>
    <t>REF.</t>
  </si>
  <si>
    <t>DESCRIÇÃO DOS SERVIÇOS</t>
  </si>
  <si>
    <t>QUANT.</t>
  </si>
  <si>
    <t>VALOR UNI S/ BDI</t>
  </si>
  <si>
    <t>VALOR UNI C/ BDI</t>
  </si>
  <si>
    <t xml:space="preserve">VALOR TOTAL </t>
  </si>
  <si>
    <t>2.1</t>
  </si>
  <si>
    <t>VALOR TOTAL</t>
  </si>
  <si>
    <t>UNI</t>
  </si>
  <si>
    <t>3.1</t>
  </si>
  <si>
    <t>BDI 1</t>
  </si>
  <si>
    <t>2.2</t>
  </si>
  <si>
    <t>4.1</t>
  </si>
  <si>
    <t>ED-50582</t>
  </si>
  <si>
    <t>ED-51123</t>
  </si>
  <si>
    <t>ED-51140</t>
  </si>
  <si>
    <t>PINTURA DE MEIO-FIO COM TINTA BRANCA A BASE DE CAL (CAIAÇÃO). AF_05/2021</t>
  </si>
  <si>
    <t>m</t>
  </si>
  <si>
    <t>SINAPI</t>
  </si>
  <si>
    <t>ED-28427</t>
  </si>
  <si>
    <t>ADMINISTRAÇÃO LOCAL</t>
  </si>
  <si>
    <t>1.1</t>
  </si>
  <si>
    <t>ED-21776</t>
  </si>
  <si>
    <t>SERVIÇOS PRELIMINARES</t>
  </si>
  <si>
    <t>DRENAGEM</t>
  </si>
  <si>
    <t>4.2</t>
  </si>
  <si>
    <t>4.3</t>
  </si>
  <si>
    <t>4.4</t>
  </si>
  <si>
    <t>4.5</t>
  </si>
  <si>
    <t>4.6</t>
  </si>
  <si>
    <t>4.7</t>
  </si>
  <si>
    <t>4.8</t>
  </si>
  <si>
    <t>ED-51107</t>
  </si>
  <si>
    <t>ED-51093</t>
  </si>
  <si>
    <t>89512</t>
  </si>
  <si>
    <t>ED-50031</t>
  </si>
  <si>
    <t>ED-49334</t>
  </si>
  <si>
    <t>ED-51120</t>
  </si>
  <si>
    <t>ED-49932</t>
  </si>
  <si>
    <t>ESCAVAÇÃO MANUAL DE VALA COM PROFUNDIDADE MENOR OU IGUAL A 1,5M, INCLUSIVE DESCARGA LATERAL</t>
  </si>
  <si>
    <t>APILOAMENTO MANUAL EM FUNDO DE VALA COM SOQUETE, EXCLUSIVE ESCAVAÇÃO</t>
  </si>
  <si>
    <t>TUBO PVC, SÉRIE R, ÁGUA PLUVIAL, DN 100 MM, FORNECIDO E INSTALADO EM RAMAL M DE ENCAMINHAMENTO. AF_06/2022</t>
  </si>
  <si>
    <t>FORNECIMENTO E ASSENTAMENTO DE TUBO PVC RÍGIDO, ESGOTO, PBV - SÉRIE NORMAL, DN 200 MM (8"), INCLUSIVE CONEXÕES</t>
  </si>
  <si>
    <t>ENVELOPE DE CONCRETO PARA PROTEÇÃO DE TUBOS DE PVC ENTERRADO - CONCRETO TIPO A FCK = 13,5 MPA</t>
  </si>
  <si>
    <t>REATERRO MANUAL DE VALA, INCLUSIVE ESPALHAMENTO E COMPACTAÇÃO MANUAL COM SOQUETE</t>
  </si>
  <si>
    <t>CAIXA DE DRENAGEM DE INSPEÇÃO/PASSAGEM EM ALVENARIA (100X100X80CM), REVESTIMENTO EM ARGAMASSA COM ADITIVO IMPERMEABILIZANTE, COM TAMPA EM GRELHA, INCLUSIVE ESCAVAÇÃO, REATERRO E TRANSPORTE E RETIRADA DO MATERIAL ESCAVADO (EM CAÇAMBA)</t>
  </si>
  <si>
    <t>CERCAMENTO EXTERNO</t>
  </si>
  <si>
    <t>ED-48213</t>
  </si>
  <si>
    <t>ALVENARIA DE BLOCO DE CONCRETO CHEIO COM ARMAÇÃO, EM CONCRETO COM FCK 15MPA , ESP. 14CM, PARA REVESTIMENTO, INCLUSIVE ARGAMASSA PARA ASSENTAMENTO (DETALHE D - CADERNO SEDS)</t>
  </si>
  <si>
    <t>m3</t>
  </si>
  <si>
    <t>5.1</t>
  </si>
  <si>
    <t>5.2</t>
  </si>
  <si>
    <t>5.3</t>
  </si>
  <si>
    <t>5.4</t>
  </si>
  <si>
    <t>5.6</t>
  </si>
  <si>
    <t>SUDECAP</t>
  </si>
  <si>
    <t>ED-50983</t>
  </si>
  <si>
    <t>PORTÃO DE GRADE COLOCADO COM CADEADO</t>
  </si>
  <si>
    <t>ED-50491</t>
  </si>
  <si>
    <t>PINTURA ESMALTE EM ESQUADRIAS DE FERRO, DUAS (2) DEMÃOS, INCLUSIVE UMA (1) DEMÃO DE FUNDO ANTICORROSIVO</t>
  </si>
  <si>
    <t>m2</t>
  </si>
  <si>
    <t>13.40.83</t>
  </si>
  <si>
    <t>GUARDA CORPO MOD. “TUBOS VERTICAIS”, COM MONTANTES D=2”, FIXAÇÃO A CADA 144 CM, TUBOS VERTICAIS INTERMEDIÁRIOS D= 1 1/4", CORRIMÃO DUPLO, TUBO INDUSTRIAL CHAPA 16 - 1,50 MM (NBR 6591)</t>
  </si>
  <si>
    <t>M2</t>
  </si>
  <si>
    <t>M3</t>
  </si>
  <si>
    <t>M</t>
  </si>
  <si>
    <t>REGULARIZAÇÃO MANUAL E COMPACTAÇÃO MECANIZADA DE TERRENO COM PLACA VIBRATÓRIA, EXCLUSIVE DESMATAMENTO, DESTOCAMENTO, LIMPEZA/ROÇADA DO TERRENO</t>
  </si>
  <si>
    <t>02.12.01</t>
  </si>
  <si>
    <t>CORTE MECAN. C/ SERRA CIRCULAR EM CONCRETO/ASFALTO</t>
  </si>
  <si>
    <t xml:space="preserve">ED-48442 </t>
  </si>
  <si>
    <t>DEMOLIÇÃO MECANIZADA DE CONCRETO, SEM ARMAÇÃO, COM EQUIPAMENTO ELÉTRICO, INCLUSIVE AFASTAMENTO E EMPILHAMENTO, EXCLUSIVE TRANSPORTE E RETIRADA DO MATERIAL DEMOLIDO</t>
  </si>
  <si>
    <t>ED-51126</t>
  </si>
  <si>
    <t>TRANSPORTE DE MATERIAL DEMOLIDO EM CAÇAMBA (MUNICÍPIO: BELO HORIZONTE), EXCLUSIVE CARGA MANUAL OU MECÂNICA</t>
  </si>
  <si>
    <t>ED-51131</t>
  </si>
  <si>
    <t>CARGA MANUAL DE MATERIAL DE QUALQUER NATUREZA SOBRE CAMINHÃO, EXCLUSIVE TRANSPORTE</t>
  </si>
  <si>
    <t>REVESTIMENTO COM LADRILHO HIDRÁULICO APLICADO EM PISO (20X20CM) COM JUNTA SECA, COM DUAS (2) CORES, ASSENTAMENTO COM ARGAMASSA INDUSTRIALIZADA</t>
  </si>
  <si>
    <t>ASSENTAMENTO DE MEIO FIO E SARJETA</t>
  </si>
  <si>
    <t>10.1</t>
  </si>
  <si>
    <t xml:space="preserve">ED-48472 </t>
  </si>
  <si>
    <t>REMOÇÃO MANUAL DE GUIA DE MEIO-FIO PRÉ-MOLDADA EM CONCRETO, COM REAPROVEITAMENTO, INCLUSIVE AFASTAMENTO E EMPILHAMENTO, EXCLUSIVE TRANSPORTE E RETIRADA DO MATERIAL REMOVIDO NÃO REAPROVEITÁVEL</t>
  </si>
  <si>
    <t>10.2</t>
  </si>
  <si>
    <t>10.3</t>
  </si>
  <si>
    <t>10.4</t>
  </si>
  <si>
    <t>GUIA DE MEIO-FIO, EM CONCRETO COM FCK 20MPA, PRÉ-MOLDADA, MFC-03 PADRÃO DER-MG, DIMENSÕES (12X18X45)CM,EXCLUSIVE SARJETA, INCLUSIVE ESCAVAÇÃO, APILOAMENTO E TRANSPORTE COM RETIRADA DO MATERIAL ESCAVADO (EM CAÇAMBA)</t>
  </si>
  <si>
    <t>10.5</t>
  </si>
  <si>
    <t>ED-14762</t>
  </si>
  <si>
    <t>SARJETA DE CONCRETO URBANO (SCU), TIPO 1, COM FCK 15 MPA, LARGURA DE 50CM COM INCLINAÇÃO DE 3%, ESP. 7CM, PADRÃO DER-MG, EXCLUSIVE MEIO-FIO, INCLUSIVE ESCAVAÇÃO, APILAOMENTO E TRANSPORTE COM RETIRADA DO MATERIAL ESCAVADO (EM CAÇAMBA)</t>
  </si>
  <si>
    <t>PASSEIO DE CONCRETO</t>
  </si>
  <si>
    <t>11.1</t>
  </si>
  <si>
    <t>ED-50703</t>
  </si>
  <si>
    <t>LIMPEZA DE TERRENO, INCLUSIVE CAPINA, RASTELAMENTO COM AFASTAMENTO ATÉ VINTE (20) METROS E QUEIMA CONTROLADA</t>
  </si>
  <si>
    <t>ED-51144</t>
  </si>
  <si>
    <t>PASSEIOS DE CONCRETO E = 8 CM, FCK = 15 MPA PADRÃO PREFEITURA</t>
  </si>
  <si>
    <t>ED-51148</t>
  </si>
  <si>
    <t>RAMPA PARA ACESSO DE DEFICIENTE, EM CONCRETO SIMPLES FCK = 25 MPA, DESEMPENADA, COM PINTURA INDICATIVA, 02 DEMÃOS</t>
  </si>
  <si>
    <t>U</t>
  </si>
  <si>
    <t>ED-50437</t>
  </si>
  <si>
    <t>PLANTIO DE GRAMA ESMERALDA EM PLACAS, INCLUSIVE TERRA VEGETAL E CONSERVAÇÃO POR TRINTA (30) DIAS</t>
  </si>
  <si>
    <t>INSTALAÇÕES ELÉTRICAS</t>
  </si>
  <si>
    <t>ED-49215</t>
  </si>
  <si>
    <t>CAIXA DE PASSAGEM 20 X 20 CM EM CHAPA DE FERRO COM TAMPA CEGA</t>
  </si>
  <si>
    <t>UN</t>
  </si>
  <si>
    <t>ED-4155</t>
  </si>
  <si>
    <t>DUTO CORRUGADO EM PEAD (POLIETILENO DE ALTA DENSIDADE), PARA PROTEÇÃO DE CABOS SUBTERRÂNEOS DN 30 MM (1.1/4")</t>
  </si>
  <si>
    <t>100619</t>
  </si>
  <si>
    <t>POSTE DECORATIVO PARA JARDIM EM AÇO TUBULAR, H = *2,5* M, SEM LUMINÁRIA  - FORNECIMENTO E INSTALAÇÃO. AF_11/2019</t>
  </si>
  <si>
    <t>ED-48989</t>
  </si>
  <si>
    <t>CABO DE COBRE FLEXÍVEL, CLASSE 5, ISOLAMENTO TIPO EPR/ HEPR, NÃO HALOGENADO, ANTICHAMA, TERMOFIXO, UNIPOLAR, SEÇÃO 2,5 MM2, 90°C, 0,6/1KV</t>
  </si>
  <si>
    <t>ED-13354</t>
  </si>
  <si>
    <t>LUMINÁRIA TIPO DROPS COM BASE SUPORTE GALVANIZADA EGLOBO LEITOSO COMPLETA, PARA UMA (1) LÂMPADA LED, POTÊNCIA 15W, BULBO A65, FORNECIMENTO E INSTALAÇÃO, INCLUSIVE BASE E LÂMPADA</t>
  </si>
  <si>
    <t>LIMPEZA GERAL DE OBRAS</t>
  </si>
  <si>
    <t xml:space="preserve">ED-50266 </t>
  </si>
  <si>
    <t>LIMPEZA FINAL PARA ENTREGA DA OBRA</t>
  </si>
  <si>
    <t>VALOR TOTAL DOS SERVIÇOS</t>
  </si>
  <si>
    <t>BDI</t>
  </si>
  <si>
    <t>CONSTRUÇÃO DE EDIFÍCIOS</t>
  </si>
  <si>
    <t>CONTRATANTE:</t>
  </si>
  <si>
    <t>PREFEITURA MUNICIPAL DE SARZEDO - MG</t>
  </si>
  <si>
    <t>PLANILHA MODELO:</t>
  </si>
  <si>
    <t>REV_00</t>
  </si>
  <si>
    <t>CONSTRUÇÃO DE RODOVIAS E FERROVIAS</t>
  </si>
  <si>
    <t>CONTRATADA:</t>
  </si>
  <si>
    <t>NÃO DESONERADA</t>
  </si>
  <si>
    <t>CONSTRUÇÃO DE REDES DE ABASTECIMENTO DE ÁGUA, COLETA DE ESGOTO E CONSTRUÇÕES CORRELATAS</t>
  </si>
  <si>
    <t>PROJETO:</t>
  </si>
  <si>
    <t>TERCEIRO QUARTIL</t>
  </si>
  <si>
    <t>CONSTRUÇÃO DE MANUNTEÇÃO DE ESTAÇÕES E REDES DE DISTRIBUIÇÃO DE ENERGIA ELÉTRICA</t>
  </si>
  <si>
    <t>OBRAS PORTUÁRIAS, MARÍTIMAS E FLUVIAIS</t>
  </si>
  <si>
    <t>CAEMA</t>
  </si>
  <si>
    <t>AC =</t>
  </si>
  <si>
    <t>ADMINISTRAÇÃO CENTRAL =</t>
  </si>
  <si>
    <t>S + G =</t>
  </si>
  <si>
    <t>SEGURO + GARANTIAS =</t>
  </si>
  <si>
    <t>QUARTIL MÉDIO</t>
  </si>
  <si>
    <t>1 QUARTIL</t>
  </si>
  <si>
    <t>3 QUARTIL</t>
  </si>
  <si>
    <t>R =</t>
  </si>
  <si>
    <t>RISCO =</t>
  </si>
  <si>
    <t>ADM</t>
  </si>
  <si>
    <t>SG</t>
  </si>
  <si>
    <t>RI</t>
  </si>
  <si>
    <t>DF</t>
  </si>
  <si>
    <t>LU</t>
  </si>
  <si>
    <t>DF =</t>
  </si>
  <si>
    <t>DESPESAS FINANCEIRAS =</t>
  </si>
  <si>
    <t>L =</t>
  </si>
  <si>
    <t>LUCRO =</t>
  </si>
  <si>
    <t>I =</t>
  </si>
  <si>
    <t>IMPOSTOS =</t>
  </si>
  <si>
    <t>COFINS</t>
  </si>
  <si>
    <t>PIS</t>
  </si>
  <si>
    <t>ISS</t>
  </si>
  <si>
    <t>CPRB</t>
  </si>
  <si>
    <t>-</t>
  </si>
  <si>
    <t>BDI =</t>
  </si>
  <si>
    <t>[</t>
  </si>
  <si>
    <t>[(</t>
  </si>
  <si>
    <t>+</t>
  </si>
  <si>
    <t>)x</t>
  </si>
  <si>
    <t>(</t>
  </si>
  <si>
    <t>)]</t>
  </si>
  <si>
    <t>]</t>
  </si>
  <si>
    <t>=</t>
  </si>
  <si>
    <t>)</t>
  </si>
  <si>
    <t>1 - FORMULA CONFORME ACORDAO nº 2622/2013 TCU - PLENÁRIO</t>
  </si>
  <si>
    <t>CRONOGRAMA FÍSICO-FINANCEIRO</t>
  </si>
  <si>
    <t>SECRETARIA MUNICIPAL DE OBRAS  E URBANISMO</t>
  </si>
  <si>
    <t>ETAPAS / DESCRIÇÃO</t>
  </si>
  <si>
    <t>FÍSICO/ FINANCEIRO</t>
  </si>
  <si>
    <t>TOTAL  ETAPAS</t>
  </si>
  <si>
    <t>MÊS 1</t>
  </si>
  <si>
    <t>MÊS 2</t>
  </si>
  <si>
    <t>MÊS 3</t>
  </si>
  <si>
    <t>SERVIÇO: ÁREA EXTERNA ESCOLA MASTERVILLE</t>
  </si>
  <si>
    <t>Físico %</t>
  </si>
  <si>
    <t>Financeiro</t>
  </si>
  <si>
    <t>TOTAL</t>
  </si>
  <si>
    <t>DATA:</t>
  </si>
  <si>
    <t xml:space="preserve">CNPJ 016.125.09/0001-58 </t>
  </si>
  <si>
    <t>LOCAL: SARZEDO -M.GERAIS</t>
  </si>
  <si>
    <t>RUA ELOY CÂNDIDO DE MELO, 477 - CENTRO - CEP 32.450-000  - SARZEDO - MG</t>
  </si>
  <si>
    <t>COORDENADAS</t>
  </si>
  <si>
    <t>Item</t>
  </si>
  <si>
    <t>Fonte</t>
  </si>
  <si>
    <t>Código</t>
  </si>
  <si>
    <t>DESCRIÇÃO</t>
  </si>
  <si>
    <t>Unidade</t>
  </si>
  <si>
    <t>Quantidade</t>
  </si>
  <si>
    <t>Preço Total
(R$)</t>
  </si>
  <si>
    <t>UN.</t>
  </si>
  <si>
    <t>H</t>
  </si>
  <si>
    <t>1.2</t>
  </si>
  <si>
    <t>1.3</t>
  </si>
  <si>
    <t>VALTER EDIRALDO DE OLIVEIRA</t>
  </si>
  <si>
    <t>SECRETÁRIO MUNICIPAL DE OBRAS E URBANISMO</t>
  </si>
  <si>
    <t>ENGENHEIRO CIVIL</t>
  </si>
  <si>
    <t>PEDREIRO COM ENCARGOS COMPLEMENTARES</t>
  </si>
  <si>
    <t>ED-50367</t>
  </si>
  <si>
    <t>SERVENTE COM ENCARGOS COMPLEMENTARES</t>
  </si>
  <si>
    <t>ED-5038</t>
  </si>
  <si>
    <t>COTAÇÃO TOTAL TELAS</t>
  </si>
  <si>
    <t>CPU-01</t>
  </si>
  <si>
    <t>INSTALAÇÃO DE GRADIL LIGHT 50x200x4,30mm, h=2,03m, INCLUSIVE POSTE.</t>
  </si>
  <si>
    <t>COMPOSIÇÃO 01</t>
  </si>
  <si>
    <t>ENGENHEIRO CIVIL DE OBRA PLENO COM ENCARGOS COMPLEMENTARES</t>
  </si>
  <si>
    <t>hora</t>
  </si>
  <si>
    <t>ED-16349</t>
  </si>
  <si>
    <t>ENCARREGADO GERAL DE OBRAS COM ENCARGOS COMPLEMENTARES</t>
  </si>
  <si>
    <t>LOCAÇÃO DE CONTAINER COM ISOLAMENTO TÉRMICO, TIPO 2, PARA ESCRITÓRIO DE OBRA COM SANITÁRIO CONTENDO UM (1) VASO SANITÁRIO E UM (1) LAVATÓRIO, COM MEDIDAS REFERENCIAIS DE (6) METROS COMPRIMENTO, (2,3) METROS LARGURA E (2,5) METROS ALTURA ÚTIL INTERNA, INCLUSIVE AR CONDICIONADO E LIGAÇÕES ELÉTRICAS E HIDROSSANITÁRIAS INTERNAS, EXCLUSIVE MOBILIZAÇÃO/DESMOBILIZAÇÃO E LIGAÇÕES PROVISÓRIAS EXTERNAS</t>
  </si>
  <si>
    <t>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t>
  </si>
  <si>
    <t>INFRAESTRUTURA ÁREA EXTERNA CEMEI DONA SARITA</t>
  </si>
  <si>
    <t>RUA DOS INCONFIDENTES, 150 JARDIM ANCHIETA</t>
  </si>
  <si>
    <t>90 DIAS</t>
  </si>
  <si>
    <t>ED-50598</t>
  </si>
  <si>
    <t>LAJE DE TRANSIÇÃO E = 12 CM, FCK = 18 MPA USINADO ( MECANIZADO), INCLUSIVE TELA 0,97 KG/M2 E ACABAMENTO NIVEL ZERO</t>
  </si>
  <si>
    <t>ED-49810</t>
  </si>
  <si>
    <t>FÔRMA E DESFORMA DE TÁBUA E SARRAFO, REAPROVEITAMENTO (3X) (FUNDAÇÃO)</t>
  </si>
  <si>
    <t>ED-48295</t>
  </si>
  <si>
    <t>CORTE, DOBRA E MONTAGEM DE AÇO CA-50, DIÂMETRO (6,3MM A 12,5MM), INCLUSIVE ESPAÇADOR</t>
  </si>
  <si>
    <t>kg</t>
  </si>
  <si>
    <t>ED-29801</t>
  </si>
  <si>
    <t>PERFURAÇÃO MANUAL DE ESTACA TIPO BROCA A TRADO,
INCLUSIVE AFASTAMENTO, EXCLUSIVE ARMAÇÃO, CONCRETO ESTRUTURAL, TRANSPORTE E RETIRADA DO MATERIAL ESCAVADO</t>
  </si>
  <si>
    <t>ED-49804</t>
  </si>
  <si>
    <t>FORNECIMENTO DE CONCRETO ESTRUTURAL, USINADO BOMBEADO, COM FCK 20MPA, INCLUSIVE LANÇAMENTO, ADENSAMENTO E ACABAMENTO (FUNDAÇÃO)</t>
  </si>
  <si>
    <t>PLANILHA DE COMPOSIÇÃO DE PREÇOS UNITÁRIOS - INFRAESTRUTURA ÁREA EXTERNA CEMEI JARDIM ANCHIETA (DONA SARITA)</t>
  </si>
  <si>
    <t>INFRAESTRUTURA ÁREA EXTERNA CEMEI JARDIM ANCHIETA (DONA SARITA)</t>
  </si>
  <si>
    <t>ED-48552</t>
  </si>
  <si>
    <t>CANALETA PARA DRENAGEM, PRÉ-MOLDADA, TIPO MEIA CANA, DIÂMETRO 30CM, EXCLUSIVE TAMPA, INCLUSIVE ASSENTAMENTO EM ARGAMASSA, TRAÇO 1:3 (CIMENTO E AREIA), ESCAVAÇÃO, TRANSPORTE E RETIRADA DO MATERIAL ESCAVADO (EM CAÇAMBA)</t>
  </si>
  <si>
    <t>RESERVATÓRIO DE ÁGUA</t>
  </si>
  <si>
    <t>COTAÇÃO</t>
  </si>
  <si>
    <t>Unid.</t>
  </si>
  <si>
    <t>RESERVATÓRIO TIPO TARÇA COLUNA SECA, CAPACIDADE DE 10.000 LITROS Hcoluna min= 4,50 Htarça min =7,00m - FORNECIMENTO E INSTALAÇÃO</t>
  </si>
  <si>
    <t>ED-50396</t>
  </si>
  <si>
    <t>MURO DIVISÓRIO EM BLOCO DE CONCRETO COM ACABAMENTO APARENTE, ESP.15CM, ALTURA DE 220CM, COM SAPATA EM CONCRETO ARMADO , DIMENSÃO (50X55)CM, FORMA EM CONTRA BARRANCO, INCLUSIVE ESCAVAÇÃO COM TRANSPORTE E RETIRADA DO MATERIAL ESCAVADO (EM CAÇAMBA) E PINGADEIRA EM CONCRETO</t>
  </si>
  <si>
    <t>William Alves Pereira</t>
  </si>
  <si>
    <t>ENGENHEIRO CIVIL CREA 77385/D</t>
  </si>
  <si>
    <t>GUARDA CORPO</t>
  </si>
  <si>
    <t>CPU-02</t>
  </si>
  <si>
    <t>COMPOSIÇÃO 02</t>
  </si>
  <si>
    <t>GRADIL LIGHT MALHA 50X200mm 2500MM(L) X 2030MM (H) Fio 4,00mm 2,57m² BRANCA</t>
  </si>
  <si>
    <t>2.3</t>
  </si>
  <si>
    <t>ED-50150</t>
  </si>
  <si>
    <t>LIGAÇÃO DE ÁGUA PROVISÓRIA PARA CANTEIRO, INCLUSIVE HIDRÔMETRO E CAVALETE PARA MEDIÇÃO DE ÁGUA - ENTRADA PRINCIPAL, EM AÇO GALVANIZADO DN 20MM (1/2") - PADRÃO CONCESSIONÁRIA</t>
  </si>
  <si>
    <t>LIGAÇÃO PROVISÓRIA COM ENTRADA DE ENERGIA AÉREA, PADRÃO CEMIG, CARGA INSTALADA DE 15,1KVA ATÉ 30KVA, TRIFÁSICO, COM SAÍDA SUBTERRÂNEA, INCLUSIVE POSTE, CAIXA PARA MEDIDOR, DISJUNTOR, BARRAMENTO, ATERRAMENTO E ACESSÓRIOS</t>
  </si>
  <si>
    <t>uni</t>
  </si>
  <si>
    <t>ED-50151</t>
  </si>
  <si>
    <t>ED-25243</t>
  </si>
  <si>
    <t>FORNECIMENTO DE PALMEIRA JERIVÁ COM ALTURA MÉDIA DE 2,00M, EXCLUSIVE PLANTIO</t>
  </si>
  <si>
    <t>un</t>
  </si>
  <si>
    <t>COTAÇÃO INTERNET</t>
  </si>
  <si>
    <t>FORNECIMENTO DE PALMEIRA AZUL COM ALTURA SUPERIOR A 1,50M,</t>
  </si>
  <si>
    <t>ED-50378</t>
  </si>
  <si>
    <t>JARDINEIRO COM ENCARGOS COMPLEMENTARES</t>
  </si>
  <si>
    <t>h</t>
  </si>
  <si>
    <t>PLANTIO DE GRAMAS E PAISAGISMO</t>
  </si>
  <si>
    <t>5.5</t>
  </si>
  <si>
    <t>5.7</t>
  </si>
  <si>
    <t>5.8</t>
  </si>
  <si>
    <t>5.9</t>
  </si>
  <si>
    <t>5.10</t>
  </si>
  <si>
    <t>5.11</t>
  </si>
  <si>
    <t>5.12</t>
  </si>
  <si>
    <t>5.13</t>
  </si>
  <si>
    <t>5.14</t>
  </si>
  <si>
    <t>5.15</t>
  </si>
  <si>
    <t>2.4</t>
  </si>
  <si>
    <t>3.2</t>
  </si>
  <si>
    <t>3.3</t>
  </si>
  <si>
    <t>3.4</t>
  </si>
  <si>
    <t>3.5</t>
  </si>
  <si>
    <t>6.1</t>
  </si>
  <si>
    <t>7.1</t>
  </si>
  <si>
    <t>7.2</t>
  </si>
  <si>
    <t>7.3</t>
  </si>
  <si>
    <t>7.4</t>
  </si>
  <si>
    <t>7.5</t>
  </si>
  <si>
    <t>7.6</t>
  </si>
  <si>
    <t>8.1</t>
  </si>
  <si>
    <t>8.2</t>
  </si>
  <si>
    <t>8.3</t>
  </si>
  <si>
    <t>8.4</t>
  </si>
  <si>
    <t>8.5</t>
  </si>
  <si>
    <t>8.6</t>
  </si>
  <si>
    <t>8.7</t>
  </si>
  <si>
    <t>8.8</t>
  </si>
  <si>
    <t>8.9</t>
  </si>
  <si>
    <t>9.1</t>
  </si>
  <si>
    <t>9.2</t>
  </si>
  <si>
    <t>9.3</t>
  </si>
  <si>
    <t>9.4</t>
  </si>
  <si>
    <t>INSTALAÇÃO DE GRADIL LIGHT 50x200x5,00mm, h=1,03m, INCLUSIVE POSTE.</t>
  </si>
  <si>
    <t>GRADIL LIGHT MALHA 50X200mm 2500MM(L) X 1030MM (H) Fio 5,00mm 2,57m² BRANCA</t>
  </si>
  <si>
    <t>EXECUÇÃO E COMPACTAÇÃO DE ATERRO COM SOLO PREDOMINANTEMENTE ARGILOSO EXCLUSIVE SOLO, ESCAVAÇÃO, CARGA E TRANSPORTE. AF_11/2019</t>
  </si>
  <si>
    <t>TRANSPORTE DE MATERIAL DE QUALQUER NATUREZA COM CARRINHO DE MÃO, COM DISTÂNCIAS MENORES OU IGUAIS A 50M, INCLUSIVE CARGA/DESCARGA</t>
  </si>
  <si>
    <t>ED-51133</t>
  </si>
  <si>
    <t>5.16</t>
  </si>
  <si>
    <t>5.17</t>
  </si>
  <si>
    <t xml:space="preserve">ED-49498 </t>
  </si>
  <si>
    <t>QUADRO DE DISTRIBUIÇÃO PARA 8 MÓDULOS COM BARRAMENTO E CHAVE</t>
  </si>
  <si>
    <t>10.6</t>
  </si>
  <si>
    <t>26 DE SETEMBRO DE 2023</t>
  </si>
  <si>
    <t>SETOP; SINAPI SEM DESONERAÇÃO</t>
  </si>
  <si>
    <t>WILLIAM ALVES PEREIRA</t>
  </si>
  <si>
    <t xml:space="preserve">SETOP </t>
  </si>
  <si>
    <t>REFERENCIA:</t>
  </si>
  <si>
    <t>SERVIÇO: INFRAESTRUTURA ÁREA EXTERNA CEMEI DONA SARITA</t>
  </si>
  <si>
    <t>DATA: 26/09/2023                                         PRAZO DA OBRA: 3 MESES</t>
  </si>
  <si>
    <t>Eng. Civil, CREA/MG: 77385/D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</si>
</sst>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1" formatCode="_-* #,##0_-;\-* #,##0_-;_-* &quot;-&quot;_-;_-@_-"/>
    <numFmt numFmtId="44" formatCode="_-&quot;R$&quot;\ * #,##0.00_-;\-&quot;R$&quot;\ * #,##0.00_-;_-&quot;R$&quot;\ * &quot;-&quot;??_-;_-@_-"/>
    <numFmt numFmtId="43" formatCode="_-* #,##0.00_-;\-* #,##0.00_-;_-* &quot;-&quot;??_-;_-@_-"/>
    <numFmt numFmtId="164" formatCode="_(&quot;R$ &quot;* #,##0.00_);_(&quot;R$ &quot;* \(#,##0.00\);_(&quot;R$ &quot;* &quot;-&quot;??_);_(@_)"/>
    <numFmt numFmtId="165" formatCode="0.000"/>
    <numFmt numFmtId="166" formatCode="_(* #,##0.00_);_(* \(#,##0.00\);_(* \-??_);_(@_)"/>
    <numFmt numFmtId="167" formatCode="0.0000"/>
    <numFmt numFmtId="168" formatCode="_-&quot;R$&quot;\ * #,##0.0000_-;\-&quot;R$&quot;\ * #,##0.0000_-;_-&quot;R$&quot;\ * &quot;-&quot;??_-;_-@_-"/>
    <numFmt numFmtId="169" formatCode="#,##0.000"/>
    <numFmt numFmtId="171" formatCode="&quot;R$&quot;\ #,##0.00"/>
    <numFmt numFmtId="172" formatCode="&quot;R$ &quot;#,##0.00"/>
    <numFmt numFmtId="173" formatCode="0.0"/>
    <numFmt numFmtId="174" formatCode="_-&quot;R$&quot;\ * #,##0_-;\-&quot;R$&quot;\ * #,##0_-;_-&quot;R$&quot;\ * &quot;-&quot;??_-;_-@_-"/>
    <numFmt numFmtId="175" formatCode="&quot;R$&quot;#,##0.00_);[Red]&quot;(R$&quot;#,##0.00\)"/>
  </numFmts>
  <fonts count="54" x14ac:knownFonts="1">
    <font>
      <sz val="11"/>
      <color theme="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b/>
      <sz val="11"/>
      <color rgb="FF3F3F3F"/>
      <name val="Calibri"/>
      <family val="2"/>
      <scheme val="minor"/>
    </font>
    <font>
      <b/>
      <sz val="11"/>
      <color rgb="FFFA7D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Arial"/>
      <family val="2"/>
    </font>
    <font>
      <sz val="12"/>
      <name val="Arial"/>
      <family val="2"/>
    </font>
    <font>
      <b/>
      <sz val="11"/>
      <color rgb="FF002060"/>
      <name val="Arial"/>
      <family val="2"/>
    </font>
    <font>
      <sz val="10"/>
      <name val="Arial"/>
      <family val="2"/>
    </font>
    <font>
      <sz val="10"/>
      <color indexed="8"/>
      <name val="Arial"/>
      <family val="2"/>
    </font>
    <font>
      <b/>
      <sz val="10"/>
      <name val="Arial"/>
      <family val="2"/>
    </font>
    <font>
      <sz val="8"/>
      <name val="Arial"/>
      <family val="2"/>
    </font>
    <font>
      <sz val="11"/>
      <color indexed="8"/>
      <name val="Calibri"/>
      <family val="2"/>
    </font>
    <font>
      <sz val="11"/>
      <color indexed="9"/>
      <name val="Calibri"/>
      <family val="2"/>
    </font>
    <font>
      <sz val="11"/>
      <color indexed="17"/>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0"/>
      <name val="Calibri"/>
      <family val="2"/>
    </font>
    <font>
      <b/>
      <sz val="18"/>
      <color indexed="56"/>
      <name val="Cambria"/>
      <family val="2"/>
    </font>
    <font>
      <sz val="10"/>
      <name val="MS Sans Serif"/>
      <family val="2"/>
    </font>
    <font>
      <sz val="11"/>
      <name val="Arial"/>
      <family val="2"/>
    </font>
    <font>
      <sz val="10"/>
      <name val="Times New Roman"/>
      <family val="1"/>
    </font>
    <font>
      <sz val="10"/>
      <name val="Courier"/>
      <family val="3"/>
    </font>
    <font>
      <b/>
      <sz val="10"/>
      <name val="Times New Roman"/>
      <family val="1"/>
    </font>
    <font>
      <u/>
      <sz val="11"/>
      <color indexed="12"/>
      <name val="Arial"/>
      <family val="2"/>
    </font>
    <font>
      <sz val="10"/>
      <name val="Courier New"/>
      <family val="3"/>
    </font>
    <font>
      <b/>
      <sz val="18"/>
      <color theme="3"/>
      <name val="Calibri Light"/>
      <family val="2"/>
      <scheme val="major"/>
    </font>
    <font>
      <b/>
      <sz val="12"/>
      <color theme="0"/>
      <name val="Arial"/>
      <family val="2"/>
    </font>
    <font>
      <sz val="10"/>
      <color theme="1"/>
      <name val="Arial"/>
      <family val="2"/>
    </font>
    <font>
      <b/>
      <sz val="10"/>
      <color theme="1" tint="0.14999847407452621"/>
      <name val="Arial"/>
      <family val="2"/>
    </font>
    <font>
      <sz val="10"/>
      <color theme="1" tint="0.14999847407452621"/>
      <name val="Arial"/>
      <family val="2"/>
    </font>
    <font>
      <b/>
      <sz val="12"/>
      <color rgb="FF003399"/>
      <name val="Arial"/>
      <family val="2"/>
    </font>
    <font>
      <sz val="8"/>
      <name val="Calibri"/>
      <family val="2"/>
      <scheme val="minor"/>
    </font>
    <font>
      <b/>
      <sz val="10"/>
      <color theme="1"/>
      <name val="Arial"/>
      <family val="2"/>
    </font>
    <font>
      <b/>
      <sz val="16"/>
      <color rgb="FF000000"/>
      <name val="Arial"/>
      <family val="2"/>
    </font>
    <font>
      <sz val="9"/>
      <color theme="1"/>
      <name val="Calibri"/>
      <family val="2"/>
      <scheme val="minor"/>
    </font>
    <font>
      <sz val="10"/>
      <color theme="1"/>
      <name val="Calibri"/>
      <family val="2"/>
      <scheme val="minor"/>
    </font>
    <font>
      <sz val="28"/>
      <color theme="1"/>
      <name val="Calibri"/>
      <family val="2"/>
      <scheme val="minor"/>
    </font>
    <font>
      <b/>
      <sz val="9"/>
      <color theme="1"/>
      <name val="Arial"/>
      <family val="2"/>
    </font>
    <font>
      <b/>
      <sz val="12"/>
      <name val="Arial"/>
      <family val="2"/>
    </font>
    <font>
      <b/>
      <sz val="11"/>
      <name val="Arial"/>
      <family val="2"/>
    </font>
    <font>
      <b/>
      <sz val="10"/>
      <color indexed="8"/>
      <name val="Arial"/>
      <family val="2"/>
    </font>
    <font>
      <b/>
      <sz val="12"/>
      <color theme="1"/>
      <name val="Calibri"/>
      <family val="2"/>
      <scheme val="minor"/>
    </font>
    <font>
      <sz val="10"/>
      <color rgb="FF000000"/>
      <name val="Arial"/>
      <family val="2"/>
    </font>
    <font>
      <b/>
      <sz val="9"/>
      <color theme="1"/>
      <name val="Calibri"/>
      <family val="2"/>
      <scheme val="minor"/>
    </font>
    <font>
      <sz val="11"/>
      <color rgb="FF00B0F0"/>
      <name val="Calibri"/>
      <family val="2"/>
      <scheme val="minor"/>
    </font>
  </fonts>
  <fills count="49">
    <fill>
      <patternFill patternType="none"/>
    </fill>
    <fill>
      <patternFill patternType="gray125"/>
    </fill>
    <fill>
      <patternFill patternType="solid">
        <fgColor rgb="FFF2F2F2"/>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5"/>
      </patternFill>
    </fill>
    <fill>
      <patternFill patternType="solid">
        <fgColor indexed="42"/>
      </patternFill>
    </fill>
    <fill>
      <patternFill patternType="solid">
        <fgColor indexed="47"/>
      </patternFill>
    </fill>
    <fill>
      <patternFill patternType="solid">
        <fgColor indexed="11"/>
      </patternFill>
    </fill>
    <fill>
      <patternFill patternType="solid">
        <fgColor indexed="36"/>
      </patternFill>
    </fill>
    <fill>
      <patternFill patternType="solid">
        <fgColor indexed="52"/>
      </patternFill>
    </fill>
    <fill>
      <patternFill patternType="solid">
        <fgColor indexed="55"/>
      </patternFill>
    </fill>
    <fill>
      <patternFill patternType="solid">
        <fgColor indexed="22"/>
        <bgColor indexed="64"/>
      </patternFill>
    </fill>
    <fill>
      <patternFill patternType="solid">
        <fgColor indexed="43"/>
      </patternFill>
    </fill>
    <fill>
      <patternFill patternType="solid">
        <fgColor indexed="26"/>
      </patternFill>
    </fill>
    <fill>
      <patternFill patternType="solid">
        <fgColor theme="3" tint="0.59999389629810485"/>
        <bgColor indexed="64"/>
      </patternFill>
    </fill>
    <fill>
      <patternFill patternType="solid">
        <fgColor theme="4" tint="-0.499984740745262"/>
        <bgColor indexed="64"/>
      </patternFill>
    </fill>
    <fill>
      <patternFill patternType="solid">
        <fgColor theme="3" tint="0.39997558519241921"/>
        <bgColor indexed="64"/>
      </patternFill>
    </fill>
    <fill>
      <patternFill patternType="solid">
        <fgColor theme="0"/>
        <bgColor indexed="64"/>
      </patternFill>
    </fill>
    <fill>
      <patternFill patternType="solid">
        <fgColor theme="0" tint="-0.249977111117893"/>
        <bgColor indexed="64"/>
      </patternFill>
    </fill>
    <fill>
      <patternFill patternType="gray0625">
        <fgColor indexed="9"/>
        <bgColor theme="0"/>
      </patternFill>
    </fill>
    <fill>
      <patternFill patternType="gray0625">
        <fgColor indexed="9"/>
        <bgColor theme="9" tint="0.79998168889431442"/>
      </patternFill>
    </fill>
    <fill>
      <patternFill patternType="solid">
        <fgColor theme="0" tint="-0.14999847407452621"/>
        <bgColor indexed="64"/>
      </patternFill>
    </fill>
    <fill>
      <patternFill patternType="solid">
        <fgColor indexed="9"/>
        <bgColor indexed="64"/>
      </patternFill>
    </fill>
    <fill>
      <patternFill patternType="solid">
        <fgColor theme="4" tint="0.79998168889431442"/>
        <bgColor indexed="64"/>
      </patternFill>
    </fill>
    <fill>
      <patternFill patternType="solid">
        <fgColor rgb="FF0070C0"/>
        <bgColor indexed="64"/>
      </patternFill>
    </fill>
  </fills>
  <borders count="6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theme="1" tint="0.499984740745262"/>
      </left>
      <right/>
      <top style="medium">
        <color theme="1" tint="0.499984740745262"/>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ck">
        <color indexed="64"/>
      </top>
      <bottom/>
      <diagonal/>
    </border>
    <border>
      <left/>
      <right style="thin">
        <color indexed="64"/>
      </right>
      <top style="thick">
        <color indexed="64"/>
      </top>
      <bottom/>
      <diagonal/>
    </border>
    <border>
      <left style="thin">
        <color indexed="64"/>
      </left>
      <right style="thick">
        <color indexed="64"/>
      </right>
      <top style="thick">
        <color indexed="64"/>
      </top>
      <bottom/>
      <diagonal/>
    </border>
    <border>
      <left/>
      <right/>
      <top/>
      <bottom style="thick">
        <color indexed="64"/>
      </bottom>
      <diagonal/>
    </border>
    <border>
      <left/>
      <right style="thin">
        <color indexed="64"/>
      </right>
      <top/>
      <bottom style="thick">
        <color indexed="64"/>
      </bottom>
      <diagonal/>
    </border>
    <border>
      <left style="thin">
        <color indexed="64"/>
      </left>
      <right style="thick">
        <color indexed="64"/>
      </right>
      <top/>
      <bottom style="thick">
        <color indexed="64"/>
      </bottom>
      <diagonal/>
    </border>
    <border>
      <left style="thick">
        <color indexed="64"/>
      </left>
      <right/>
      <top style="thick">
        <color indexed="64"/>
      </top>
      <bottom/>
      <diagonal/>
    </border>
    <border>
      <left style="thick">
        <color indexed="64"/>
      </left>
      <right/>
      <top/>
      <bottom style="thick">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8"/>
      </left>
      <right style="thin">
        <color indexed="8"/>
      </right>
      <top style="thin">
        <color indexed="8"/>
      </top>
      <bottom style="thin">
        <color indexed="8"/>
      </bottom>
      <diagonal/>
    </border>
  </borders>
  <cellStyleXfs count="237">
    <xf numFmtId="0" fontId="0" fillId="0" borderId="0"/>
    <xf numFmtId="0" fontId="2" fillId="0" borderId="1" applyNumberFormat="0" applyFill="0" applyAlignment="0" applyProtection="0"/>
    <xf numFmtId="0" fontId="3" fillId="0" borderId="2" applyNumberFormat="0" applyFill="0" applyAlignment="0" applyProtection="0"/>
    <xf numFmtId="0" fontId="4" fillId="0" borderId="3" applyNumberFormat="0" applyFill="0" applyAlignment="0" applyProtection="0"/>
    <xf numFmtId="0" fontId="4" fillId="0" borderId="0" applyNumberFormat="0" applyFill="0" applyBorder="0" applyAlignment="0" applyProtection="0"/>
    <xf numFmtId="0" fontId="5" fillId="2" borderId="5" applyNumberFormat="0" applyAlignment="0" applyProtection="0"/>
    <xf numFmtId="0" fontId="6" fillId="2" borderId="4" applyNumberFormat="0" applyAlignment="0" applyProtection="0"/>
    <xf numFmtId="0" fontId="7" fillId="0" borderId="0" applyNumberFormat="0" applyFill="0" applyBorder="0" applyAlignment="0" applyProtection="0"/>
    <xf numFmtId="0" fontId="8" fillId="0" borderId="7" applyNumberFormat="0" applyFill="0" applyAlignment="0" applyProtection="0"/>
    <xf numFmtId="0" fontId="9" fillId="4" borderId="0" applyNumberFormat="0" applyBorder="0" applyAlignment="0" applyProtection="0"/>
    <xf numFmtId="0" fontId="1" fillId="6" borderId="0" applyNumberFormat="0" applyBorder="0" applyAlignment="0" applyProtection="0"/>
    <xf numFmtId="0" fontId="9" fillId="7" borderId="0" applyNumberFormat="0" applyBorder="0" applyAlignment="0" applyProtection="0"/>
    <xf numFmtId="0" fontId="9" fillId="8" borderId="0" applyNumberFormat="0" applyBorder="0" applyAlignment="0" applyProtection="0"/>
    <xf numFmtId="0" fontId="1" fillId="10" borderId="0" applyNumberFormat="0" applyBorder="0" applyAlignment="0" applyProtection="0"/>
    <xf numFmtId="0" fontId="9" fillId="11" borderId="0" applyNumberFormat="0" applyBorder="0" applyAlignment="0" applyProtection="0"/>
    <xf numFmtId="0" fontId="9" fillId="12" borderId="0" applyNumberFormat="0" applyBorder="0" applyAlignment="0" applyProtection="0"/>
    <xf numFmtId="0" fontId="9" fillId="16" borderId="0" applyNumberFormat="0" applyBorder="0" applyAlignment="0" applyProtection="0"/>
    <xf numFmtId="0" fontId="1" fillId="18" borderId="0" applyNumberFormat="0" applyBorder="0" applyAlignment="0" applyProtection="0"/>
    <xf numFmtId="0" fontId="9"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9" fillId="23" borderId="0" applyNumberFormat="0" applyBorder="0" applyAlignment="0" applyProtection="0"/>
    <xf numFmtId="0" fontId="9"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3" fillId="0" borderId="0"/>
    <xf numFmtId="0" fontId="1" fillId="5" borderId="0" applyNumberFormat="0" applyBorder="0" applyAlignment="0" applyProtection="0"/>
    <xf numFmtId="0" fontId="1" fillId="9" borderId="0" applyNumberFormat="0" applyBorder="0" applyAlignment="0" applyProtection="0"/>
    <xf numFmtId="0" fontId="1" fillId="13" borderId="0" applyNumberFormat="0" applyBorder="0" applyAlignment="0" applyProtection="0"/>
    <xf numFmtId="0" fontId="1" fillId="17" borderId="0" applyNumberFormat="0" applyBorder="0" applyAlignment="0" applyProtection="0"/>
    <xf numFmtId="0" fontId="1" fillId="14" borderId="0" applyNumberFormat="0" applyBorder="0" applyAlignment="0" applyProtection="0"/>
    <xf numFmtId="0" fontId="18" fillId="31" borderId="0" applyNumberFormat="0" applyBorder="0" applyAlignment="0" applyProtection="0"/>
    <xf numFmtId="0" fontId="18" fillId="32" borderId="0" applyNumberFormat="0" applyBorder="0" applyAlignment="0" applyProtection="0"/>
    <xf numFmtId="0" fontId="18" fillId="33" borderId="0" applyNumberFormat="0" applyBorder="0" applyAlignment="0" applyProtection="0"/>
    <xf numFmtId="0" fontId="9" fillId="15" borderId="0" applyNumberFormat="0" applyBorder="0" applyAlignment="0" applyProtection="0"/>
    <xf numFmtId="0" fontId="9" fillId="19" borderId="0" applyNumberFormat="0" applyBorder="0" applyAlignment="0" applyProtection="0"/>
    <xf numFmtId="0" fontId="9" fillId="27" borderId="0" applyNumberFormat="0" applyBorder="0" applyAlignment="0" applyProtection="0"/>
    <xf numFmtId="0" fontId="23" fillId="28" borderId="0" applyNumberFormat="0" applyBorder="0" applyAlignment="0" applyProtection="0"/>
    <xf numFmtId="0" fontId="20" fillId="34" borderId="13" applyNumberFormat="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19" fillId="29" borderId="0" applyNumberFormat="0" applyBorder="0" applyAlignment="0" applyProtection="0"/>
    <xf numFmtId="0" fontId="32" fillId="0" borderId="0" applyNumberFormat="0" applyFill="0" applyBorder="0" applyAlignment="0" applyProtection="0">
      <alignment vertical="top"/>
      <protection locked="0"/>
    </xf>
    <xf numFmtId="0" fontId="30" fillId="0" borderId="0"/>
    <xf numFmtId="0" fontId="22" fillId="30" borderId="12" applyNumberFormat="0" applyAlignment="0" applyProtection="0"/>
    <xf numFmtId="0" fontId="21" fillId="0" borderId="14" applyNumberFormat="0" applyFill="0" applyAlignment="0" applyProtection="0"/>
    <xf numFmtId="0" fontId="13" fillId="0" borderId="0">
      <alignment horizontal="centerContinuous" vertical="justify"/>
    </xf>
    <xf numFmtId="165" fontId="14" fillId="35" borderId="15"/>
    <xf numFmtId="44" fontId="17" fillId="0" borderId="0" applyFont="0" applyFill="0" applyBorder="0" applyAlignment="0" applyProtection="0"/>
    <xf numFmtId="164" fontId="28" fillId="0" borderId="0" applyFont="0" applyFill="0" applyBorder="0" applyAlignment="0" applyProtection="0"/>
    <xf numFmtId="44" fontId="17" fillId="0" borderId="0" applyFont="0" applyFill="0" applyBorder="0" applyAlignment="0" applyProtection="0"/>
    <xf numFmtId="44" fontId="17" fillId="0" borderId="0" applyFont="0" applyFill="0" applyBorder="0" applyAlignment="0" applyProtection="0"/>
    <xf numFmtId="0" fontId="24" fillId="36" borderId="0" applyNumberFormat="0" applyBorder="0" applyAlignment="0" applyProtection="0"/>
    <xf numFmtId="0" fontId="31" fillId="0" borderId="0" applyNumberFormat="0" applyFill="0" applyBorder="0" applyAlignment="0" applyProtection="0"/>
    <xf numFmtId="0" fontId="13" fillId="0" borderId="0"/>
    <xf numFmtId="0" fontId="13" fillId="0" borderId="0"/>
    <xf numFmtId="0" fontId="13" fillId="0" borderId="0"/>
    <xf numFmtId="0" fontId="30" fillId="0" borderId="0"/>
    <xf numFmtId="0" fontId="30" fillId="0" borderId="0"/>
    <xf numFmtId="0" fontId="1" fillId="0" borderId="0"/>
    <xf numFmtId="0" fontId="13" fillId="0" borderId="0"/>
    <xf numFmtId="0" fontId="11" fillId="0" borderId="0"/>
    <xf numFmtId="0" fontId="27" fillId="0" borderId="0"/>
    <xf numFmtId="0" fontId="13" fillId="0" borderId="0"/>
    <xf numFmtId="0" fontId="33" fillId="0" borderId="0"/>
    <xf numFmtId="0" fontId="28" fillId="0" borderId="0"/>
    <xf numFmtId="0" fontId="30" fillId="0" borderId="0"/>
    <xf numFmtId="0" fontId="13" fillId="0" borderId="0"/>
    <xf numFmtId="0" fontId="13" fillId="0" borderId="0"/>
    <xf numFmtId="0" fontId="13" fillId="0" borderId="0"/>
    <xf numFmtId="0" fontId="13" fillId="0" borderId="0"/>
    <xf numFmtId="0" fontId="30" fillId="0" borderId="0"/>
    <xf numFmtId="0" fontId="30" fillId="0" borderId="0"/>
    <xf numFmtId="0" fontId="16" fillId="0" borderId="0"/>
    <xf numFmtId="0" fontId="30" fillId="0" borderId="0"/>
    <xf numFmtId="0" fontId="30" fillId="0" borderId="0"/>
    <xf numFmtId="0" fontId="16" fillId="0" borderId="0"/>
    <xf numFmtId="0" fontId="1" fillId="0" borderId="0"/>
    <xf numFmtId="0" fontId="17" fillId="0" borderId="0"/>
    <xf numFmtId="0" fontId="13" fillId="0" borderId="0"/>
    <xf numFmtId="0" fontId="28" fillId="0" borderId="0"/>
    <xf numFmtId="0" fontId="30" fillId="0" borderId="0"/>
    <xf numFmtId="0" fontId="30" fillId="0" borderId="0"/>
    <xf numFmtId="0" fontId="30" fillId="0" borderId="0"/>
    <xf numFmtId="0" fontId="30" fillId="0" borderId="0"/>
    <xf numFmtId="0" fontId="30" fillId="0" borderId="0"/>
    <xf numFmtId="0" fontId="13" fillId="0" borderId="0"/>
    <xf numFmtId="0" fontId="30" fillId="0" borderId="0"/>
    <xf numFmtId="0" fontId="30" fillId="0" borderId="0"/>
    <xf numFmtId="0" fontId="13" fillId="0" borderId="0"/>
    <xf numFmtId="0" fontId="13"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3" fillId="0" borderId="0"/>
    <xf numFmtId="0" fontId="29" fillId="0" borderId="0"/>
    <xf numFmtId="0" fontId="30" fillId="0" borderId="0"/>
    <xf numFmtId="0" fontId="13" fillId="0" borderId="0"/>
    <xf numFmtId="0" fontId="28" fillId="0" borderId="0"/>
    <xf numFmtId="0" fontId="30" fillId="0" borderId="0"/>
    <xf numFmtId="0" fontId="11" fillId="0" borderId="0"/>
    <xf numFmtId="0" fontId="13" fillId="0" borderId="0"/>
    <xf numFmtId="0" fontId="13" fillId="0" borderId="0"/>
    <xf numFmtId="0" fontId="17" fillId="3" borderId="6" applyNumberFormat="0" applyFont="0" applyAlignment="0" applyProtection="0"/>
    <xf numFmtId="0" fontId="1" fillId="3" borderId="6" applyNumberFormat="0" applyFont="0" applyAlignment="0" applyProtection="0"/>
    <xf numFmtId="0" fontId="13" fillId="37" borderId="16" applyNumberFormat="0" applyFont="0" applyAlignment="0" applyProtection="0"/>
    <xf numFmtId="9" fontId="13" fillId="0" borderId="0" applyFont="0" applyFill="0" applyBorder="0" applyAlignment="0" applyProtection="0"/>
    <xf numFmtId="9" fontId="1" fillId="0" borderId="0" applyFont="0" applyFill="0" applyBorder="0" applyAlignment="0" applyProtection="0"/>
    <xf numFmtId="9" fontId="28" fillId="0" borderId="0" applyFont="0" applyFill="0" applyBorder="0" applyAlignment="0" applyProtection="0"/>
    <xf numFmtId="9" fontId="29" fillId="0" borderId="0" applyFont="0" applyFill="0" applyBorder="0" applyAlignment="0" applyProtection="0"/>
    <xf numFmtId="9" fontId="28" fillId="0" borderId="0" applyFont="0" applyFill="0" applyBorder="0" applyAlignment="0" applyProtection="0"/>
    <xf numFmtId="38" fontId="27" fillId="0" borderId="0" applyFont="0" applyFill="0" applyBorder="0" applyAlignment="0" applyProtection="0"/>
    <xf numFmtId="43" fontId="13" fillId="0" borderId="0" applyFont="0" applyFill="0" applyBorder="0" applyAlignment="0" applyProtection="0"/>
    <xf numFmtId="43" fontId="28" fillId="0" borderId="0" applyFont="0" applyFill="0" applyBorder="0" applyAlignment="0" applyProtection="0"/>
    <xf numFmtId="166" fontId="13" fillId="0" borderId="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1" fontId="29" fillId="0" borderId="0" applyFont="0" applyFill="0" applyBorder="0" applyAlignment="0" applyProtection="0"/>
    <xf numFmtId="0" fontId="26" fillId="0" borderId="0" applyNumberFormat="0" applyFill="0" applyBorder="0" applyAlignment="0" applyProtection="0"/>
    <xf numFmtId="0" fontId="34" fillId="0" borderId="0" applyNumberForma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3" fillId="0" borderId="0" applyFont="0" applyFill="0" applyBorder="0" applyAlignment="0" applyProtection="0"/>
    <xf numFmtId="43" fontId="28" fillId="0" borderId="0" applyFont="0" applyFill="0" applyBorder="0" applyAlignment="0" applyProtection="0"/>
    <xf numFmtId="166" fontId="13" fillId="0" borderId="0" applyFill="0" applyBorder="0" applyAlignment="0" applyProtection="0"/>
    <xf numFmtId="43" fontId="1" fillId="0" borderId="0" applyFont="0" applyFill="0" applyBorder="0" applyAlignment="0" applyProtection="0"/>
    <xf numFmtId="43" fontId="13" fillId="0" borderId="0" applyFont="0" applyFill="0" applyBorder="0" applyAlignment="0" applyProtection="0"/>
    <xf numFmtId="43" fontId="1" fillId="0" borderId="0" applyFont="0" applyFill="0" applyBorder="0" applyAlignment="0" applyProtection="0"/>
    <xf numFmtId="43" fontId="13" fillId="0" borderId="0" applyFont="0" applyFill="0" applyBorder="0" applyAlignment="0" applyProtection="0"/>
    <xf numFmtId="43" fontId="28" fillId="0" borderId="0" applyFont="0" applyFill="0" applyBorder="0" applyAlignment="0" applyProtection="0"/>
    <xf numFmtId="43" fontId="17" fillId="0" borderId="0" applyFont="0" applyFill="0" applyBorder="0" applyAlignment="0" applyProtection="0"/>
    <xf numFmtId="0" fontId="25" fillId="0" borderId="0" applyNumberFormat="0" applyFill="0" applyBorder="0" applyAlignment="0" applyProtection="0"/>
    <xf numFmtId="0" fontId="1" fillId="5" borderId="0" applyNumberFormat="0" applyBorder="0" applyAlignment="0" applyProtection="0"/>
    <xf numFmtId="0" fontId="1" fillId="9" borderId="0" applyNumberFormat="0" applyBorder="0" applyAlignment="0" applyProtection="0"/>
    <xf numFmtId="0" fontId="1" fillId="13" borderId="0" applyNumberFormat="0" applyBorder="0" applyAlignment="0" applyProtection="0"/>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6"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17" fillId="0" borderId="0" applyFont="0" applyFill="0" applyBorder="0" applyAlignment="0" applyProtection="0"/>
    <xf numFmtId="44" fontId="17" fillId="0" borderId="0" applyFont="0" applyFill="0" applyBorder="0" applyAlignment="0" applyProtection="0"/>
    <xf numFmtId="44" fontId="17" fillId="0" borderId="0" applyFont="0" applyFill="0" applyBorder="0" applyAlignment="0" applyProtection="0"/>
    <xf numFmtId="0" fontId="1" fillId="0" borderId="0"/>
    <xf numFmtId="0" fontId="1" fillId="0" borderId="0"/>
    <xf numFmtId="0" fontId="1" fillId="3" borderId="6" applyNumberFormat="0" applyFont="0" applyAlignment="0" applyProtection="0"/>
    <xf numFmtId="9" fontId="1" fillId="0" borderId="0" applyFont="0" applyFill="0" applyBorder="0" applyAlignment="0" applyProtection="0"/>
    <xf numFmtId="43" fontId="13"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13" fillId="35" borderId="15"/>
    <xf numFmtId="43" fontId="17" fillId="0" borderId="0" applyFont="0" applyFill="0" applyBorder="0" applyAlignment="0" applyProtection="0"/>
    <xf numFmtId="43" fontId="17" fillId="0" borderId="0" applyFont="0" applyFill="0" applyBorder="0" applyAlignment="0" applyProtection="0"/>
    <xf numFmtId="43" fontId="13" fillId="0" borderId="0" applyFont="0" applyFill="0" applyBorder="0" applyAlignment="0" applyProtection="0"/>
    <xf numFmtId="43" fontId="28" fillId="0" borderId="0" applyFont="0" applyFill="0" applyBorder="0" applyAlignment="0" applyProtection="0"/>
    <xf numFmtId="43" fontId="1" fillId="0" borderId="0" applyFont="0" applyFill="0" applyBorder="0" applyAlignment="0" applyProtection="0"/>
    <xf numFmtId="43" fontId="13" fillId="0" borderId="0" applyFont="0" applyFill="0" applyBorder="0" applyAlignment="0" applyProtection="0"/>
    <xf numFmtId="43" fontId="1" fillId="0" borderId="0" applyFont="0" applyFill="0" applyBorder="0" applyAlignment="0" applyProtection="0"/>
    <xf numFmtId="43" fontId="13" fillId="0" borderId="0" applyFont="0" applyFill="0" applyBorder="0" applyAlignment="0" applyProtection="0"/>
    <xf numFmtId="43" fontId="28" fillId="0" borderId="0" applyFont="0" applyFill="0" applyBorder="0" applyAlignment="0" applyProtection="0"/>
    <xf numFmtId="43" fontId="17" fillId="0" borderId="0" applyFont="0" applyFill="0" applyBorder="0" applyAlignment="0" applyProtection="0"/>
    <xf numFmtId="0" fontId="1" fillId="5" borderId="0" applyNumberFormat="0" applyBorder="0" applyAlignment="0" applyProtection="0"/>
    <xf numFmtId="0" fontId="1" fillId="9" borderId="0" applyNumberFormat="0" applyBorder="0" applyAlignment="0" applyProtection="0"/>
    <xf numFmtId="0" fontId="1" fillId="13" borderId="0" applyNumberFormat="0" applyBorder="0" applyAlignment="0" applyProtection="0"/>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6"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4" fontId="17" fillId="0" borderId="0" applyFont="0" applyFill="0" applyBorder="0" applyAlignment="0" applyProtection="0"/>
    <xf numFmtId="44" fontId="17" fillId="0" borderId="0" applyFont="0" applyFill="0" applyBorder="0" applyAlignment="0" applyProtection="0"/>
    <xf numFmtId="44" fontId="17" fillId="0" borderId="0" applyFont="0" applyFill="0" applyBorder="0" applyAlignment="0" applyProtection="0"/>
    <xf numFmtId="0" fontId="1" fillId="0" borderId="0"/>
    <xf numFmtId="0" fontId="1" fillId="0" borderId="0"/>
    <xf numFmtId="0" fontId="1" fillId="3" borderId="6" applyNumberFormat="0" applyFont="0" applyAlignment="0" applyProtection="0"/>
    <xf numFmtId="9" fontId="1" fillId="0" borderId="0" applyFont="0" applyFill="0" applyBorder="0" applyAlignment="0" applyProtection="0"/>
    <xf numFmtId="43" fontId="13"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28" fillId="0" borderId="0" applyFont="0" applyFill="0" applyBorder="0" applyAlignment="0" applyProtection="0"/>
    <xf numFmtId="43" fontId="1" fillId="0" borderId="0" applyFont="0" applyFill="0" applyBorder="0" applyAlignment="0" applyProtection="0"/>
    <xf numFmtId="43" fontId="13" fillId="0" borderId="0" applyFont="0" applyFill="0" applyBorder="0" applyAlignment="0" applyProtection="0"/>
    <xf numFmtId="43" fontId="1" fillId="0" borderId="0" applyFont="0" applyFill="0" applyBorder="0" applyAlignment="0" applyProtection="0"/>
    <xf numFmtId="43" fontId="13" fillId="0" borderId="0" applyFont="0" applyFill="0" applyBorder="0" applyAlignment="0" applyProtection="0"/>
    <xf numFmtId="43" fontId="28" fillId="0" borderId="0" applyFont="0" applyFill="0" applyBorder="0" applyAlignment="0" applyProtection="0"/>
    <xf numFmtId="43" fontId="17"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1" fillId="5" borderId="0" applyNumberFormat="0" applyBorder="0" applyAlignment="0" applyProtection="0"/>
    <xf numFmtId="0" fontId="1" fillId="9" borderId="0" applyNumberFormat="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7" borderId="0" applyNumberFormat="0" applyBorder="0" applyAlignment="0" applyProtection="0"/>
    <xf numFmtId="2" fontId="13" fillId="0" borderId="61">
      <alignment wrapText="1"/>
    </xf>
    <xf numFmtId="0" fontId="13" fillId="0" borderId="0"/>
    <xf numFmtId="44" fontId="1" fillId="0" borderId="0" applyFont="0" applyFill="0" applyBorder="0" applyAlignment="0" applyProtection="0"/>
    <xf numFmtId="164" fontId="13" fillId="0" borderId="0" applyFont="0" applyFill="0" applyBorder="0" applyAlignment="0" applyProtection="0"/>
    <xf numFmtId="9" fontId="13" fillId="0" borderId="0"/>
    <xf numFmtId="9" fontId="13" fillId="0" borderId="0" applyFont="0" applyFill="0" applyBorder="0" applyAlignment="0" applyProtection="0"/>
    <xf numFmtId="9" fontId="13" fillId="0" borderId="0" applyFont="0" applyFill="0" applyBorder="0" applyAlignment="0" applyProtection="0"/>
    <xf numFmtId="166" fontId="13" fillId="0" borderId="0"/>
    <xf numFmtId="166" fontId="13" fillId="0" borderId="0"/>
    <xf numFmtId="43" fontId="1" fillId="0" borderId="0" applyFont="0" applyFill="0" applyBorder="0" applyAlignment="0" applyProtection="0"/>
    <xf numFmtId="175" fontId="13" fillId="0" borderId="0"/>
  </cellStyleXfs>
  <cellXfs count="362">
    <xf numFmtId="0" fontId="0" fillId="0" borderId="0" xfId="0"/>
    <xf numFmtId="0" fontId="36" fillId="0" borderId="35" xfId="0" applyFont="1" applyBorder="1" applyAlignment="1">
      <alignment horizontal="center"/>
    </xf>
    <xf numFmtId="0" fontId="10" fillId="0" borderId="0" xfId="0" applyFont="1"/>
    <xf numFmtId="0" fontId="10" fillId="0" borderId="11" xfId="0" applyFont="1" applyBorder="1"/>
    <xf numFmtId="44" fontId="10" fillId="0" borderId="0" xfId="0" applyNumberFormat="1" applyFont="1"/>
    <xf numFmtId="0" fontId="38" fillId="41" borderId="8" xfId="0" applyFont="1" applyFill="1" applyBorder="1" applyAlignment="1">
      <alignment horizontal="center" vertical="center"/>
    </xf>
    <xf numFmtId="0" fontId="38" fillId="41" borderId="8" xfId="0" applyFont="1" applyFill="1" applyBorder="1" applyAlignment="1">
      <alignment horizontal="left" vertical="center" wrapText="1"/>
    </xf>
    <xf numFmtId="0" fontId="10" fillId="41" borderId="0" xfId="0" applyFont="1" applyFill="1"/>
    <xf numFmtId="44" fontId="10" fillId="41" borderId="0" xfId="0" applyNumberFormat="1" applyFont="1" applyFill="1"/>
    <xf numFmtId="0" fontId="0" fillId="41" borderId="0" xfId="0" applyFill="1"/>
    <xf numFmtId="0" fontId="38" fillId="41" borderId="17" xfId="0" applyFont="1" applyFill="1" applyBorder="1" applyAlignment="1">
      <alignment horizontal="center" vertical="center"/>
    </xf>
    <xf numFmtId="0" fontId="12" fillId="0" borderId="8" xfId="0" applyFont="1" applyBorder="1" applyAlignment="1">
      <alignment horizontal="center" vertical="center"/>
    </xf>
    <xf numFmtId="0" fontId="13" fillId="41" borderId="8" xfId="129" applyNumberFormat="1" applyFont="1" applyFill="1" applyBorder="1" applyAlignment="1">
      <alignment horizontal="center" vertical="center" wrapText="1"/>
    </xf>
    <xf numFmtId="0" fontId="36" fillId="41" borderId="0" xfId="0" applyFont="1" applyFill="1"/>
    <xf numFmtId="44" fontId="36" fillId="41" borderId="0" xfId="0" applyNumberFormat="1" applyFont="1" applyFill="1"/>
    <xf numFmtId="0" fontId="36" fillId="0" borderId="23" xfId="0" applyFont="1" applyBorder="1" applyAlignment="1">
      <alignment horizontal="center" vertical="center"/>
    </xf>
    <xf numFmtId="167" fontId="28" fillId="0" borderId="8" xfId="0" applyNumberFormat="1" applyFont="1" applyBorder="1" applyAlignment="1">
      <alignment horizontal="center"/>
    </xf>
    <xf numFmtId="0" fontId="36" fillId="0" borderId="8" xfId="0" applyFont="1" applyBorder="1" applyAlignment="1">
      <alignment horizontal="center" vertical="center"/>
    </xf>
    <xf numFmtId="0" fontId="36" fillId="0" borderId="8" xfId="0" applyFont="1" applyBorder="1" applyAlignment="1">
      <alignment horizontal="center" vertical="center" wrapText="1"/>
    </xf>
    <xf numFmtId="0" fontId="0" fillId="0" borderId="0" xfId="0" applyAlignment="1">
      <alignment horizontal="left"/>
    </xf>
    <xf numFmtId="0" fontId="37" fillId="38" borderId="17" xfId="0" applyFont="1" applyFill="1" applyBorder="1" applyAlignment="1">
      <alignment horizontal="center" vertical="center"/>
    </xf>
    <xf numFmtId="0" fontId="36" fillId="38" borderId="8" xfId="0" applyFont="1" applyFill="1" applyBorder="1" applyAlignment="1">
      <alignment horizontal="center" vertical="center"/>
    </xf>
    <xf numFmtId="0" fontId="38" fillId="38" borderId="27" xfId="0" applyFont="1" applyFill="1" applyBorder="1" applyAlignment="1">
      <alignment horizontal="center" vertical="center"/>
    </xf>
    <xf numFmtId="0" fontId="38" fillId="38" borderId="28" xfId="0" applyFont="1" applyFill="1" applyBorder="1" applyAlignment="1">
      <alignment horizontal="center" vertical="center"/>
    </xf>
    <xf numFmtId="44" fontId="41" fillId="41" borderId="0" xfId="0" applyNumberFormat="1" applyFont="1" applyFill="1"/>
    <xf numFmtId="44" fontId="37" fillId="41" borderId="0" xfId="0" applyNumberFormat="1" applyFont="1" applyFill="1" applyAlignment="1">
      <alignment vertical="center"/>
    </xf>
    <xf numFmtId="0" fontId="38" fillId="38" borderId="29" xfId="0" applyFont="1" applyFill="1" applyBorder="1" applyAlignment="1">
      <alignment horizontal="center" vertical="center"/>
    </xf>
    <xf numFmtId="44" fontId="36" fillId="38" borderId="0" xfId="219" applyFont="1" applyFill="1" applyBorder="1" applyAlignment="1">
      <alignment horizontal="center" vertical="center"/>
    </xf>
    <xf numFmtId="44" fontId="37" fillId="38" borderId="19" xfId="0" applyNumberFormat="1" applyFont="1" applyFill="1" applyBorder="1" applyAlignment="1">
      <alignment horizontal="center" vertical="center"/>
    </xf>
    <xf numFmtId="165" fontId="0" fillId="0" borderId="0" xfId="0" applyNumberFormat="1"/>
    <xf numFmtId="0" fontId="37" fillId="40" borderId="0" xfId="0" applyFont="1" applyFill="1" applyAlignment="1">
      <alignment horizontal="center" vertical="center"/>
    </xf>
    <xf numFmtId="0" fontId="37" fillId="40" borderId="0" xfId="0" applyFont="1" applyFill="1" applyAlignment="1">
      <alignment horizontal="center" vertical="center" wrapText="1"/>
    </xf>
    <xf numFmtId="0" fontId="37" fillId="40" borderId="19" xfId="0" applyFont="1" applyFill="1" applyBorder="1" applyAlignment="1">
      <alignment horizontal="center" vertical="center"/>
    </xf>
    <xf numFmtId="0" fontId="37" fillId="40" borderId="25" xfId="0" applyFont="1" applyFill="1" applyBorder="1" applyAlignment="1">
      <alignment horizontal="center" vertical="center"/>
    </xf>
    <xf numFmtId="44" fontId="37" fillId="40" borderId="19" xfId="0" applyNumberFormat="1" applyFont="1" applyFill="1" applyBorder="1" applyAlignment="1">
      <alignment vertical="center"/>
    </xf>
    <xf numFmtId="0" fontId="37" fillId="40" borderId="30" xfId="0" applyFont="1" applyFill="1" applyBorder="1" applyAlignment="1">
      <alignment horizontal="center" vertical="center"/>
    </xf>
    <xf numFmtId="44" fontId="37" fillId="40" borderId="19" xfId="0" applyNumberFormat="1" applyFont="1" applyFill="1" applyBorder="1" applyAlignment="1">
      <alignment horizontal="center" vertical="center"/>
    </xf>
    <xf numFmtId="0" fontId="37" fillId="0" borderId="27" xfId="0" applyFont="1" applyBorder="1" applyAlignment="1">
      <alignment horizontal="center" vertical="center"/>
    </xf>
    <xf numFmtId="0" fontId="37" fillId="0" borderId="28" xfId="0" applyFont="1" applyBorder="1" applyAlignment="1">
      <alignment horizontal="center" vertical="center"/>
    </xf>
    <xf numFmtId="0" fontId="37" fillId="0" borderId="28" xfId="0" applyFont="1" applyBorder="1" applyAlignment="1">
      <alignment horizontal="center" vertical="center" wrapText="1"/>
    </xf>
    <xf numFmtId="0" fontId="37" fillId="0" borderId="32" xfId="0" applyFont="1" applyBorder="1" applyAlignment="1">
      <alignment horizontal="center" vertical="center"/>
    </xf>
    <xf numFmtId="0" fontId="37" fillId="40" borderId="33" xfId="0" applyFont="1" applyFill="1" applyBorder="1" applyAlignment="1">
      <alignment horizontal="center" vertical="center"/>
    </xf>
    <xf numFmtId="0" fontId="37" fillId="40" borderId="0" xfId="0" applyFont="1" applyFill="1" applyAlignment="1">
      <alignment vertical="center"/>
    </xf>
    <xf numFmtId="44" fontId="37" fillId="40" borderId="0" xfId="0" applyNumberFormat="1" applyFont="1" applyFill="1" applyAlignment="1">
      <alignment horizontal="center" vertical="center"/>
    </xf>
    <xf numFmtId="0" fontId="36" fillId="38" borderId="0" xfId="0" applyFont="1" applyFill="1" applyAlignment="1">
      <alignment horizontal="center" vertical="center"/>
    </xf>
    <xf numFmtId="0" fontId="41" fillId="38" borderId="0" xfId="0" applyFont="1" applyFill="1" applyAlignment="1">
      <alignment horizontal="center" vertical="center" wrapText="1"/>
    </xf>
    <xf numFmtId="0" fontId="38" fillId="38" borderId="0" xfId="0" applyFont="1" applyFill="1" applyAlignment="1">
      <alignment horizontal="center" vertical="center"/>
    </xf>
    <xf numFmtId="2" fontId="38" fillId="38" borderId="0" xfId="0" applyNumberFormat="1" applyFont="1" applyFill="1" applyAlignment="1">
      <alignment horizontal="center" vertical="center"/>
    </xf>
    <xf numFmtId="44" fontId="38" fillId="38" borderId="0" xfId="0" applyNumberFormat="1" applyFont="1" applyFill="1" applyAlignment="1">
      <alignment horizontal="center" vertical="center"/>
    </xf>
    <xf numFmtId="10" fontId="36" fillId="0" borderId="23" xfId="218" applyNumberFormat="1" applyFont="1" applyBorder="1" applyAlignment="1">
      <alignment horizontal="center" vertical="center"/>
    </xf>
    <xf numFmtId="0" fontId="36" fillId="38" borderId="28" xfId="0" applyFont="1" applyFill="1" applyBorder="1" applyAlignment="1">
      <alignment horizontal="center" vertical="center"/>
    </xf>
    <xf numFmtId="0" fontId="0" fillId="42" borderId="0" xfId="0" applyFill="1"/>
    <xf numFmtId="10" fontId="0" fillId="42" borderId="0" xfId="0" applyNumberFormat="1" applyFill="1"/>
    <xf numFmtId="10" fontId="1" fillId="42" borderId="0" xfId="218" applyNumberFormat="1" applyFont="1" applyFill="1" applyProtection="1"/>
    <xf numFmtId="169" fontId="15" fillId="43" borderId="18" xfId="0" applyNumberFormat="1" applyFont="1" applyFill="1" applyBorder="1" applyAlignment="1">
      <alignment vertical="center"/>
    </xf>
    <xf numFmtId="0" fontId="13" fillId="43" borderId="0" xfId="0" applyFont="1" applyFill="1" applyAlignment="1">
      <alignment vertical="center"/>
    </xf>
    <xf numFmtId="0" fontId="0" fillId="42" borderId="0" xfId="0" applyFill="1" applyAlignment="1">
      <alignment wrapText="1"/>
    </xf>
    <xf numFmtId="0" fontId="0" fillId="41" borderId="21" xfId="0" applyFill="1" applyBorder="1"/>
    <xf numFmtId="0" fontId="0" fillId="41" borderId="22" xfId="0" applyFill="1" applyBorder="1"/>
    <xf numFmtId="0" fontId="0" fillId="41" borderId="22" xfId="0" applyFill="1" applyBorder="1" applyAlignment="1">
      <alignment horizontal="center" vertical="center"/>
    </xf>
    <xf numFmtId="0" fontId="0" fillId="41" borderId="37" xfId="0" applyFill="1" applyBorder="1"/>
    <xf numFmtId="0" fontId="0" fillId="41" borderId="18" xfId="0" applyFill="1" applyBorder="1"/>
    <xf numFmtId="0" fontId="43" fillId="41" borderId="0" xfId="0" applyFont="1" applyFill="1"/>
    <xf numFmtId="10" fontId="1" fillId="41" borderId="0" xfId="218" applyNumberFormat="1" applyFont="1" applyFill="1" applyProtection="1"/>
    <xf numFmtId="0" fontId="0" fillId="41" borderId="0" xfId="0" applyFill="1" applyAlignment="1">
      <alignment horizontal="center" vertical="center"/>
    </xf>
    <xf numFmtId="10" fontId="1" fillId="41" borderId="0" xfId="218" applyNumberFormat="1" applyFont="1" applyFill="1" applyAlignment="1" applyProtection="1">
      <alignment horizontal="center"/>
    </xf>
    <xf numFmtId="0" fontId="0" fillId="41" borderId="19" xfId="0" applyFill="1" applyBorder="1"/>
    <xf numFmtId="0" fontId="44" fillId="41" borderId="18" xfId="0" applyFont="1" applyFill="1" applyBorder="1"/>
    <xf numFmtId="0" fontId="44" fillId="41" borderId="0" xfId="0" applyFont="1" applyFill="1"/>
    <xf numFmtId="10" fontId="44" fillId="41" borderId="0" xfId="218" applyNumberFormat="1" applyFont="1" applyFill="1" applyProtection="1"/>
    <xf numFmtId="0" fontId="44" fillId="41" borderId="0" xfId="0" applyFont="1" applyFill="1" applyAlignment="1">
      <alignment horizontal="center" vertical="center"/>
    </xf>
    <xf numFmtId="10" fontId="44" fillId="41" borderId="0" xfId="218" applyNumberFormat="1" applyFont="1" applyFill="1" applyAlignment="1" applyProtection="1">
      <alignment horizontal="center"/>
    </xf>
    <xf numFmtId="0" fontId="44" fillId="41" borderId="19" xfId="0" applyFont="1" applyFill="1" applyBorder="1"/>
    <xf numFmtId="0" fontId="8" fillId="41" borderId="0" xfId="0" applyFont="1" applyFill="1"/>
    <xf numFmtId="0" fontId="8" fillId="41" borderId="0" xfId="0" applyFont="1" applyFill="1" applyAlignment="1">
      <alignment horizontal="center" vertical="center"/>
    </xf>
    <xf numFmtId="167" fontId="8" fillId="41" borderId="0" xfId="0" applyNumberFormat="1" applyFont="1" applyFill="1" applyAlignment="1">
      <alignment horizontal="center" vertical="center"/>
    </xf>
    <xf numFmtId="0" fontId="0" fillId="41" borderId="18" xfId="0" applyFill="1" applyBorder="1" applyAlignment="1">
      <alignment vertical="top"/>
    </xf>
    <xf numFmtId="0" fontId="0" fillId="41" borderId="0" xfId="0" applyFill="1" applyAlignment="1">
      <alignment vertical="top"/>
    </xf>
    <xf numFmtId="0" fontId="8" fillId="41" borderId="0" xfId="0" applyFont="1" applyFill="1" applyAlignment="1">
      <alignment horizontal="center" vertical="top"/>
    </xf>
    <xf numFmtId="0" fontId="8" fillId="41" borderId="0" xfId="0" applyFont="1" applyFill="1" applyAlignment="1">
      <alignment vertical="top"/>
    </xf>
    <xf numFmtId="167" fontId="8" fillId="41" borderId="0" xfId="0" applyNumberFormat="1" applyFont="1" applyFill="1" applyAlignment="1">
      <alignment horizontal="center" vertical="top"/>
    </xf>
    <xf numFmtId="0" fontId="0" fillId="41" borderId="19" xfId="0" applyFill="1" applyBorder="1" applyAlignment="1">
      <alignment vertical="top"/>
    </xf>
    <xf numFmtId="0" fontId="0" fillId="0" borderId="0" xfId="0" applyAlignment="1">
      <alignment vertical="top"/>
    </xf>
    <xf numFmtId="0" fontId="0" fillId="42" borderId="0" xfId="0" applyFill="1" applyAlignment="1">
      <alignment vertical="top"/>
    </xf>
    <xf numFmtId="0" fontId="43" fillId="41" borderId="41" xfId="0" applyFont="1" applyFill="1" applyBorder="1"/>
    <xf numFmtId="0" fontId="0" fillId="41" borderId="42" xfId="0" applyFill="1" applyBorder="1"/>
    <xf numFmtId="0" fontId="0" fillId="41" borderId="42" xfId="0" applyFill="1" applyBorder="1" applyAlignment="1">
      <alignment horizontal="center" vertical="center"/>
    </xf>
    <xf numFmtId="0" fontId="0" fillId="41" borderId="43" xfId="0" applyFill="1" applyBorder="1"/>
    <xf numFmtId="0" fontId="43" fillId="41" borderId="21" xfId="0" applyFont="1" applyFill="1" applyBorder="1"/>
    <xf numFmtId="0" fontId="43" fillId="41" borderId="22" xfId="0" applyFont="1" applyFill="1" applyBorder="1"/>
    <xf numFmtId="0" fontId="43" fillId="41" borderId="37" xfId="0" applyFont="1" applyFill="1" applyBorder="1"/>
    <xf numFmtId="0" fontId="46" fillId="41" borderId="18" xfId="0" applyFont="1" applyFill="1" applyBorder="1" applyAlignment="1">
      <alignment horizontal="centerContinuous"/>
    </xf>
    <xf numFmtId="0" fontId="43" fillId="41" borderId="0" xfId="0" applyFont="1" applyFill="1" applyAlignment="1">
      <alignment horizontal="centerContinuous"/>
    </xf>
    <xf numFmtId="0" fontId="43" fillId="41" borderId="19" xfId="0" applyFont="1" applyFill="1" applyBorder="1" applyAlignment="1">
      <alignment horizontal="centerContinuous"/>
    </xf>
    <xf numFmtId="0" fontId="43" fillId="41" borderId="42" xfId="0" applyFont="1" applyFill="1" applyBorder="1"/>
    <xf numFmtId="0" fontId="43" fillId="41" borderId="43" xfId="0" applyFont="1" applyFill="1" applyBorder="1"/>
    <xf numFmtId="0" fontId="0" fillId="42" borderId="0" xfId="0" applyFill="1" applyAlignment="1">
      <alignment horizontal="center" vertical="center"/>
    </xf>
    <xf numFmtId="0" fontId="13" fillId="46" borderId="0" xfId="74" applyFill="1"/>
    <xf numFmtId="0" fontId="15" fillId="46" borderId="8" xfId="74" applyFont="1" applyFill="1" applyBorder="1" applyAlignment="1">
      <alignment horizontal="center" vertical="center"/>
    </xf>
    <xf numFmtId="0" fontId="15" fillId="46" borderId="8" xfId="74" applyFont="1" applyFill="1" applyBorder="1" applyAlignment="1">
      <alignment horizontal="center" vertical="center" wrapText="1"/>
    </xf>
    <xf numFmtId="49" fontId="14" fillId="42" borderId="8" xfId="74" applyNumberFormat="1" applyFont="1" applyFill="1" applyBorder="1" applyAlignment="1">
      <alignment horizontal="center" vertical="top" wrapText="1"/>
    </xf>
    <xf numFmtId="10" fontId="13" fillId="42" borderId="8" xfId="74" applyNumberFormat="1" applyFill="1" applyBorder="1" applyAlignment="1">
      <alignment horizontal="center"/>
    </xf>
    <xf numFmtId="10" fontId="13" fillId="46" borderId="8" xfId="218" applyNumberFormat="1" applyFont="1" applyFill="1" applyBorder="1" applyAlignment="1">
      <alignment horizontal="center" vertical="top" wrapText="1"/>
    </xf>
    <xf numFmtId="49" fontId="49" fillId="42" borderId="8" xfId="74" applyNumberFormat="1" applyFont="1" applyFill="1" applyBorder="1" applyAlignment="1">
      <alignment horizontal="center" vertical="top" wrapText="1"/>
    </xf>
    <xf numFmtId="10" fontId="13" fillId="46" borderId="8" xfId="74" applyNumberFormat="1" applyFill="1" applyBorder="1" applyAlignment="1">
      <alignment horizontal="center" vertical="top" wrapText="1"/>
    </xf>
    <xf numFmtId="10" fontId="13" fillId="46" borderId="0" xfId="74" applyNumberFormat="1" applyFill="1" applyAlignment="1">
      <alignment horizontal="center" vertical="top" wrapText="1"/>
    </xf>
    <xf numFmtId="10" fontId="13" fillId="0" borderId="8" xfId="74" applyNumberFormat="1" applyBorder="1" applyAlignment="1">
      <alignment horizontal="center"/>
    </xf>
    <xf numFmtId="10" fontId="14" fillId="46" borderId="8" xfId="74" applyNumberFormat="1" applyFont="1" applyFill="1" applyBorder="1" applyAlignment="1">
      <alignment horizontal="center" vertical="top" wrapText="1"/>
    </xf>
    <xf numFmtId="171" fontId="13" fillId="46" borderId="0" xfId="74" applyNumberFormat="1" applyFill="1"/>
    <xf numFmtId="10" fontId="14" fillId="42" borderId="8" xfId="218" applyNumberFormat="1" applyFont="1" applyFill="1" applyBorder="1" applyAlignment="1">
      <alignment horizontal="center" vertical="top" wrapText="1"/>
    </xf>
    <xf numFmtId="9" fontId="13" fillId="46" borderId="8" xfId="218" applyFont="1" applyFill="1" applyBorder="1" applyAlignment="1">
      <alignment horizontal="center" vertical="center"/>
    </xf>
    <xf numFmtId="10" fontId="14" fillId="42" borderId="8" xfId="117" applyNumberFormat="1" applyFont="1" applyFill="1" applyBorder="1" applyAlignment="1">
      <alignment horizontal="center" vertical="top" wrapText="1"/>
    </xf>
    <xf numFmtId="10" fontId="14" fillId="46" borderId="8" xfId="117" applyNumberFormat="1" applyFont="1" applyFill="1" applyBorder="1" applyAlignment="1">
      <alignment horizontal="center" vertical="top" wrapText="1"/>
    </xf>
    <xf numFmtId="10" fontId="15" fillId="46" borderId="0" xfId="74" applyNumberFormat="1" applyFont="1" applyFill="1"/>
    <xf numFmtId="0" fontId="15" fillId="46" borderId="0" xfId="74" applyFont="1" applyFill="1"/>
    <xf numFmtId="171" fontId="15" fillId="46" borderId="0" xfId="74" applyNumberFormat="1" applyFont="1" applyFill="1"/>
    <xf numFmtId="0" fontId="13" fillId="46" borderId="0" xfId="74" applyFill="1" applyAlignment="1">
      <alignment wrapText="1"/>
    </xf>
    <xf numFmtId="0" fontId="13" fillId="46" borderId="53" xfId="74" applyFill="1" applyBorder="1"/>
    <xf numFmtId="0" fontId="11" fillId="0" borderId="55" xfId="74" applyFont="1" applyBorder="1" applyAlignment="1">
      <alignment horizontal="center" vertical="center"/>
    </xf>
    <xf numFmtId="172" fontId="13" fillId="46" borderId="0" xfId="74" applyNumberFormat="1" applyFill="1"/>
    <xf numFmtId="0" fontId="13" fillId="46" borderId="42" xfId="74" applyFill="1" applyBorder="1"/>
    <xf numFmtId="0" fontId="13" fillId="46" borderId="42" xfId="74" applyFill="1" applyBorder="1" applyAlignment="1">
      <alignment wrapText="1"/>
    </xf>
    <xf numFmtId="0" fontId="13" fillId="46" borderId="18" xfId="74" applyFill="1" applyBorder="1"/>
    <xf numFmtId="0" fontId="11" fillId="0" borderId="0" xfId="74" applyFont="1" applyAlignment="1">
      <alignment horizontal="center" vertical="center"/>
    </xf>
    <xf numFmtId="0" fontId="0" fillId="0" borderId="0" xfId="0" applyAlignment="1">
      <alignment horizontal="center"/>
    </xf>
    <xf numFmtId="44" fontId="1" fillId="0" borderId="0" xfId="219" applyFont="1"/>
    <xf numFmtId="0" fontId="50" fillId="0" borderId="28" xfId="0" applyFont="1" applyBorder="1" applyAlignment="1">
      <alignment horizontal="center" vertical="justify" wrapText="1"/>
    </xf>
    <xf numFmtId="0" fontId="36" fillId="0" borderId="53" xfId="0" applyFont="1" applyBorder="1" applyAlignment="1">
      <alignment horizontal="center" wrapText="1"/>
    </xf>
    <xf numFmtId="14" fontId="36" fillId="0" borderId="8" xfId="220" applyNumberFormat="1" applyFont="1" applyBorder="1" applyAlignment="1">
      <alignment horizontal="center"/>
    </xf>
    <xf numFmtId="17" fontId="36" fillId="0" borderId="8" xfId="220" applyNumberFormat="1" applyFont="1" applyBorder="1" applyAlignment="1">
      <alignment horizontal="center"/>
    </xf>
    <xf numFmtId="44" fontId="44" fillId="0" borderId="0" xfId="219" applyFont="1"/>
    <xf numFmtId="0" fontId="44" fillId="0" borderId="0" xfId="0" applyFont="1"/>
    <xf numFmtId="0" fontId="15" fillId="47" borderId="8" xfId="0" applyFont="1" applyFill="1" applyBorder="1" applyAlignment="1">
      <alignment horizontal="center" vertical="center"/>
    </xf>
    <xf numFmtId="0" fontId="15" fillId="47" borderId="8" xfId="0" applyFont="1" applyFill="1" applyBorder="1" applyAlignment="1">
      <alignment horizontal="left" vertical="center"/>
    </xf>
    <xf numFmtId="0" fontId="15" fillId="47" borderId="8" xfId="0" applyFont="1" applyFill="1" applyBorder="1" applyAlignment="1">
      <alignment horizontal="center" vertical="center" wrapText="1"/>
    </xf>
    <xf numFmtId="0" fontId="41" fillId="47" borderId="8" xfId="0" applyFont="1" applyFill="1" applyBorder="1" applyAlignment="1">
      <alignment horizontal="center" vertical="center"/>
    </xf>
    <xf numFmtId="0" fontId="36" fillId="47" borderId="8" xfId="0" applyFont="1" applyFill="1" applyBorder="1" applyAlignment="1">
      <alignment horizontal="center" vertical="center"/>
    </xf>
    <xf numFmtId="43" fontId="36" fillId="47" borderId="8" xfId="220" applyFont="1" applyFill="1" applyBorder="1" applyAlignment="1">
      <alignment horizontal="center" vertical="center"/>
    </xf>
    <xf numFmtId="44" fontId="36" fillId="0" borderId="0" xfId="219" applyFont="1" applyBorder="1"/>
    <xf numFmtId="0" fontId="36" fillId="0" borderId="0" xfId="0" applyFont="1"/>
    <xf numFmtId="173" fontId="13" fillId="0" borderId="8" xfId="0" applyNumberFormat="1" applyFont="1" applyBorder="1" applyAlignment="1" applyProtection="1">
      <alignment horizontal="center" vertical="center"/>
      <protection locked="0" hidden="1"/>
    </xf>
    <xf numFmtId="0" fontId="13" fillId="0" borderId="8" xfId="0" applyFont="1" applyBorder="1" applyAlignment="1" applyProtection="1">
      <alignment horizontal="center" vertical="center" wrapText="1"/>
      <protection locked="0" hidden="1"/>
    </xf>
    <xf numFmtId="0" fontId="13" fillId="0" borderId="8" xfId="0" applyFont="1" applyBorder="1" applyAlignment="1" applyProtection="1">
      <alignment horizontal="left" vertical="center" wrapText="1"/>
      <protection locked="0" hidden="1"/>
    </xf>
    <xf numFmtId="44" fontId="36" fillId="0" borderId="0" xfId="219" applyFont="1"/>
    <xf numFmtId="43" fontId="1" fillId="0" borderId="0" xfId="220" applyFont="1"/>
    <xf numFmtId="174" fontId="0" fillId="0" borderId="0" xfId="0" applyNumberFormat="1"/>
    <xf numFmtId="44" fontId="0" fillId="0" borderId="0" xfId="0" applyNumberFormat="1"/>
    <xf numFmtId="0" fontId="53" fillId="0" borderId="0" xfId="0" applyFont="1"/>
    <xf numFmtId="44" fontId="53" fillId="0" borderId="0" xfId="219" applyFont="1" applyFill="1"/>
    <xf numFmtId="0" fontId="0" fillId="0" borderId="58" xfId="0" applyBorder="1"/>
    <xf numFmtId="0" fontId="0" fillId="0" borderId="0" xfId="0" applyAlignment="1">
      <alignment horizontal="right"/>
    </xf>
    <xf numFmtId="173" fontId="1" fillId="0" borderId="0" xfId="218" applyNumberFormat="1" applyFont="1"/>
    <xf numFmtId="0" fontId="8" fillId="0" borderId="0" xfId="0" applyFont="1"/>
    <xf numFmtId="44" fontId="8" fillId="0" borderId="0" xfId="219" applyFont="1"/>
    <xf numFmtId="44" fontId="1" fillId="41" borderId="0" xfId="219" applyFont="1" applyFill="1"/>
    <xf numFmtId="0" fontId="53" fillId="48" borderId="0" xfId="0" applyFont="1" applyFill="1"/>
    <xf numFmtId="44" fontId="8" fillId="41" borderId="0" xfId="219" applyFont="1" applyFill="1"/>
    <xf numFmtId="43" fontId="1" fillId="0" borderId="0" xfId="220" applyFont="1" applyBorder="1" applyAlignment="1">
      <alignment horizontal="left"/>
    </xf>
    <xf numFmtId="43" fontId="8" fillId="0" borderId="0" xfId="220" applyFont="1" applyFill="1" applyBorder="1" applyAlignment="1">
      <alignment horizontal="left"/>
    </xf>
    <xf numFmtId="43" fontId="8" fillId="0" borderId="0" xfId="220" applyFont="1" applyFill="1" applyBorder="1" applyAlignment="1">
      <alignment horizontal="center"/>
    </xf>
    <xf numFmtId="0" fontId="0" fillId="0" borderId="0" xfId="0" applyAlignment="1">
      <alignment horizontal="justify" vertical="justify" wrapText="1"/>
    </xf>
    <xf numFmtId="2" fontId="0" fillId="0" borderId="0" xfId="0" applyNumberFormat="1"/>
    <xf numFmtId="43" fontId="36" fillId="0" borderId="8" xfId="220" applyFont="1" applyBorder="1" applyAlignment="1" applyProtection="1">
      <alignment horizontal="center" vertical="center"/>
      <protection locked="0" hidden="1"/>
    </xf>
    <xf numFmtId="167" fontId="36" fillId="0" borderId="8" xfId="0" applyNumberFormat="1" applyFont="1" applyBorder="1" applyAlignment="1">
      <alignment horizontal="center" vertical="center"/>
    </xf>
    <xf numFmtId="168" fontId="36" fillId="0" borderId="8" xfId="219" applyNumberFormat="1" applyFont="1" applyBorder="1" applyAlignment="1">
      <alignment horizontal="center" vertical="center"/>
    </xf>
    <xf numFmtId="44" fontId="10" fillId="0" borderId="0" xfId="219" applyFont="1"/>
    <xf numFmtId="0" fontId="36" fillId="0" borderId="0" xfId="0" applyFont="1" applyAlignment="1">
      <alignment horizontal="center" wrapText="1"/>
    </xf>
    <xf numFmtId="0" fontId="0" fillId="0" borderId="53" xfId="0" applyBorder="1"/>
    <xf numFmtId="0" fontId="0" fillId="0" borderId="0" xfId="0" applyAlignment="1">
      <alignment vertical="top" wrapText="1"/>
    </xf>
    <xf numFmtId="0" fontId="0" fillId="0" borderId="30" xfId="0" applyBorder="1"/>
    <xf numFmtId="0" fontId="0" fillId="0" borderId="55" xfId="0" applyBorder="1"/>
    <xf numFmtId="0" fontId="0" fillId="0" borderId="55" xfId="0" applyBorder="1" applyAlignment="1">
      <alignment vertical="top"/>
    </xf>
    <xf numFmtId="0" fontId="15" fillId="0" borderId="8" xfId="0" applyFont="1" applyBorder="1" applyAlignment="1">
      <alignment horizontal="center" vertical="center" wrapText="1"/>
    </xf>
    <xf numFmtId="0" fontId="47" fillId="0" borderId="8" xfId="0" applyFont="1" applyBorder="1" applyAlignment="1">
      <alignment horizontal="center" vertical="center" wrapText="1"/>
    </xf>
    <xf numFmtId="0" fontId="15" fillId="0" borderId="8" xfId="0" applyFont="1" applyBorder="1" applyAlignment="1">
      <alignment horizontal="center" vertical="center"/>
    </xf>
    <xf numFmtId="0" fontId="13" fillId="46" borderId="35" xfId="74" applyFill="1" applyBorder="1"/>
    <xf numFmtId="0" fontId="13" fillId="46" borderId="19" xfId="74" applyFill="1" applyBorder="1"/>
    <xf numFmtId="0" fontId="13" fillId="46" borderId="43" xfId="74" applyFill="1" applyBorder="1"/>
    <xf numFmtId="0" fontId="15" fillId="46" borderId="17" xfId="74" applyFont="1" applyFill="1" applyBorder="1" applyAlignment="1">
      <alignment horizontal="center" vertical="center"/>
    </xf>
    <xf numFmtId="0" fontId="15" fillId="46" borderId="23" xfId="74" applyFont="1" applyFill="1" applyBorder="1" applyAlignment="1">
      <alignment horizontal="center" vertical="center" wrapText="1"/>
    </xf>
    <xf numFmtId="10" fontId="13" fillId="46" borderId="23" xfId="218" applyNumberFormat="1" applyFont="1" applyFill="1" applyBorder="1" applyAlignment="1">
      <alignment horizontal="center" vertical="top" wrapText="1"/>
    </xf>
    <xf numFmtId="10" fontId="13" fillId="46" borderId="23" xfId="74" applyNumberFormat="1" applyFill="1" applyBorder="1" applyAlignment="1">
      <alignment horizontal="center" vertical="top" wrapText="1"/>
    </xf>
    <xf numFmtId="10" fontId="13" fillId="0" borderId="23" xfId="74" applyNumberFormat="1" applyBorder="1" applyAlignment="1">
      <alignment horizontal="center"/>
    </xf>
    <xf numFmtId="10" fontId="14" fillId="46" borderId="23" xfId="74" applyNumberFormat="1" applyFont="1" applyFill="1" applyBorder="1" applyAlignment="1">
      <alignment horizontal="center" vertical="top" wrapText="1"/>
    </xf>
    <xf numFmtId="9" fontId="13" fillId="46" borderId="23" xfId="218" applyFont="1" applyFill="1" applyBorder="1" applyAlignment="1">
      <alignment horizontal="center" vertical="center"/>
    </xf>
    <xf numFmtId="10" fontId="14" fillId="46" borderId="23" xfId="117" applyNumberFormat="1" applyFont="1" applyFill="1" applyBorder="1" applyAlignment="1">
      <alignment horizontal="center" vertical="top" wrapText="1"/>
    </xf>
    <xf numFmtId="0" fontId="13" fillId="46" borderId="18" xfId="74" applyFill="1" applyBorder="1" applyAlignment="1">
      <alignment wrapText="1"/>
    </xf>
    <xf numFmtId="0" fontId="13" fillId="46" borderId="41" xfId="74" applyFill="1" applyBorder="1"/>
    <xf numFmtId="0" fontId="41" fillId="0" borderId="0" xfId="0" applyFont="1" applyAlignment="1">
      <alignment horizontal="center" vertical="center" wrapText="1"/>
    </xf>
    <xf numFmtId="0" fontId="46" fillId="0" borderId="0" xfId="0" applyFont="1" applyAlignment="1">
      <alignment horizontal="center" vertical="top" wrapText="1"/>
    </xf>
    <xf numFmtId="44" fontId="38" fillId="41" borderId="8" xfId="219" applyFont="1" applyFill="1" applyBorder="1" applyAlignment="1">
      <alignment horizontal="center" vertical="center" wrapText="1"/>
    </xf>
    <xf numFmtId="44" fontId="38" fillId="41" borderId="23" xfId="219" applyFont="1" applyFill="1" applyBorder="1" applyAlignment="1">
      <alignment horizontal="center" vertical="center"/>
    </xf>
    <xf numFmtId="44" fontId="36" fillId="41" borderId="8" xfId="219" applyFont="1" applyFill="1" applyBorder="1" applyAlignment="1">
      <alignment horizontal="center" vertical="center"/>
    </xf>
    <xf numFmtId="44" fontId="38" fillId="41" borderId="8" xfId="0" applyNumberFormat="1" applyFont="1" applyFill="1" applyBorder="1" applyAlignment="1">
      <alignment horizontal="center" vertical="center"/>
    </xf>
    <xf numFmtId="44" fontId="38" fillId="41" borderId="23" xfId="0" applyNumberFormat="1" applyFont="1" applyFill="1" applyBorder="1" applyAlignment="1">
      <alignment horizontal="center" vertical="center"/>
    </xf>
    <xf numFmtId="2" fontId="38" fillId="41" borderId="8" xfId="0" applyNumberFormat="1" applyFont="1" applyFill="1" applyBorder="1" applyAlignment="1">
      <alignment horizontal="center" vertical="center"/>
    </xf>
    <xf numFmtId="44" fontId="38" fillId="41" borderId="8" xfId="219" applyFont="1" applyFill="1" applyBorder="1" applyAlignment="1">
      <alignment horizontal="center" vertical="center"/>
    </xf>
    <xf numFmtId="44" fontId="38" fillId="41" borderId="8" xfId="219" applyFont="1" applyFill="1" applyBorder="1" applyAlignment="1">
      <alignment horizontal="left" vertical="center"/>
    </xf>
    <xf numFmtId="44" fontId="38" fillId="41" borderId="8" xfId="219" applyFont="1" applyFill="1" applyBorder="1" applyAlignment="1">
      <alignment horizontal="left" vertical="center" wrapText="1"/>
    </xf>
    <xf numFmtId="2" fontId="38" fillId="41" borderId="8" xfId="219" applyNumberFormat="1" applyFont="1" applyFill="1" applyBorder="1" applyAlignment="1">
      <alignment horizontal="center" vertical="center"/>
    </xf>
    <xf numFmtId="0" fontId="41" fillId="38" borderId="29" xfId="0" applyFont="1" applyFill="1" applyBorder="1" applyAlignment="1">
      <alignment horizontal="right" wrapText="1"/>
    </xf>
    <xf numFmtId="0" fontId="41" fillId="38" borderId="10" xfId="0" applyFont="1" applyFill="1" applyBorder="1" applyAlignment="1">
      <alignment horizontal="right" wrapText="1"/>
    </xf>
    <xf numFmtId="0" fontId="41" fillId="38" borderId="9" xfId="0" applyFont="1" applyFill="1" applyBorder="1" applyAlignment="1">
      <alignment horizontal="right" wrapText="1"/>
    </xf>
    <xf numFmtId="0" fontId="0" fillId="0" borderId="21" xfId="0" applyBorder="1" applyAlignment="1">
      <alignment horizontal="center"/>
    </xf>
    <xf numFmtId="0" fontId="0" fillId="0" borderId="22" xfId="0" applyBorder="1" applyAlignment="1">
      <alignment horizontal="center"/>
    </xf>
    <xf numFmtId="0" fontId="0" fillId="0" borderId="18" xfId="0" applyBorder="1" applyAlignment="1">
      <alignment horizontal="center"/>
    </xf>
    <xf numFmtId="0" fontId="0" fillId="0" borderId="0" xfId="0" applyAlignment="1">
      <alignment horizontal="center"/>
    </xf>
    <xf numFmtId="0" fontId="35" fillId="39" borderId="17" xfId="0" applyFont="1" applyFill="1" applyBorder="1" applyAlignment="1">
      <alignment horizontal="center" vertical="center"/>
    </xf>
    <xf numFmtId="0" fontId="35" fillId="39" borderId="8" xfId="0" applyFont="1" applyFill="1" applyBorder="1" applyAlignment="1">
      <alignment horizontal="center" vertical="center"/>
    </xf>
    <xf numFmtId="0" fontId="35" fillId="39" borderId="23" xfId="0" applyFont="1" applyFill="1" applyBorder="1" applyAlignment="1">
      <alignment horizontal="center" vertical="center"/>
    </xf>
    <xf numFmtId="0" fontId="39" fillId="0" borderId="20" xfId="0" applyFont="1" applyBorder="1" applyAlignment="1">
      <alignment horizontal="center" vertical="center"/>
    </xf>
    <xf numFmtId="0" fontId="39" fillId="0" borderId="24" xfId="0" applyFont="1" applyBorder="1" applyAlignment="1">
      <alignment horizontal="center" vertical="center"/>
    </xf>
    <xf numFmtId="0" fontId="39" fillId="0" borderId="8" xfId="0" applyFont="1" applyBorder="1" applyAlignment="1">
      <alignment horizontal="center" vertical="center"/>
    </xf>
    <xf numFmtId="0" fontId="39" fillId="0" borderId="23" xfId="0" applyFont="1" applyBorder="1" applyAlignment="1">
      <alignment horizontal="center" vertical="center"/>
    </xf>
    <xf numFmtId="0" fontId="12" fillId="0" borderId="17" xfId="0" applyFont="1" applyBorder="1" applyAlignment="1">
      <alignment horizontal="center" vertical="center"/>
    </xf>
    <xf numFmtId="0" fontId="12" fillId="0" borderId="8" xfId="0" applyFont="1" applyBorder="1" applyAlignment="1">
      <alignment horizontal="center" vertical="center"/>
    </xf>
    <xf numFmtId="0" fontId="36" fillId="0" borderId="23" xfId="0" applyFont="1" applyBorder="1" applyAlignment="1">
      <alignment horizontal="left" vertical="center" wrapText="1"/>
    </xf>
    <xf numFmtId="0" fontId="12" fillId="0" borderId="8" xfId="0" applyFont="1" applyBorder="1" applyAlignment="1">
      <alignment horizontal="center"/>
    </xf>
    <xf numFmtId="0" fontId="38" fillId="41" borderId="29" xfId="0" applyFont="1" applyFill="1" applyBorder="1" applyAlignment="1">
      <alignment horizontal="center" vertical="center"/>
    </xf>
    <xf numFmtId="0" fontId="38" fillId="41" borderId="9" xfId="0" applyFont="1" applyFill="1" applyBorder="1" applyAlignment="1">
      <alignment horizontal="center" vertical="center"/>
    </xf>
    <xf numFmtId="44" fontId="41" fillId="38" borderId="29" xfId="219" applyFont="1" applyFill="1" applyBorder="1" applyAlignment="1">
      <alignment horizontal="right" wrapText="1"/>
    </xf>
    <xf numFmtId="44" fontId="41" fillId="38" borderId="10" xfId="219" applyFont="1" applyFill="1" applyBorder="1" applyAlignment="1">
      <alignment horizontal="right" wrapText="1"/>
    </xf>
    <xf numFmtId="44" fontId="41" fillId="38" borderId="9" xfId="219" applyFont="1" applyFill="1" applyBorder="1" applyAlignment="1">
      <alignment horizontal="right" wrapText="1"/>
    </xf>
    <xf numFmtId="0" fontId="15" fillId="38" borderId="26" xfId="0" applyFont="1" applyFill="1" applyBorder="1" applyAlignment="1">
      <alignment horizontal="right" vertical="center" wrapText="1"/>
    </xf>
    <xf numFmtId="0" fontId="15" fillId="38" borderId="10" xfId="0" applyFont="1" applyFill="1" applyBorder="1" applyAlignment="1">
      <alignment horizontal="right" vertical="center" wrapText="1"/>
    </xf>
    <xf numFmtId="0" fontId="15" fillId="38" borderId="9" xfId="0" applyFont="1" applyFill="1" applyBorder="1" applyAlignment="1">
      <alignment horizontal="right" vertical="center" wrapText="1"/>
    </xf>
    <xf numFmtId="0" fontId="36" fillId="0" borderId="35" xfId="0" applyFont="1" applyBorder="1" applyAlignment="1">
      <alignment horizontal="center"/>
    </xf>
    <xf numFmtId="0" fontId="46" fillId="0" borderId="0" xfId="0" applyFont="1" applyAlignment="1">
      <alignment horizontal="center" vertical="top"/>
    </xf>
    <xf numFmtId="0" fontId="41" fillId="38" borderId="34" xfId="0" applyFont="1" applyFill="1" applyBorder="1" applyAlignment="1">
      <alignment horizontal="right" wrapText="1"/>
    </xf>
    <xf numFmtId="0" fontId="41" fillId="38" borderId="35" xfId="0" applyFont="1" applyFill="1" applyBorder="1" applyAlignment="1">
      <alignment horizontal="right" wrapText="1"/>
    </xf>
    <xf numFmtId="0" fontId="41" fillId="38" borderId="36" xfId="0" applyFont="1" applyFill="1" applyBorder="1" applyAlignment="1">
      <alignment horizontal="right" wrapText="1"/>
    </xf>
    <xf numFmtId="0" fontId="41" fillId="38" borderId="44" xfId="0" applyFont="1" applyFill="1" applyBorder="1" applyAlignment="1">
      <alignment horizontal="center" vertical="center" wrapText="1"/>
    </xf>
    <xf numFmtId="0" fontId="41" fillId="38" borderId="47" xfId="0" applyFont="1" applyFill="1" applyBorder="1" applyAlignment="1">
      <alignment horizontal="center" vertical="center" wrapText="1"/>
    </xf>
    <xf numFmtId="0" fontId="41" fillId="38" borderId="50" xfId="0" applyFont="1" applyFill="1" applyBorder="1" applyAlignment="1">
      <alignment horizontal="center" vertical="center" wrapText="1"/>
    </xf>
    <xf numFmtId="0" fontId="41" fillId="38" borderId="51" xfId="0" applyFont="1" applyFill="1" applyBorder="1" applyAlignment="1">
      <alignment horizontal="center" vertical="center" wrapText="1"/>
    </xf>
    <xf numFmtId="0" fontId="50" fillId="0" borderId="29" xfId="0" applyFont="1" applyBorder="1" applyAlignment="1">
      <alignment horizontal="center"/>
    </xf>
    <xf numFmtId="0" fontId="50" fillId="0" borderId="10" xfId="0" applyFont="1" applyBorder="1" applyAlignment="1">
      <alignment horizontal="center"/>
    </xf>
    <xf numFmtId="0" fontId="50" fillId="0" borderId="9" xfId="0" applyFont="1" applyBorder="1" applyAlignment="1">
      <alignment horizontal="center"/>
    </xf>
    <xf numFmtId="0" fontId="36" fillId="0" borderId="34" xfId="0" applyFont="1" applyBorder="1" applyAlignment="1">
      <alignment horizontal="center" wrapText="1"/>
    </xf>
    <xf numFmtId="0" fontId="36" fillId="0" borderId="35" xfId="0" applyFont="1" applyBorder="1" applyAlignment="1">
      <alignment horizontal="center" wrapText="1"/>
    </xf>
    <xf numFmtId="0" fontId="36" fillId="0" borderId="53" xfId="0" applyFont="1" applyBorder="1" applyAlignment="1">
      <alignment horizontal="center" wrapText="1"/>
    </xf>
    <xf numFmtId="0" fontId="36" fillId="0" borderId="0" xfId="0" applyFont="1" applyAlignment="1">
      <alignment horizontal="center" wrapText="1"/>
    </xf>
    <xf numFmtId="0" fontId="0" fillId="0" borderId="34" xfId="0" applyBorder="1" applyAlignment="1">
      <alignment horizontal="center" wrapText="1"/>
    </xf>
    <xf numFmtId="0" fontId="0" fillId="0" borderId="35" xfId="0" applyBorder="1" applyAlignment="1">
      <alignment horizontal="center" wrapText="1"/>
    </xf>
    <xf numFmtId="0" fontId="0" fillId="0" borderId="36" xfId="0" applyBorder="1" applyAlignment="1">
      <alignment horizontal="center" wrapText="1"/>
    </xf>
    <xf numFmtId="0" fontId="0" fillId="0" borderId="53" xfId="0" applyBorder="1" applyAlignment="1">
      <alignment horizontal="center" wrapText="1"/>
    </xf>
    <xf numFmtId="0" fontId="0" fillId="0" borderId="0" xfId="0" applyAlignment="1">
      <alignment horizontal="center" wrapText="1"/>
    </xf>
    <xf numFmtId="0" fontId="0" fillId="0" borderId="54" xfId="0" applyBorder="1" applyAlignment="1">
      <alignment horizontal="center" wrapText="1"/>
    </xf>
    <xf numFmtId="43" fontId="36" fillId="0" borderId="28" xfId="220" applyFont="1" applyBorder="1" applyAlignment="1">
      <alignment horizontal="center" vertical="center"/>
    </xf>
    <xf numFmtId="43" fontId="36" fillId="0" borderId="52" xfId="220" applyFont="1" applyBorder="1" applyAlignment="1">
      <alignment horizontal="center" vertical="center"/>
    </xf>
    <xf numFmtId="14" fontId="36" fillId="0" borderId="28" xfId="220" applyNumberFormat="1" applyFont="1" applyBorder="1" applyAlignment="1">
      <alignment horizontal="center" vertical="center"/>
    </xf>
    <xf numFmtId="14" fontId="36" fillId="0" borderId="52" xfId="220" applyNumberFormat="1" applyFont="1" applyBorder="1" applyAlignment="1">
      <alignment horizontal="center" vertical="center"/>
    </xf>
    <xf numFmtId="0" fontId="51" fillId="0" borderId="57" xfId="0" applyFont="1" applyBorder="1" applyAlignment="1">
      <alignment horizontal="center" vertical="center"/>
    </xf>
    <xf numFmtId="43" fontId="36" fillId="0" borderId="28" xfId="220" applyFont="1" applyBorder="1" applyAlignment="1">
      <alignment horizontal="center" vertical="center" wrapText="1"/>
    </xf>
    <xf numFmtId="43" fontId="36" fillId="0" borderId="52" xfId="220" applyFont="1" applyBorder="1" applyAlignment="1">
      <alignment horizontal="center" vertical="center" wrapText="1"/>
    </xf>
    <xf numFmtId="0" fontId="36" fillId="0" borderId="8" xfId="0" applyFont="1" applyBorder="1" applyAlignment="1">
      <alignment horizontal="center" vertical="center"/>
    </xf>
    <xf numFmtId="0" fontId="51" fillId="0" borderId="54" xfId="0" applyFont="1" applyBorder="1" applyAlignment="1">
      <alignment horizontal="center" vertical="center"/>
    </xf>
    <xf numFmtId="0" fontId="36" fillId="0" borderId="8" xfId="0" applyFont="1" applyBorder="1" applyAlignment="1">
      <alignment horizontal="center" vertical="center" wrapText="1"/>
    </xf>
    <xf numFmtId="0" fontId="36" fillId="0" borderId="28" xfId="0" applyFont="1" applyBorder="1" applyAlignment="1">
      <alignment horizontal="center" vertical="center" wrapText="1"/>
    </xf>
    <xf numFmtId="3" fontId="36" fillId="0" borderId="8" xfId="0" applyNumberFormat="1" applyFont="1" applyBorder="1" applyAlignment="1">
      <alignment horizontal="center" vertical="center"/>
    </xf>
    <xf numFmtId="43" fontId="41" fillId="0" borderId="28" xfId="220" applyFont="1" applyBorder="1" applyAlignment="1">
      <alignment horizontal="center" vertical="center" wrapText="1"/>
    </xf>
    <xf numFmtId="43" fontId="41" fillId="0" borderId="57" xfId="220" applyFont="1" applyBorder="1" applyAlignment="1">
      <alignment horizontal="center" vertical="center" wrapText="1"/>
    </xf>
    <xf numFmtId="0" fontId="43" fillId="0" borderId="0" xfId="0" applyFont="1" applyAlignment="1">
      <alignment horizontal="center" vertical="top" wrapText="1"/>
    </xf>
    <xf numFmtId="0" fontId="43" fillId="0" borderId="35" xfId="0" applyFont="1" applyBorder="1" applyAlignment="1">
      <alignment horizontal="center" vertical="top" wrapText="1"/>
    </xf>
    <xf numFmtId="0" fontId="43" fillId="0" borderId="36" xfId="0" applyFont="1" applyBorder="1" applyAlignment="1">
      <alignment horizontal="center" vertical="top" wrapText="1"/>
    </xf>
    <xf numFmtId="168" fontId="36" fillId="0" borderId="8" xfId="219" applyNumberFormat="1" applyFont="1" applyBorder="1" applyAlignment="1" applyProtection="1">
      <alignment horizontal="center"/>
      <protection locked="0" hidden="1"/>
    </xf>
    <xf numFmtId="0" fontId="52" fillId="0" borderId="55" xfId="0" applyFont="1" applyBorder="1" applyAlignment="1">
      <alignment horizontal="center" vertical="top" wrapText="1"/>
    </xf>
    <xf numFmtId="0" fontId="43" fillId="0" borderId="55" xfId="0" applyFont="1" applyBorder="1" applyAlignment="1">
      <alignment horizontal="center" vertical="top" wrapText="1"/>
    </xf>
    <xf numFmtId="0" fontId="52" fillId="0" borderId="55" xfId="0" applyFont="1" applyBorder="1" applyAlignment="1">
      <alignment horizontal="center" vertical="top"/>
    </xf>
    <xf numFmtId="0" fontId="52" fillId="0" borderId="56" xfId="0" applyFont="1" applyBorder="1" applyAlignment="1">
      <alignment horizontal="center" vertical="top"/>
    </xf>
    <xf numFmtId="168" fontId="41" fillId="47" borderId="8" xfId="219" applyNumberFormat="1" applyFont="1" applyFill="1" applyBorder="1" applyAlignment="1">
      <alignment horizontal="center"/>
    </xf>
    <xf numFmtId="43" fontId="41" fillId="0" borderId="28" xfId="220" applyFont="1" applyBorder="1" applyAlignment="1">
      <alignment horizontal="center" vertical="center"/>
    </xf>
    <xf numFmtId="43" fontId="41" fillId="0" borderId="57" xfId="220" applyFont="1" applyBorder="1" applyAlignment="1">
      <alignment horizontal="center" vertical="center"/>
    </xf>
    <xf numFmtId="3" fontId="36" fillId="0" borderId="28" xfId="0" applyNumberFormat="1" applyFont="1" applyBorder="1" applyAlignment="1">
      <alignment horizontal="center" vertical="center"/>
    </xf>
    <xf numFmtId="0" fontId="36" fillId="0" borderId="28" xfId="0" applyFont="1" applyBorder="1" applyAlignment="1">
      <alignment horizontal="center" vertical="center"/>
    </xf>
    <xf numFmtId="0" fontId="0" fillId="0" borderId="55" xfId="0" applyBorder="1" applyAlignment="1">
      <alignment horizontal="center"/>
    </xf>
    <xf numFmtId="0" fontId="0" fillId="0" borderId="56" xfId="0" applyBorder="1" applyAlignment="1">
      <alignment horizontal="center"/>
    </xf>
    <xf numFmtId="173" fontId="13" fillId="0" borderId="8" xfId="0" applyNumberFormat="1" applyFont="1" applyBorder="1" applyAlignment="1" applyProtection="1">
      <alignment horizontal="center" vertical="center"/>
      <protection locked="0" hidden="1"/>
    </xf>
    <xf numFmtId="0" fontId="15" fillId="0" borderId="8" xfId="0" applyFont="1" applyBorder="1" applyAlignment="1">
      <alignment horizontal="center" vertical="center" wrapText="1"/>
    </xf>
    <xf numFmtId="0" fontId="13" fillId="0" borderId="27" xfId="74" applyBorder="1" applyAlignment="1">
      <alignment horizontal="center" vertical="center"/>
    </xf>
    <xf numFmtId="0" fontId="13" fillId="0" borderId="25" xfId="74" applyBorder="1" applyAlignment="1">
      <alignment horizontal="center" vertical="center"/>
    </xf>
    <xf numFmtId="0" fontId="13" fillId="0" borderId="28" xfId="74" applyBorder="1" applyAlignment="1">
      <alignment horizontal="center" vertical="center"/>
    </xf>
    <xf numFmtId="0" fontId="13" fillId="0" borderId="52" xfId="74" applyBorder="1" applyAlignment="1">
      <alignment horizontal="center" vertical="center"/>
    </xf>
    <xf numFmtId="0" fontId="13" fillId="0" borderId="8" xfId="74" applyBorder="1" applyAlignment="1">
      <alignment horizontal="center" vertical="center"/>
    </xf>
    <xf numFmtId="0" fontId="15" fillId="46" borderId="17" xfId="74" applyFont="1" applyFill="1" applyBorder="1" applyAlignment="1">
      <alignment horizontal="center" vertical="center" wrapText="1"/>
    </xf>
    <xf numFmtId="0" fontId="15" fillId="46" borderId="8" xfId="74" applyFont="1" applyFill="1" applyBorder="1" applyAlignment="1">
      <alignment horizontal="center" vertical="center" wrapText="1"/>
    </xf>
    <xf numFmtId="0" fontId="47" fillId="46" borderId="21" xfId="74" applyFont="1" applyFill="1" applyBorder="1" applyAlignment="1">
      <alignment horizontal="center" vertical="center"/>
    </xf>
    <xf numFmtId="0" fontId="47" fillId="46" borderId="22" xfId="74" applyFont="1" applyFill="1" applyBorder="1" applyAlignment="1">
      <alignment horizontal="center" vertical="center"/>
    </xf>
    <xf numFmtId="0" fontId="47" fillId="46" borderId="37" xfId="74" applyFont="1" applyFill="1" applyBorder="1" applyAlignment="1">
      <alignment horizontal="center" vertical="center"/>
    </xf>
    <xf numFmtId="0" fontId="13" fillId="46" borderId="17" xfId="74" applyFill="1" applyBorder="1" applyAlignment="1">
      <alignment horizontal="left" vertical="center"/>
    </xf>
    <xf numFmtId="0" fontId="13" fillId="46" borderId="8" xfId="74" applyFill="1" applyBorder="1" applyAlignment="1">
      <alignment horizontal="left" vertical="center"/>
    </xf>
    <xf numFmtId="0" fontId="14" fillId="0" borderId="17" xfId="74" applyFont="1" applyBorder="1" applyAlignment="1">
      <alignment horizontal="left" vertical="center" wrapText="1"/>
    </xf>
    <xf numFmtId="0" fontId="14" fillId="0" borderId="8" xfId="74" applyFont="1" applyBorder="1" applyAlignment="1">
      <alignment horizontal="left" vertical="center" wrapText="1"/>
    </xf>
    <xf numFmtId="0" fontId="48" fillId="0" borderId="26" xfId="74" applyFont="1" applyBorder="1" applyAlignment="1">
      <alignment horizontal="center" vertical="center"/>
    </xf>
    <xf numFmtId="0" fontId="48" fillId="0" borderId="10" xfId="74" applyFont="1" applyBorder="1" applyAlignment="1">
      <alignment horizontal="center" vertical="center"/>
    </xf>
    <xf numFmtId="0" fontId="48" fillId="0" borderId="31" xfId="74" applyFont="1" applyBorder="1" applyAlignment="1">
      <alignment horizontal="center" vertical="center"/>
    </xf>
    <xf numFmtId="0" fontId="14" fillId="0" borderId="29" xfId="74" applyFont="1" applyBorder="1" applyAlignment="1">
      <alignment horizontal="center" vertical="center"/>
    </xf>
    <xf numFmtId="0" fontId="14" fillId="0" borderId="10" xfId="74" applyFont="1" applyBorder="1" applyAlignment="1">
      <alignment horizontal="center" vertical="center"/>
    </xf>
    <xf numFmtId="0" fontId="14" fillId="0" borderId="31" xfId="74" applyFont="1" applyBorder="1" applyAlignment="1">
      <alignment horizontal="center" vertical="center"/>
    </xf>
    <xf numFmtId="0" fontId="15" fillId="46" borderId="59" xfId="74" applyFont="1" applyFill="1" applyBorder="1" applyAlignment="1">
      <alignment horizontal="center" vertical="center"/>
    </xf>
    <xf numFmtId="0" fontId="15" fillId="46" borderId="55" xfId="74" applyFont="1" applyFill="1" applyBorder="1" applyAlignment="1">
      <alignment horizontal="center" vertical="center"/>
    </xf>
    <xf numFmtId="0" fontId="15" fillId="46" borderId="60" xfId="74" applyFont="1" applyFill="1" applyBorder="1" applyAlignment="1">
      <alignment horizontal="center" vertical="center"/>
    </xf>
    <xf numFmtId="0" fontId="13" fillId="46" borderId="29" xfId="74" applyFill="1" applyBorder="1" applyAlignment="1">
      <alignment horizontal="center" vertical="center"/>
    </xf>
    <xf numFmtId="0" fontId="13" fillId="46" borderId="10" xfId="74" applyFill="1" applyBorder="1" applyAlignment="1">
      <alignment horizontal="center" vertical="center"/>
    </xf>
    <xf numFmtId="0" fontId="13" fillId="46" borderId="31" xfId="74" applyFill="1" applyBorder="1" applyAlignment="1">
      <alignment horizontal="center" vertical="center"/>
    </xf>
    <xf numFmtId="0" fontId="15" fillId="44" borderId="0" xfId="0" applyFont="1" applyFill="1" applyAlignment="1" applyProtection="1">
      <alignment horizontal="center" vertical="center"/>
      <protection locked="0"/>
    </xf>
    <xf numFmtId="14" fontId="13" fillId="43" borderId="0" xfId="0" applyNumberFormat="1" applyFont="1" applyFill="1" applyAlignment="1">
      <alignment horizontal="center" vertical="center"/>
    </xf>
    <xf numFmtId="14" fontId="13" fillId="43" borderId="19" xfId="0" applyNumberFormat="1" applyFont="1" applyFill="1" applyBorder="1" applyAlignment="1">
      <alignment horizontal="center" vertical="center"/>
    </xf>
    <xf numFmtId="4" fontId="42" fillId="41" borderId="21" xfId="0" applyNumberFormat="1" applyFont="1" applyFill="1" applyBorder="1" applyAlignment="1">
      <alignment horizontal="center" vertical="center" wrapText="1"/>
    </xf>
    <xf numFmtId="4" fontId="42" fillId="41" borderId="22" xfId="0" applyNumberFormat="1" applyFont="1" applyFill="1" applyBorder="1" applyAlignment="1">
      <alignment horizontal="center" vertical="center" wrapText="1"/>
    </xf>
    <xf numFmtId="4" fontId="42" fillId="41" borderId="37" xfId="0" applyNumberFormat="1" applyFont="1" applyFill="1" applyBorder="1" applyAlignment="1">
      <alignment horizontal="center" vertical="center" wrapText="1"/>
    </xf>
    <xf numFmtId="0" fontId="15" fillId="43" borderId="0" xfId="0" applyFont="1" applyFill="1" applyAlignment="1">
      <alignment horizontal="center" vertical="center"/>
    </xf>
    <xf numFmtId="169" fontId="13" fillId="43" borderId="0" xfId="0" applyNumberFormat="1" applyFont="1" applyFill="1" applyAlignment="1">
      <alignment horizontal="center" vertical="center"/>
    </xf>
    <xf numFmtId="169" fontId="13" fillId="43" borderId="19" xfId="0" applyNumberFormat="1" applyFont="1" applyFill="1" applyBorder="1" applyAlignment="1">
      <alignment horizontal="center" vertical="center"/>
    </xf>
    <xf numFmtId="0" fontId="13" fillId="43" borderId="0" xfId="0" applyFont="1" applyFill="1" applyAlignment="1">
      <alignment horizontal="center" vertical="center"/>
    </xf>
    <xf numFmtId="17" fontId="13" fillId="43" borderId="0" xfId="0" applyNumberFormat="1" applyFont="1" applyFill="1" applyAlignment="1">
      <alignment horizontal="center" vertical="center"/>
    </xf>
    <xf numFmtId="0" fontId="13" fillId="43" borderId="19" xfId="0" applyFont="1" applyFill="1" applyBorder="1" applyAlignment="1">
      <alignment horizontal="center" vertical="center"/>
    </xf>
    <xf numFmtId="0" fontId="8" fillId="45" borderId="38" xfId="0" applyFont="1" applyFill="1" applyBorder="1" applyAlignment="1" applyProtection="1">
      <alignment horizontal="center" vertical="center" wrapText="1"/>
      <protection locked="0"/>
    </xf>
    <xf numFmtId="0" fontId="8" fillId="45" borderId="39" xfId="0" applyFont="1" applyFill="1" applyBorder="1" applyAlignment="1" applyProtection="1">
      <alignment horizontal="center" vertical="center" wrapText="1"/>
      <protection locked="0"/>
    </xf>
    <xf numFmtId="0" fontId="8" fillId="45" borderId="40" xfId="0" applyFont="1" applyFill="1" applyBorder="1" applyAlignment="1" applyProtection="1">
      <alignment horizontal="center" vertical="center" wrapText="1"/>
      <protection locked="0"/>
    </xf>
    <xf numFmtId="0" fontId="45" fillId="41" borderId="0" xfId="0" applyFont="1" applyFill="1" applyAlignment="1">
      <alignment horizontal="center" vertical="center"/>
    </xf>
    <xf numFmtId="0" fontId="8" fillId="41" borderId="0" xfId="0" applyFont="1" applyFill="1" applyAlignment="1">
      <alignment horizontal="center" vertical="center"/>
    </xf>
    <xf numFmtId="167" fontId="0" fillId="41" borderId="0" xfId="0" applyNumberFormat="1" applyFill="1" applyAlignment="1">
      <alignment horizontal="center" vertical="center"/>
    </xf>
    <xf numFmtId="10" fontId="8" fillId="41" borderId="0" xfId="218" applyNumberFormat="1" applyFont="1" applyFill="1" applyAlignment="1" applyProtection="1">
      <alignment horizontal="center" vertical="center"/>
    </xf>
    <xf numFmtId="0" fontId="8" fillId="41" borderId="35" xfId="0" applyFont="1" applyFill="1" applyBorder="1" applyAlignment="1">
      <alignment horizontal="center" vertical="top"/>
    </xf>
    <xf numFmtId="44" fontId="37" fillId="38" borderId="29" xfId="219" applyFont="1" applyFill="1" applyBorder="1" applyAlignment="1">
      <alignment vertical="center" wrapText="1"/>
    </xf>
    <xf numFmtId="0" fontId="37" fillId="38" borderId="26" xfId="0" applyFont="1" applyFill="1" applyBorder="1" applyAlignment="1">
      <alignment vertical="center"/>
    </xf>
    <xf numFmtId="0" fontId="37" fillId="38" borderId="10" xfId="0" applyFont="1" applyFill="1" applyBorder="1" applyAlignment="1">
      <alignment vertical="center"/>
    </xf>
    <xf numFmtId="0" fontId="37" fillId="38" borderId="9" xfId="0" applyFont="1" applyFill="1" applyBorder="1" applyAlignment="1">
      <alignment vertical="center"/>
    </xf>
    <xf numFmtId="44" fontId="37" fillId="38" borderId="29" xfId="0" applyNumberFormat="1" applyFont="1" applyFill="1" applyBorder="1" applyAlignment="1">
      <alignment vertical="center"/>
    </xf>
    <xf numFmtId="44" fontId="37" fillId="38" borderId="29" xfId="219" applyFont="1" applyFill="1" applyBorder="1" applyAlignment="1">
      <alignment vertical="center"/>
    </xf>
    <xf numFmtId="168" fontId="37" fillId="38" borderId="29" xfId="0" applyNumberFormat="1" applyFont="1" applyFill="1" applyBorder="1" applyAlignment="1">
      <alignment vertical="center"/>
    </xf>
    <xf numFmtId="44" fontId="37" fillId="38" borderId="34" xfId="0" applyNumberFormat="1" applyFont="1" applyFill="1" applyBorder="1" applyAlignment="1">
      <alignment vertical="center"/>
    </xf>
    <xf numFmtId="44" fontId="41" fillId="38" borderId="49" xfId="0" applyNumberFormat="1" applyFont="1" applyFill="1" applyBorder="1" applyAlignment="1">
      <alignment vertical="center" wrapText="1"/>
    </xf>
    <xf numFmtId="0" fontId="41" fillId="38" borderId="47" xfId="0" applyFont="1" applyFill="1" applyBorder="1" applyAlignment="1">
      <alignment vertical="center" wrapText="1"/>
    </xf>
    <xf numFmtId="0" fontId="41" fillId="38" borderId="48" xfId="0" applyFont="1" applyFill="1" applyBorder="1" applyAlignment="1">
      <alignment vertical="center" wrapText="1"/>
    </xf>
    <xf numFmtId="44" fontId="41" fillId="38" borderId="46" xfId="0" applyNumberFormat="1" applyFont="1" applyFill="1" applyBorder="1" applyAlignment="1">
      <alignment wrapText="1"/>
    </xf>
    <xf numFmtId="0" fontId="41" fillId="38" borderId="44" xfId="0" applyFont="1" applyFill="1" applyBorder="1" applyAlignment="1">
      <alignment horizontal="center" wrapText="1"/>
    </xf>
    <xf numFmtId="0" fontId="41" fillId="38" borderId="45" xfId="0" applyFont="1" applyFill="1" applyBorder="1" applyAlignment="1">
      <alignment horizontal="center" wrapText="1"/>
    </xf>
    <xf numFmtId="171" fontId="15" fillId="42" borderId="8" xfId="52" applyNumberFormat="1" applyFont="1" applyFill="1" applyBorder="1" applyAlignment="1">
      <alignment horizontal="center"/>
    </xf>
    <xf numFmtId="171" fontId="15" fillId="42" borderId="8" xfId="52" applyNumberFormat="1" applyFont="1" applyFill="1" applyBorder="1" applyAlignment="1">
      <alignment horizontal="center" vertical="top" wrapText="1"/>
    </xf>
    <xf numFmtId="171" fontId="49" fillId="42" borderId="8" xfId="52" applyNumberFormat="1" applyFont="1" applyFill="1" applyBorder="1" applyAlignment="1">
      <alignment horizontal="center" vertical="top" wrapText="1"/>
    </xf>
    <xf numFmtId="171" fontId="15" fillId="45" borderId="8" xfId="74" applyNumberFormat="1" applyFont="1" applyFill="1" applyBorder="1" applyAlignment="1">
      <alignment horizontal="center" vertical="top" wrapText="1"/>
    </xf>
    <xf numFmtId="10" fontId="13" fillId="46" borderId="8" xfId="74" applyNumberFormat="1" applyFill="1" applyBorder="1" applyAlignment="1">
      <alignment horizontal="center" vertical="center" wrapText="1"/>
    </xf>
    <xf numFmtId="10" fontId="13" fillId="0" borderId="8" xfId="218" applyNumberFormat="1" applyFont="1" applyBorder="1" applyAlignment="1">
      <alignment horizontal="center" vertical="center"/>
    </xf>
    <xf numFmtId="171" fontId="15" fillId="45" borderId="8" xfId="74" applyNumberFormat="1" applyFont="1" applyFill="1" applyBorder="1" applyAlignment="1">
      <alignment horizontal="center"/>
    </xf>
    <xf numFmtId="171" fontId="15" fillId="45" borderId="8" xfId="74" applyNumberFormat="1" applyFont="1" applyFill="1" applyBorder="1" applyAlignment="1">
      <alignment horizontal="center" vertical="center"/>
    </xf>
    <xf numFmtId="171" fontId="49" fillId="45" borderId="8" xfId="74" applyNumberFormat="1" applyFont="1" applyFill="1" applyBorder="1" applyAlignment="1">
      <alignment horizontal="center" vertical="top" wrapText="1"/>
    </xf>
    <xf numFmtId="171" fontId="49" fillId="45" borderId="8" xfId="52" applyNumberFormat="1" applyFont="1" applyFill="1" applyBorder="1" applyAlignment="1">
      <alignment horizontal="center" vertical="top" wrapText="1"/>
    </xf>
    <xf numFmtId="0" fontId="11" fillId="0" borderId="35" xfId="74" applyFont="1" applyFill="1" applyBorder="1" applyAlignment="1">
      <alignment horizontal="center" vertical="center"/>
    </xf>
    <xf numFmtId="171" fontId="15" fillId="45" borderId="23" xfId="74" applyNumberFormat="1" applyFont="1" applyFill="1" applyBorder="1" applyAlignment="1">
      <alignment horizontal="center" vertical="top" wrapText="1"/>
    </xf>
    <xf numFmtId="10" fontId="13" fillId="46" borderId="23" xfId="218" applyNumberFormat="1" applyFont="1" applyFill="1" applyBorder="1" applyAlignment="1">
      <alignment vertical="center"/>
    </xf>
    <xf numFmtId="171" fontId="15" fillId="45" borderId="23" xfId="74" applyNumberFormat="1" applyFont="1" applyFill="1" applyBorder="1" applyAlignment="1">
      <alignment horizontal="center"/>
    </xf>
    <xf numFmtId="171" fontId="15" fillId="45" borderId="23" xfId="74" applyNumberFormat="1" applyFont="1" applyFill="1" applyBorder="1" applyAlignment="1">
      <alignment horizontal="center" vertical="center"/>
    </xf>
    <xf numFmtId="171" fontId="49" fillId="45" borderId="23" xfId="52" applyNumberFormat="1" applyFont="1" applyFill="1" applyBorder="1" applyAlignment="1">
      <alignment horizontal="center" vertical="top" wrapText="1"/>
    </xf>
    <xf numFmtId="0" fontId="13" fillId="46" borderId="0" xfId="74" applyFill="1" applyBorder="1" applyAlignment="1">
      <alignment wrapText="1"/>
    </xf>
    <xf numFmtId="0" fontId="11" fillId="0" borderId="0" xfId="74" applyFont="1" applyBorder="1" applyAlignment="1">
      <alignment vertical="center"/>
    </xf>
    <xf numFmtId="0" fontId="11" fillId="46" borderId="0" xfId="74" applyFont="1" applyFill="1" applyBorder="1" applyAlignment="1">
      <alignment wrapText="1"/>
    </xf>
    <xf numFmtId="0" fontId="13" fillId="46" borderId="0" xfId="74" applyFill="1" applyBorder="1"/>
    <xf numFmtId="0" fontId="13" fillId="0" borderId="0" xfId="74" applyBorder="1" applyAlignment="1">
      <alignment vertical="center"/>
    </xf>
    <xf numFmtId="172" fontId="13" fillId="46" borderId="0" xfId="74" applyNumberFormat="1" applyFill="1" applyBorder="1" applyAlignment="1">
      <alignment wrapText="1"/>
    </xf>
    <xf numFmtId="0" fontId="11" fillId="46" borderId="0" xfId="74" applyFont="1" applyFill="1" applyBorder="1" applyAlignment="1">
      <alignment horizontal="center" wrapText="1"/>
    </xf>
  </cellXfs>
  <cellStyles count="237">
    <cellStyle name="20% - Accent1" xfId="221" xr:uid="{00000000-0005-0000-0000-000000000000}"/>
    <cellStyle name="20% - Accent2" xfId="222" xr:uid="{00000000-0005-0000-0000-000001000000}"/>
    <cellStyle name="20% - Accent3" xfId="223" xr:uid="{00000000-0005-0000-0000-000002000000}"/>
    <cellStyle name="20% - Accent4" xfId="225" xr:uid="{00000000-0005-0000-0000-000003000000}"/>
    <cellStyle name="20% - Accent5" xfId="19" xr:uid="{00000000-0005-0000-0000-000004000000}"/>
    <cellStyle name="20% - Accent6" xfId="23" xr:uid="{00000000-0005-0000-0000-000005000000}"/>
    <cellStyle name="20% - Ênfase1 2" xfId="26" xr:uid="{00000000-0005-0000-0000-000006000000}"/>
    <cellStyle name="20% - Ênfase1 2 2" xfId="140" xr:uid="{00000000-0005-0000-0000-000007000000}"/>
    <cellStyle name="20% - Ênfase1 2 3" xfId="180" xr:uid="{00000000-0005-0000-0000-000008000000}"/>
    <cellStyle name="20% - Ênfase2 2" xfId="27" xr:uid="{00000000-0005-0000-0000-000009000000}"/>
    <cellStyle name="20% - Ênfase2 2 2" xfId="141" xr:uid="{00000000-0005-0000-0000-00000A000000}"/>
    <cellStyle name="20% - Ênfase2 2 3" xfId="181" xr:uid="{00000000-0005-0000-0000-00000B000000}"/>
    <cellStyle name="20% - Ênfase3 2" xfId="28" xr:uid="{00000000-0005-0000-0000-00000C000000}"/>
    <cellStyle name="20% - Ênfase3 2 2" xfId="142" xr:uid="{00000000-0005-0000-0000-00000D000000}"/>
    <cellStyle name="20% - Ênfase3 2 3" xfId="182" xr:uid="{00000000-0005-0000-0000-00000E000000}"/>
    <cellStyle name="20% - Ênfase4 2" xfId="29" xr:uid="{00000000-0005-0000-0000-00000F000000}"/>
    <cellStyle name="20% - Ênfase4 2 2" xfId="143" xr:uid="{00000000-0005-0000-0000-000010000000}"/>
    <cellStyle name="20% - Ênfase4 2 3" xfId="183" xr:uid="{00000000-0005-0000-0000-000011000000}"/>
    <cellStyle name="20% - Ênfase5 2" xfId="144" xr:uid="{00000000-0005-0000-0000-000012000000}"/>
    <cellStyle name="20% - Ênfase5 3" xfId="184" xr:uid="{00000000-0005-0000-0000-000013000000}"/>
    <cellStyle name="20% - Ênfase6 2" xfId="145" xr:uid="{00000000-0005-0000-0000-000014000000}"/>
    <cellStyle name="20% - Ênfase6 3" xfId="185" xr:uid="{00000000-0005-0000-0000-000015000000}"/>
    <cellStyle name="40% - Accent1" xfId="10" xr:uid="{00000000-0005-0000-0000-000016000000}"/>
    <cellStyle name="40% - Accent2" xfId="13" xr:uid="{00000000-0005-0000-0000-000017000000}"/>
    <cellStyle name="40% - Accent3" xfId="224" xr:uid="{00000000-0005-0000-0000-000018000000}"/>
    <cellStyle name="40% - Accent4" xfId="17" xr:uid="{00000000-0005-0000-0000-000019000000}"/>
    <cellStyle name="40% - Accent5" xfId="20" xr:uid="{00000000-0005-0000-0000-00001A000000}"/>
    <cellStyle name="40% - Accent6" xfId="24" xr:uid="{00000000-0005-0000-0000-00001B000000}"/>
    <cellStyle name="40% - Ênfase1 2" xfId="146" xr:uid="{00000000-0005-0000-0000-00001C000000}"/>
    <cellStyle name="40% - Ênfase1 3" xfId="186" xr:uid="{00000000-0005-0000-0000-00001D000000}"/>
    <cellStyle name="40% - Ênfase2 2" xfId="147" xr:uid="{00000000-0005-0000-0000-00001E000000}"/>
    <cellStyle name="40% - Ênfase2 3" xfId="187" xr:uid="{00000000-0005-0000-0000-00001F000000}"/>
    <cellStyle name="40% - Ênfase3 2" xfId="30" xr:uid="{00000000-0005-0000-0000-000020000000}"/>
    <cellStyle name="40% - Ênfase3 2 2" xfId="148" xr:uid="{00000000-0005-0000-0000-000021000000}"/>
    <cellStyle name="40% - Ênfase3 2 3" xfId="188" xr:uid="{00000000-0005-0000-0000-000022000000}"/>
    <cellStyle name="40% - Ênfase4 2" xfId="149" xr:uid="{00000000-0005-0000-0000-000023000000}"/>
    <cellStyle name="40% - Ênfase4 3" xfId="189" xr:uid="{00000000-0005-0000-0000-000024000000}"/>
    <cellStyle name="40% - Ênfase5 2" xfId="150" xr:uid="{00000000-0005-0000-0000-000025000000}"/>
    <cellStyle name="40% - Ênfase5 3" xfId="190" xr:uid="{00000000-0005-0000-0000-000026000000}"/>
    <cellStyle name="40% - Ênfase6 2" xfId="151" xr:uid="{00000000-0005-0000-0000-000027000000}"/>
    <cellStyle name="40% - Ênfase6 3" xfId="191" xr:uid="{00000000-0005-0000-0000-000028000000}"/>
    <cellStyle name="60% - Accent1" xfId="11" xr:uid="{00000000-0005-0000-0000-000029000000}"/>
    <cellStyle name="60% - Accent2" xfId="14" xr:uid="{00000000-0005-0000-0000-00002A000000}"/>
    <cellStyle name="60% - Accent3" xfId="31" xr:uid="{00000000-0005-0000-0000-00002B000000}"/>
    <cellStyle name="60% - Accent4" xfId="32" xr:uid="{00000000-0005-0000-0000-00002C000000}"/>
    <cellStyle name="60% - Accent5" xfId="21" xr:uid="{00000000-0005-0000-0000-00002D000000}"/>
    <cellStyle name="60% - Accent6" xfId="33" xr:uid="{00000000-0005-0000-0000-00002E000000}"/>
    <cellStyle name="60% - Ênfase3 2" xfId="34" xr:uid="{00000000-0005-0000-0000-00002F000000}"/>
    <cellStyle name="60% - Ênfase4 2" xfId="35" xr:uid="{00000000-0005-0000-0000-000030000000}"/>
    <cellStyle name="60% - Ênfase6 2" xfId="36" xr:uid="{00000000-0005-0000-0000-000031000000}"/>
    <cellStyle name="Accent1" xfId="9" xr:uid="{00000000-0005-0000-0000-000032000000}"/>
    <cellStyle name="Accent2" xfId="12" xr:uid="{00000000-0005-0000-0000-000033000000}"/>
    <cellStyle name="Accent3" xfId="15" xr:uid="{00000000-0005-0000-0000-000034000000}"/>
    <cellStyle name="Accent4" xfId="16" xr:uid="{00000000-0005-0000-0000-000035000000}"/>
    <cellStyle name="Accent5" xfId="18" xr:uid="{00000000-0005-0000-0000-000036000000}"/>
    <cellStyle name="Accent6" xfId="22" xr:uid="{00000000-0005-0000-0000-000037000000}"/>
    <cellStyle name="Bad" xfId="37" xr:uid="{00000000-0005-0000-0000-000038000000}"/>
    <cellStyle name="Bom" xfId="45" builtinId="26" customBuiltin="1"/>
    <cellStyle name="Calculation" xfId="6" xr:uid="{00000000-0005-0000-0000-000039000000}"/>
    <cellStyle name="Célula de Verificação" xfId="38" builtinId="23" customBuiltin="1"/>
    <cellStyle name="Célula Vinculada" xfId="49" builtinId="24" customBuiltin="1"/>
    <cellStyle name="Comma 2" xfId="39" xr:uid="{00000000-0005-0000-0000-00003C000000}"/>
    <cellStyle name="Comma 2 2" xfId="152" xr:uid="{00000000-0005-0000-0000-00003D000000}"/>
    <cellStyle name="Comma 2 3" xfId="192" xr:uid="{00000000-0005-0000-0000-00003E000000}"/>
    <cellStyle name="Comma 3" xfId="40" xr:uid="{00000000-0005-0000-0000-00003F000000}"/>
    <cellStyle name="Comma 3 2" xfId="153" xr:uid="{00000000-0005-0000-0000-000040000000}"/>
    <cellStyle name="Comma 3 3" xfId="193" xr:uid="{00000000-0005-0000-0000-000041000000}"/>
    <cellStyle name="Comma 4" xfId="41" xr:uid="{00000000-0005-0000-0000-000042000000}"/>
    <cellStyle name="Comma 4 2" xfId="42" xr:uid="{00000000-0005-0000-0000-000043000000}"/>
    <cellStyle name="Comma 4 2 2" xfId="155" xr:uid="{00000000-0005-0000-0000-000044000000}"/>
    <cellStyle name="Comma 4 2 3" xfId="195" xr:uid="{00000000-0005-0000-0000-000045000000}"/>
    <cellStyle name="Comma 4 3" xfId="154" xr:uid="{00000000-0005-0000-0000-000046000000}"/>
    <cellStyle name="Comma 4 4" xfId="194" xr:uid="{00000000-0005-0000-0000-000047000000}"/>
    <cellStyle name="Comma 5" xfId="43" xr:uid="{00000000-0005-0000-0000-000048000000}"/>
    <cellStyle name="Comma 5 2" xfId="44" xr:uid="{00000000-0005-0000-0000-000049000000}"/>
    <cellStyle name="Comma 5 2 2" xfId="157" xr:uid="{00000000-0005-0000-0000-00004A000000}"/>
    <cellStyle name="Comma 5 2 3" xfId="197" xr:uid="{00000000-0005-0000-0000-00004B000000}"/>
    <cellStyle name="Comma 5 3" xfId="156" xr:uid="{00000000-0005-0000-0000-00004C000000}"/>
    <cellStyle name="Comma 5 4" xfId="196" xr:uid="{00000000-0005-0000-0000-00004D000000}"/>
    <cellStyle name="Entrada" xfId="48" builtinId="20" customBuiltin="1"/>
    <cellStyle name="Estilo 1" xfId="226" xr:uid="{00000000-0005-0000-0000-00004F000000}"/>
    <cellStyle name="Excel Built-in Normal" xfId="227" xr:uid="{00000000-0005-0000-0000-000050000000}"/>
    <cellStyle name="Explanatory Text" xfId="7" xr:uid="{00000000-0005-0000-0000-000051000000}"/>
    <cellStyle name="Heading 1" xfId="1" xr:uid="{00000000-0005-0000-0000-000053000000}"/>
    <cellStyle name="Heading 2" xfId="2" xr:uid="{00000000-0005-0000-0000-000054000000}"/>
    <cellStyle name="Heading 3" xfId="3" xr:uid="{00000000-0005-0000-0000-000055000000}"/>
    <cellStyle name="Heading 4" xfId="4" xr:uid="{00000000-0005-0000-0000-000056000000}"/>
    <cellStyle name="Hiperlink 2" xfId="46" xr:uid="{00000000-0005-0000-0000-000057000000}"/>
    <cellStyle name="Indefinido" xfId="47" xr:uid="{00000000-0005-0000-0000-000058000000}"/>
    <cellStyle name="material" xfId="50" xr:uid="{00000000-0005-0000-0000-00005B000000}"/>
    <cellStyle name="Moeda" xfId="219" builtinId="4"/>
    <cellStyle name="Moeda 2" xfId="52" xr:uid="{00000000-0005-0000-0000-00005C000000}"/>
    <cellStyle name="Moeda 2 2" xfId="53" xr:uid="{00000000-0005-0000-0000-00005D000000}"/>
    <cellStyle name="Moeda 2 3" xfId="158" xr:uid="{00000000-0005-0000-0000-00005E000000}"/>
    <cellStyle name="Moeda 2 4" xfId="198" xr:uid="{00000000-0005-0000-0000-00005F000000}"/>
    <cellStyle name="Moeda 2 5" xfId="229" xr:uid="{00000000-0005-0000-0000-000060000000}"/>
    <cellStyle name="Moeda 3" xfId="54" xr:uid="{00000000-0005-0000-0000-000061000000}"/>
    <cellStyle name="Moeda 3 2" xfId="159" xr:uid="{00000000-0005-0000-0000-000062000000}"/>
    <cellStyle name="Moeda 3 3" xfId="199" xr:uid="{00000000-0005-0000-0000-000063000000}"/>
    <cellStyle name="Moeda 4" xfId="55" xr:uid="{00000000-0005-0000-0000-000064000000}"/>
    <cellStyle name="Moeda 4 2" xfId="160" xr:uid="{00000000-0005-0000-0000-000065000000}"/>
    <cellStyle name="Moeda 4 3" xfId="200" xr:uid="{00000000-0005-0000-0000-000066000000}"/>
    <cellStyle name="Moeda 5" xfId="51" xr:uid="{00000000-0005-0000-0000-000067000000}"/>
    <cellStyle name="Moeda 6" xfId="228" xr:uid="{00000000-0005-0000-0000-000068000000}"/>
    <cellStyle name="Neutral" xfId="56" xr:uid="{00000000-0005-0000-0000-000069000000}"/>
    <cellStyle name="NívelLinha_1_00 - PQ 7007-0000-F15-0000-002 REV B" xfId="57" xr:uid="{00000000-0005-0000-0000-00006A000000}"/>
    <cellStyle name="Normal" xfId="0" builtinId="0"/>
    <cellStyle name="Normal 10" xfId="58" xr:uid="{00000000-0005-0000-0000-00006C000000}"/>
    <cellStyle name="Normal 11" xfId="59" xr:uid="{00000000-0005-0000-0000-00006D000000}"/>
    <cellStyle name="Normal 12" xfId="60" xr:uid="{00000000-0005-0000-0000-00006E000000}"/>
    <cellStyle name="Normal 12 2" xfId="61" xr:uid="{00000000-0005-0000-0000-00006F000000}"/>
    <cellStyle name="Normal 13" xfId="62" xr:uid="{00000000-0005-0000-0000-000070000000}"/>
    <cellStyle name="Normal 14" xfId="63" xr:uid="{00000000-0005-0000-0000-000071000000}"/>
    <cellStyle name="Normal 14 2" xfId="161" xr:uid="{00000000-0005-0000-0000-000072000000}"/>
    <cellStyle name="Normal 14 3" xfId="201" xr:uid="{00000000-0005-0000-0000-000073000000}"/>
    <cellStyle name="Normal 15" xfId="25" xr:uid="{00000000-0005-0000-0000-000074000000}"/>
    <cellStyle name="Normal 16" xfId="64" xr:uid="{00000000-0005-0000-0000-000075000000}"/>
    <cellStyle name="Normal 18" xfId="65" xr:uid="{00000000-0005-0000-0000-000076000000}"/>
    <cellStyle name="Normal 2" xfId="66" xr:uid="{00000000-0005-0000-0000-000077000000}"/>
    <cellStyle name="Normal 2 2" xfId="67" xr:uid="{00000000-0005-0000-0000-000078000000}"/>
    <cellStyle name="Normal 2 2 2" xfId="68" xr:uid="{00000000-0005-0000-0000-000079000000}"/>
    <cellStyle name="Normal 2 3" xfId="69" xr:uid="{00000000-0005-0000-0000-00007A000000}"/>
    <cellStyle name="Normal 2 3 2" xfId="70" xr:uid="{00000000-0005-0000-0000-00007B000000}"/>
    <cellStyle name="Normal 2_Plan1" xfId="71" xr:uid="{00000000-0005-0000-0000-00007C000000}"/>
    <cellStyle name="Normal 20" xfId="72" xr:uid="{00000000-0005-0000-0000-00007D000000}"/>
    <cellStyle name="Normal 20 2" xfId="73" xr:uid="{00000000-0005-0000-0000-00007E000000}"/>
    <cellStyle name="Normal 3" xfId="74" xr:uid="{00000000-0005-0000-0000-00007F000000}"/>
    <cellStyle name="Normal 3 10" xfId="75" xr:uid="{00000000-0005-0000-0000-000080000000}"/>
    <cellStyle name="Normal 3 11" xfId="76" xr:uid="{00000000-0005-0000-0000-000081000000}"/>
    <cellStyle name="Normal 3 2" xfId="77" xr:uid="{00000000-0005-0000-0000-000082000000}"/>
    <cellStyle name="Normal 3 2 2" xfId="78" xr:uid="{00000000-0005-0000-0000-000083000000}"/>
    <cellStyle name="Normal 3 6" xfId="79" xr:uid="{00000000-0005-0000-0000-000084000000}"/>
    <cellStyle name="Normal 4" xfId="80" xr:uid="{00000000-0005-0000-0000-000085000000}"/>
    <cellStyle name="Normal 4 2" xfId="81" xr:uid="{00000000-0005-0000-0000-000086000000}"/>
    <cellStyle name="Normal 4 2 2" xfId="162" xr:uid="{00000000-0005-0000-0000-000087000000}"/>
    <cellStyle name="Normal 4 2 3" xfId="202" xr:uid="{00000000-0005-0000-0000-000088000000}"/>
    <cellStyle name="Normal 4 29" xfId="82" xr:uid="{00000000-0005-0000-0000-000089000000}"/>
    <cellStyle name="Normal 5" xfId="83" xr:uid="{00000000-0005-0000-0000-00008A000000}"/>
    <cellStyle name="Normal 5 10" xfId="84" xr:uid="{00000000-0005-0000-0000-00008B000000}"/>
    <cellStyle name="Normal 5 11" xfId="85" xr:uid="{00000000-0005-0000-0000-00008C000000}"/>
    <cellStyle name="Normal 5 13" xfId="86" xr:uid="{00000000-0005-0000-0000-00008D000000}"/>
    <cellStyle name="Normal 5 16" xfId="87" xr:uid="{00000000-0005-0000-0000-00008E000000}"/>
    <cellStyle name="Normal 5 18" xfId="88" xr:uid="{00000000-0005-0000-0000-00008F000000}"/>
    <cellStyle name="Normal 5 19" xfId="89" xr:uid="{00000000-0005-0000-0000-000090000000}"/>
    <cellStyle name="Normal 5 2" xfId="90" xr:uid="{00000000-0005-0000-0000-000091000000}"/>
    <cellStyle name="Normal 5 2 2" xfId="91" xr:uid="{00000000-0005-0000-0000-000092000000}"/>
    <cellStyle name="Normal 5 20" xfId="92" xr:uid="{00000000-0005-0000-0000-000093000000}"/>
    <cellStyle name="Normal 5 3" xfId="93" xr:uid="{00000000-0005-0000-0000-000094000000}"/>
    <cellStyle name="Normal 5 3 2" xfId="94" xr:uid="{00000000-0005-0000-0000-000095000000}"/>
    <cellStyle name="Normal 5 3 3" xfId="95" xr:uid="{00000000-0005-0000-0000-000096000000}"/>
    <cellStyle name="Normal 5 4" xfId="96" xr:uid="{00000000-0005-0000-0000-000097000000}"/>
    <cellStyle name="Normal 5 5" xfId="97" xr:uid="{00000000-0005-0000-0000-000098000000}"/>
    <cellStyle name="Normal 5 6" xfId="98" xr:uid="{00000000-0005-0000-0000-000099000000}"/>
    <cellStyle name="Normal 5 7" xfId="99" xr:uid="{00000000-0005-0000-0000-00009A000000}"/>
    <cellStyle name="Normal 5 8" xfId="100" xr:uid="{00000000-0005-0000-0000-00009B000000}"/>
    <cellStyle name="Normal 5 9" xfId="101" xr:uid="{00000000-0005-0000-0000-00009C000000}"/>
    <cellStyle name="Normal 5_Plan1" xfId="102" xr:uid="{00000000-0005-0000-0000-00009D000000}"/>
    <cellStyle name="Normal 6" xfId="103" xr:uid="{00000000-0005-0000-0000-00009E000000}"/>
    <cellStyle name="Normal 6 13" xfId="104" xr:uid="{00000000-0005-0000-0000-00009F000000}"/>
    <cellStyle name="Normal 6 2" xfId="105" xr:uid="{00000000-0005-0000-0000-0000A0000000}"/>
    <cellStyle name="Normal 7" xfId="106" xr:uid="{00000000-0005-0000-0000-0000A1000000}"/>
    <cellStyle name="Normal 7 2" xfId="107" xr:uid="{00000000-0005-0000-0000-0000A2000000}"/>
    <cellStyle name="Normal 8" xfId="108" xr:uid="{00000000-0005-0000-0000-0000A3000000}"/>
    <cellStyle name="Normal 8 2" xfId="109" xr:uid="{00000000-0005-0000-0000-0000A4000000}"/>
    <cellStyle name="Normal 9" xfId="110" xr:uid="{00000000-0005-0000-0000-0000A5000000}"/>
    <cellStyle name="Nota" xfId="113" builtinId="10" customBuiltin="1"/>
    <cellStyle name="Nota 2" xfId="111" xr:uid="{00000000-0005-0000-0000-0000A6000000}"/>
    <cellStyle name="Nota 3" xfId="112" xr:uid="{00000000-0005-0000-0000-0000A7000000}"/>
    <cellStyle name="Nota 3 2" xfId="163" xr:uid="{00000000-0005-0000-0000-0000A8000000}"/>
    <cellStyle name="Nota 3 3" xfId="203" xr:uid="{00000000-0005-0000-0000-0000A9000000}"/>
    <cellStyle name="Output" xfId="5" xr:uid="{00000000-0005-0000-0000-0000AB000000}"/>
    <cellStyle name="Porcentagem" xfId="218" builtinId="5"/>
    <cellStyle name="Porcentagem 2" xfId="114" xr:uid="{00000000-0005-0000-0000-0000AD000000}"/>
    <cellStyle name="Porcentagem 2 2" xfId="115" xr:uid="{00000000-0005-0000-0000-0000AE000000}"/>
    <cellStyle name="Porcentagem 2 2 2" xfId="116" xr:uid="{00000000-0005-0000-0000-0000AF000000}"/>
    <cellStyle name="Porcentagem 2 2 3" xfId="164" xr:uid="{00000000-0005-0000-0000-0000B0000000}"/>
    <cellStyle name="Porcentagem 2 2 3 2" xfId="231" xr:uid="{00000000-0005-0000-0000-0000B1000000}"/>
    <cellStyle name="Porcentagem 2 2 4" xfId="204" xr:uid="{00000000-0005-0000-0000-0000B2000000}"/>
    <cellStyle name="Porcentagem 2 3" xfId="230" xr:uid="{00000000-0005-0000-0000-0000B3000000}"/>
    <cellStyle name="Porcentagem 3" xfId="117" xr:uid="{00000000-0005-0000-0000-0000B4000000}"/>
    <cellStyle name="Porcentagem 3 2" xfId="232" xr:uid="{00000000-0005-0000-0000-0000B5000000}"/>
    <cellStyle name="Porcentagem 4" xfId="118" xr:uid="{00000000-0005-0000-0000-0000B6000000}"/>
    <cellStyle name="Sep. milhar [0]" xfId="119" xr:uid="{00000000-0005-0000-0000-0000B7000000}"/>
    <cellStyle name="Separador de milhares 2" xfId="120" xr:uid="{00000000-0005-0000-0000-0000B8000000}"/>
    <cellStyle name="Separador de milhares 2 2" xfId="121" xr:uid="{00000000-0005-0000-0000-0000B9000000}"/>
    <cellStyle name="Separador de milhares 2 2 2" xfId="166" xr:uid="{00000000-0005-0000-0000-0000BA000000}"/>
    <cellStyle name="Separador de milhares 2 2 3" xfId="206" xr:uid="{00000000-0005-0000-0000-0000BB000000}"/>
    <cellStyle name="Separador de milhares 2 3" xfId="165" xr:uid="{00000000-0005-0000-0000-0000BC000000}"/>
    <cellStyle name="Separador de milhares 2 4" xfId="205" xr:uid="{00000000-0005-0000-0000-0000BD000000}"/>
    <cellStyle name="Separador de milhares 2 5" xfId="233" xr:uid="{00000000-0005-0000-0000-0000BE000000}"/>
    <cellStyle name="Separador de milhares 3" xfId="122" xr:uid="{00000000-0005-0000-0000-0000BF000000}"/>
    <cellStyle name="Separador de milhares 3 2" xfId="123" xr:uid="{00000000-0005-0000-0000-0000C0000000}"/>
    <cellStyle name="Separador de milhares 3 2 2" xfId="167" xr:uid="{00000000-0005-0000-0000-0000C1000000}"/>
    <cellStyle name="Separador de milhares 3 2 3" xfId="207" xr:uid="{00000000-0005-0000-0000-0000C2000000}"/>
    <cellStyle name="Separador de milhares 3 3" xfId="124" xr:uid="{00000000-0005-0000-0000-0000C3000000}"/>
    <cellStyle name="Separador de milhares 3 3 2" xfId="168" xr:uid="{00000000-0005-0000-0000-0000C4000000}"/>
    <cellStyle name="Separador de milhares 3 3 3" xfId="208" xr:uid="{00000000-0005-0000-0000-0000C5000000}"/>
    <cellStyle name="Separador de milhares 3 4" xfId="234" xr:uid="{00000000-0005-0000-0000-0000C6000000}"/>
    <cellStyle name="Sepavador de milhares [0]_Pasta2" xfId="125" xr:uid="{00000000-0005-0000-0000-0000C7000000}"/>
    <cellStyle name="Texto de Aviso" xfId="139" builtinId="11" customBuiltin="1"/>
    <cellStyle name="Title" xfId="126" xr:uid="{00000000-0005-0000-0000-0000C8000000}"/>
    <cellStyle name="Título 5" xfId="127" xr:uid="{00000000-0005-0000-0000-0000C9000000}"/>
    <cellStyle name="Total" xfId="8" builtinId="25" customBuiltin="1"/>
    <cellStyle name="Vírgula" xfId="220" builtinId="3"/>
    <cellStyle name="Vírgula 10" xfId="235" xr:uid="{00000000-0005-0000-0000-0000CB000000}"/>
    <cellStyle name="Vírgula 2" xfId="128" xr:uid="{00000000-0005-0000-0000-0000CC000000}"/>
    <cellStyle name="Vírgula 2 2" xfId="129" xr:uid="{00000000-0005-0000-0000-0000CD000000}"/>
    <cellStyle name="Vírgula 2 2 2" xfId="171" xr:uid="{00000000-0005-0000-0000-0000CE000000}"/>
    <cellStyle name="Vírgula 2 2 3" xfId="210" xr:uid="{00000000-0005-0000-0000-0000CF000000}"/>
    <cellStyle name="Vírgula 2 3" xfId="130" xr:uid="{00000000-0005-0000-0000-0000D0000000}"/>
    <cellStyle name="Vírgula 2 3 2" xfId="131" xr:uid="{00000000-0005-0000-0000-0000D1000000}"/>
    <cellStyle name="Vírgula 2 3 2 2" xfId="173" xr:uid="{00000000-0005-0000-0000-0000D2000000}"/>
    <cellStyle name="Vírgula 2 3 2 3" xfId="211" xr:uid="{00000000-0005-0000-0000-0000D3000000}"/>
    <cellStyle name="Vírgula 2 3 3" xfId="172" xr:uid="{00000000-0005-0000-0000-0000D4000000}"/>
    <cellStyle name="Vírgula 2 4" xfId="170" xr:uid="{00000000-0005-0000-0000-0000D5000000}"/>
    <cellStyle name="Vírgula 2 5" xfId="209" xr:uid="{00000000-0005-0000-0000-0000D6000000}"/>
    <cellStyle name="Vírgula 2 6" xfId="236" xr:uid="{00000000-0005-0000-0000-0000D7000000}"/>
    <cellStyle name="Vírgula 3" xfId="132" xr:uid="{00000000-0005-0000-0000-0000D8000000}"/>
    <cellStyle name="Vírgula 3 2" xfId="133" xr:uid="{00000000-0005-0000-0000-0000D9000000}"/>
    <cellStyle name="Vírgula 3 2 2" xfId="174" xr:uid="{00000000-0005-0000-0000-0000DA000000}"/>
    <cellStyle name="Vírgula 3 2 3" xfId="212" xr:uid="{00000000-0005-0000-0000-0000DB000000}"/>
    <cellStyle name="Vírgula 4" xfId="134" xr:uid="{00000000-0005-0000-0000-0000DC000000}"/>
    <cellStyle name="Vírgula 4 2" xfId="175" xr:uid="{00000000-0005-0000-0000-0000DD000000}"/>
    <cellStyle name="Vírgula 4 3" xfId="213" xr:uid="{00000000-0005-0000-0000-0000DE000000}"/>
    <cellStyle name="Vírgula 5" xfId="135" xr:uid="{00000000-0005-0000-0000-0000DF000000}"/>
    <cellStyle name="Vírgula 5 2" xfId="176" xr:uid="{00000000-0005-0000-0000-0000E0000000}"/>
    <cellStyle name="Vírgula 5 3" xfId="214" xr:uid="{00000000-0005-0000-0000-0000E1000000}"/>
    <cellStyle name="Vírgula 6" xfId="136" xr:uid="{00000000-0005-0000-0000-0000E2000000}"/>
    <cellStyle name="Vírgula 6 2" xfId="177" xr:uid="{00000000-0005-0000-0000-0000E3000000}"/>
    <cellStyle name="Vírgula 6 3" xfId="215" xr:uid="{00000000-0005-0000-0000-0000E4000000}"/>
    <cellStyle name="Vírgula 7" xfId="137" xr:uid="{00000000-0005-0000-0000-0000E5000000}"/>
    <cellStyle name="Vírgula 7 2" xfId="178" xr:uid="{00000000-0005-0000-0000-0000E6000000}"/>
    <cellStyle name="Vírgula 7 3" xfId="216" xr:uid="{00000000-0005-0000-0000-0000E7000000}"/>
    <cellStyle name="Vírgula 8" xfId="138" xr:uid="{00000000-0005-0000-0000-0000E8000000}"/>
    <cellStyle name="Vírgula 8 2" xfId="179" xr:uid="{00000000-0005-0000-0000-0000E9000000}"/>
    <cellStyle name="Vírgula 8 3" xfId="217" xr:uid="{00000000-0005-0000-0000-0000EA000000}"/>
    <cellStyle name="Vírgula 9" xfId="169" xr:uid="{00000000-0005-0000-0000-0000EB000000}"/>
  </cellStyles>
  <dxfs count="0"/>
  <tableStyles count="0" defaultTableStyle="TableStyleMedium2" defaultPivotStyle="PivotStyleLight16"/>
  <colors>
    <mruColors>
      <color rgb="FF00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theme" Target="theme/theme1.xml"/><Relationship Id="rId5" Type="http://schemas.openxmlformats.org/officeDocument/2006/relationships/externalLink" Target="externalLinks/externalLink1.xml"/><Relationship Id="rId10"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157161</xdr:colOff>
      <xdr:row>1</xdr:row>
      <xdr:rowOff>83344</xdr:rowOff>
    </xdr:from>
    <xdr:to>
      <xdr:col>3</xdr:col>
      <xdr:colOff>747711</xdr:colOff>
      <xdr:row>2</xdr:row>
      <xdr:rowOff>380473</xdr:rowOff>
    </xdr:to>
    <xdr:pic>
      <xdr:nvPicPr>
        <xdr:cNvPr id="2" name="Imagem 3">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3849" y="190500"/>
          <a:ext cx="2174081" cy="6543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609600</xdr:colOff>
      <xdr:row>1</xdr:row>
      <xdr:rowOff>76200</xdr:rowOff>
    </xdr:from>
    <xdr:to>
      <xdr:col>6</xdr:col>
      <xdr:colOff>581025</xdr:colOff>
      <xdr:row>5</xdr:row>
      <xdr:rowOff>152400</xdr:rowOff>
    </xdr:to>
    <xdr:pic>
      <xdr:nvPicPr>
        <xdr:cNvPr id="2" name="Picture 9">
          <a:extLst>
            <a:ext uri="{FF2B5EF4-FFF2-40B4-BE49-F238E27FC236}">
              <a16:creationId xmlns:a16="http://schemas.microsoft.com/office/drawing/2014/main" id="{0412C4F5-0AFA-4E99-AD95-FE834EC94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82175" y="276225"/>
          <a:ext cx="1685925" cy="942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arzedo\e\COPASA%202012\COPASA%202012\CODEVASF%20-%20ROSE\JANEIRO\LIGACOES%20INTRADOMICILIARES%20-%20BOM%20DESPACH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RQUIVOS%20OBRAS/RAFAEL%202022/CAMPO%20B%20BRASILIA/ENGENHARIA/PO%20Marco-2022/PO%20Campo%20Futebol%20-%20Julho%20202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arzedo\e\ARQUIVOS%20OBRAS\AOBRAS\ESCOLA%20MUNICIPAL%20JOSE%20BATISTA%20FILHO%2015-05-2020\PLANILHA\PLANILHA%20M&#218;LTIPLA%20V3.0.5%20-%20REVITALIZA&#199;&#195;O%20DE%20CAMPO%20DE%20FUTEBOL%20-%20SISTEMA%20FLUTUANTE%20(ADOTAD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arzedo\e\ARQUIVOS%20OBRAS\ENG.ALLEFER\Booster%20Masteer%20Ville\PLANILHA%20BOOSTER%20MASTERVILLE%20COMP%20MENOR%20PRE&#199;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carol\Downloads\C&#243;pia%20de%20PLANILHA%20AREA%20EXTERNA%20ESCOLA%20MASTERVILLE.REV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ARQUIVOS%20OBRAS/GUSTAVO/Projetos%20em%20Desenvolvimento%202023/PISO%20INTERTRAVADO/SETOP%2010-2022/202210_Planilha_Precos_SETOP_Central_SEM_DESONERACA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utura"/>
      <sheetName val="Orçamento Sintético"/>
      <sheetName val="Orçamento Analítico"/>
      <sheetName val="Cronograma"/>
      <sheetName val="BDI - SERVIÇOS"/>
      <sheetName val="BDI - MAT"/>
    </sheetNames>
    <sheetDataSet>
      <sheetData sheetId="0" refreshError="1"/>
      <sheetData sheetId="1" refreshError="1"/>
      <sheetData sheetId="2" refreshError="1"/>
      <sheetData sheetId="3">
        <row r="1">
          <cell r="A1" t="str">
            <v>CRONOGRAMA FÍSICO-FINANCEIRO</v>
          </cell>
        </row>
        <row r="4">
          <cell r="A4" t="str">
            <v>BOM DESPACHO - MG</v>
          </cell>
        </row>
        <row r="5">
          <cell r="A5" t="str">
            <v>OBRA: LIGAÇÕES INTRADOMICILIARES -  BOM DESPACHO</v>
          </cell>
        </row>
        <row r="7">
          <cell r="A7" t="str">
            <v>Item</v>
          </cell>
          <cell r="B7" t="str">
            <v>Discriminação dos Serviços</v>
          </cell>
          <cell r="C7" t="str">
            <v>Peso    %</v>
          </cell>
          <cell r="D7" t="str">
            <v>Vl. das Obras/ Serviços (R$)</v>
          </cell>
          <cell r="E7" t="str">
            <v>Mês 01</v>
          </cell>
          <cell r="G7" t="str">
            <v>Mês 02</v>
          </cell>
          <cell r="I7" t="str">
            <v>Mês 03</v>
          </cell>
          <cell r="K7" t="str">
            <v>TOTAL</v>
          </cell>
        </row>
        <row r="8">
          <cell r="E8" t="str">
            <v>%</v>
          </cell>
          <cell r="F8" t="str">
            <v>R$</v>
          </cell>
          <cell r="G8" t="str">
            <v>%</v>
          </cell>
          <cell r="H8" t="str">
            <v>R$</v>
          </cell>
          <cell r="I8" t="str">
            <v>%</v>
          </cell>
          <cell r="J8" t="str">
            <v>R$</v>
          </cell>
          <cell r="K8" t="str">
            <v>%</v>
          </cell>
          <cell r="L8" t="str">
            <v>R$</v>
          </cell>
        </row>
        <row r="9">
          <cell r="A9" t="str">
            <v>01</v>
          </cell>
          <cell r="B9" t="str">
            <v>ITENS DE RATEIO</v>
          </cell>
          <cell r="C9">
            <v>0.44727697568639729</v>
          </cell>
          <cell r="D9">
            <v>109012.86</v>
          </cell>
        </row>
        <row r="11">
          <cell r="A11" t="str">
            <v>02</v>
          </cell>
          <cell r="B11" t="str">
            <v>LIGAÇÕES INTRADOMICILIARES</v>
          </cell>
          <cell r="C11">
            <v>0.39678607613288958</v>
          </cell>
          <cell r="D11">
            <v>96706.934000000008</v>
          </cell>
        </row>
        <row r="13">
          <cell r="A13" t="str">
            <v>03</v>
          </cell>
          <cell r="B13" t="str">
            <v>LIGAÇÕES DOMICILIARES</v>
          </cell>
          <cell r="C13">
            <v>0.15593694818071324</v>
          </cell>
          <cell r="D13">
            <v>38005.829999999994</v>
          </cell>
        </row>
        <row r="16">
          <cell r="A16" t="str">
            <v>TOTAL</v>
          </cell>
          <cell r="B16" t="str">
            <v>SIMPLES</v>
          </cell>
        </row>
        <row r="17">
          <cell r="B17" t="str">
            <v>ACUMULADO</v>
          </cell>
          <cell r="C17">
            <v>1</v>
          </cell>
          <cell r="D17">
            <v>243725.62399999998</v>
          </cell>
        </row>
      </sheetData>
      <sheetData sheetId="4"/>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sheetData sheetId="1">
        <row r="6">
          <cell r="F6" t="str">
            <v>Sarzedo/MG</v>
          </cell>
        </row>
        <row r="18">
          <cell r="F18" t="str">
            <v>NÃO DESONERADO</v>
          </cell>
        </row>
        <row r="22">
          <cell r="F22" t="str">
            <v>Valter Ediraldo de Oliveira</v>
          </cell>
        </row>
        <row r="23">
          <cell r="F23" t="str">
            <v>37.307/D</v>
          </cell>
        </row>
        <row r="24">
          <cell r="F24" t="str">
            <v>14201800000004936501</v>
          </cell>
        </row>
      </sheetData>
      <sheetData sheetId="2"/>
      <sheetData sheetId="3">
        <row r="138">
          <cell r="A138" t="str">
            <v>(SELECIONAR)</v>
          </cell>
        </row>
        <row r="139">
          <cell r="A139" t="str">
            <v>Construção e Reforma de Edifícios</v>
          </cell>
        </row>
        <row r="140">
          <cell r="A140" t="str">
            <v>Construção de Praças Urbanas, Rodovias, Ferrovias e recapeamento e pavimentação de vias urbanas</v>
          </cell>
        </row>
        <row r="141">
          <cell r="A141" t="str">
            <v>Construção de Redes de Abastecimento de Água, Coleta de Esgoto</v>
          </cell>
        </row>
        <row r="142">
          <cell r="A142" t="str">
            <v>Construção e Manutenção de Estações e Redes de Distribuição de Energia Elétrica</v>
          </cell>
        </row>
        <row r="143">
          <cell r="A143" t="str">
            <v>Obras Portuárias, Marítimas e Fluviais</v>
          </cell>
        </row>
        <row r="144">
          <cell r="A144" t="str">
            <v>Fornecimento de Materiais e Equipamentos (aquisição indireta - em conjunto com licitação de obras)</v>
          </cell>
        </row>
        <row r="145">
          <cell r="A145" t="str">
            <v>Fornecimento de Materiais e Equipamentos (aquisição direta)</v>
          </cell>
        </row>
        <row r="146">
          <cell r="A146" t="str">
            <v>Estudos e Projetos, Planos e Gerenciamento e outros correlatos</v>
          </cell>
        </row>
      </sheetData>
      <sheetData sheetId="4"/>
      <sheetData sheetId="5"/>
      <sheetData sheetId="6"/>
      <sheetData sheetId="7"/>
      <sheetData sheetId="8"/>
      <sheetData sheetId="9"/>
      <sheetData sheetId="10"/>
      <sheetData sheetId="11"/>
      <sheetData sheetId="12"/>
      <sheetData sheetId="1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refreshError="1">
        <row r="3">
          <cell r="O3">
            <v>1</v>
          </cell>
        </row>
      </sheetData>
      <sheetData sheetId="1" refreshError="1">
        <row r="6">
          <cell r="F6" t="str">
            <v>Sarzedo/MG</v>
          </cell>
        </row>
        <row r="22">
          <cell r="F22" t="str">
            <v>Valter Ediraldo de Oliveira</v>
          </cell>
        </row>
        <row r="23">
          <cell r="F23" t="str">
            <v>37.307/D</v>
          </cell>
        </row>
        <row r="24">
          <cell r="F24" t="str">
            <v>14201800000004936501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
      <sheetName val="BDI"/>
      <sheetName val="CPU"/>
      <sheetName val="CFF"/>
      <sheetName val="Composição"/>
    </sheetNames>
    <sheetDataSet>
      <sheetData sheetId="0"/>
      <sheetData sheetId="1"/>
      <sheetData sheetId="2"/>
      <sheetData sheetId="3"/>
      <sheetData sheetId="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ÇAMENTO ANALÍTICO"/>
      <sheetName val="CFF"/>
      <sheetName val="BDI"/>
      <sheetName val="Composição"/>
    </sheetNames>
    <sheetDataSet>
      <sheetData sheetId="0">
        <row r="10">
          <cell r="D10" t="str">
            <v>ADMINISTRAÇÃO LOCAL</v>
          </cell>
        </row>
      </sheetData>
      <sheetData sheetId="1"/>
      <sheetData sheetId="2"/>
      <sheetData sheetId="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
      <sheetName val="MUNICÍPIOS"/>
      <sheetName val="INSTRUÇÕES"/>
      <sheetName val="ENCARGOS SOCIAIS EDIFICAÇÕES"/>
      <sheetName val="ENCARGOS SOCIAIS RODOVIÁRIAS"/>
      <sheetName val="BDI-SEM DESONERAÇÃO"/>
      <sheetName val="BDI - PROJETO-CONSULTORIA "/>
      <sheetName val="Relatório"/>
    </sheetNames>
    <sheetDataSet>
      <sheetData sheetId="0"/>
      <sheetData sheetId="1"/>
      <sheetData sheetId="2"/>
      <sheetData sheetId="3"/>
      <sheetData sheetId="4"/>
      <sheetData sheetId="5"/>
      <sheetData sheetId="6"/>
      <sheetData sheetId="7">
        <row r="14">
          <cell r="A14" t="str">
            <v>ED-50394</v>
          </cell>
          <cell r="B14" t="str">
            <v>MOBILIZAÇÃO E DESMOBILIZAÇÃO DE OBRA EM CENTRO URBANO OU REGIÃO LIMÍTROFE COM VALOR ACIMA DE 3.000.000,01</v>
          </cell>
          <cell r="C14" t="str">
            <v>%</v>
          </cell>
          <cell r="D14">
            <v>0.2</v>
          </cell>
        </row>
        <row r="15">
          <cell r="A15" t="str">
            <v>ED-50392</v>
          </cell>
          <cell r="B15" t="str">
            <v>MOBILIZAÇÃO E DESMOBILIZAÇÃO DE OBRA EM CENTRO URBANO OU REGIÃO LIMÍTROFE COM VALOR ATÉ O VALOR DE 1.000.000,00</v>
          </cell>
          <cell r="C15" t="str">
            <v>%</v>
          </cell>
          <cell r="D15">
            <v>0.5</v>
          </cell>
        </row>
        <row r="16">
          <cell r="A16" t="str">
            <v>ED-50393</v>
          </cell>
          <cell r="B16" t="str">
            <v>MOBILIZAÇÃO E DESMOBILIZAÇÃO DE OBRA EM CENTRO URBANO OU REGIÃO LIMÍTROFE COM VALOR ENTRE 1.000.000,01 E 3.000.000,00</v>
          </cell>
          <cell r="C16" t="str">
            <v>%</v>
          </cell>
          <cell r="D16">
            <v>0.3</v>
          </cell>
        </row>
        <row r="17">
          <cell r="A17">
            <v>8701</v>
          </cell>
          <cell r="B17" t="str">
            <v>OBRA DISTANTE DE CENTRO URBANO</v>
          </cell>
          <cell r="C17"/>
          <cell r="D17"/>
        </row>
        <row r="18">
          <cell r="A18" t="str">
            <v>ED-50391</v>
          </cell>
          <cell r="B18" t="str">
            <v>MOBILIZAÇÃO E DESMOBILIZAÇÃO OBRA DISTANTE DE CENTRO URBANO COM ACIMA DE 3.000.000,01</v>
          </cell>
          <cell r="C18" t="str">
            <v>%</v>
          </cell>
          <cell r="D18">
            <v>1</v>
          </cell>
        </row>
        <row r="19">
          <cell r="A19" t="str">
            <v>ED-50390</v>
          </cell>
          <cell r="B19" t="str">
            <v>MOBILIZAÇÃO E DESMOBILIZAÇÃO OBRA DISTANTE DE CENTRO URBANO COM ENTRE 1.000.000,01 E 3.000.000,00</v>
          </cell>
          <cell r="C19" t="str">
            <v>%</v>
          </cell>
          <cell r="D19">
            <v>1.5</v>
          </cell>
        </row>
        <row r="20">
          <cell r="A20" t="str">
            <v>ED-50389</v>
          </cell>
          <cell r="B20" t="str">
            <v>MOBILIZAÇÃO E DESMOBILIZAÇÃO OBRA DISTANTE DE CENTRO URBANO COM VALOR ATÉ O VALOR DE 1.000.000,00</v>
          </cell>
          <cell r="C20" t="str">
            <v>%</v>
          </cell>
          <cell r="D20">
            <v>2</v>
          </cell>
        </row>
        <row r="21">
          <cell r="A21">
            <v>8663</v>
          </cell>
          <cell r="B21" t="str">
            <v>SERVIÇOS PRELIMINARES</v>
          </cell>
          <cell r="C21"/>
          <cell r="D21"/>
        </row>
        <row r="22">
          <cell r="A22">
            <v>8702</v>
          </cell>
          <cell r="B22" t="str">
            <v>LIMPEZA DO TERRENO</v>
          </cell>
          <cell r="C22"/>
          <cell r="D22"/>
        </row>
        <row r="23">
          <cell r="A23" t="str">
            <v>ED-50701</v>
          </cell>
          <cell r="B23" t="str">
            <v>CAPINA MANUAL DO TERRENO, EXCLUSIVE RASTELAMENTO E QUEIMA</v>
          </cell>
          <cell r="C23" t="str">
            <v>m2</v>
          </cell>
          <cell r="D23">
            <v>1.2</v>
          </cell>
        </row>
        <row r="24">
          <cell r="A24" t="str">
            <v>ED-28163</v>
          </cell>
          <cell r="B24" t="str">
            <v>DESTOCAMENTO E AFASTAMENTO DE REMANESCENTE ARBÓREO, INCLUSIVE TRANSPORTE E RETIRADA DO MATERIAL ESCAVADO (EM CAÇAMBA)</v>
          </cell>
          <cell r="C24" t="str">
            <v>un</v>
          </cell>
          <cell r="D24">
            <v>412.28</v>
          </cell>
        </row>
        <row r="25">
          <cell r="A25" t="str">
            <v>ED-50703</v>
          </cell>
          <cell r="B25" t="str">
            <v>LIMPEZA DE TERRENO, INCLUSIVE CAPINA, RASTELAMENTO COM AFASTAMENTO ATÉ VINTE (20) METROS E QUEIMA CONTROLADA</v>
          </cell>
          <cell r="C25" t="str">
            <v>m2</v>
          </cell>
          <cell r="D25">
            <v>2.13</v>
          </cell>
        </row>
        <row r="26">
          <cell r="A26" t="str">
            <v>ED-8143</v>
          </cell>
          <cell r="B26" t="str">
            <v>RASTELAMENTO DE ÁREA COM AFASTAMENTO DE ATÉ VINTE (20) METROS, EXCLUSIVE CAPINA OU ROÇADA MANUAL</v>
          </cell>
          <cell r="C26" t="str">
            <v>m2</v>
          </cell>
          <cell r="D26">
            <v>0.8</v>
          </cell>
        </row>
        <row r="27">
          <cell r="A27" t="str">
            <v>ED-28162</v>
          </cell>
          <cell r="B27" t="str">
            <v>ROÇADA MANUAL DE TERRENO COM ROÇADEIRA COSTAL, EXCLUSIVE RASTELAMENTO E QUEIMA</v>
          </cell>
          <cell r="C27" t="str">
            <v>m2</v>
          </cell>
          <cell r="D27">
            <v>0.17</v>
          </cell>
        </row>
        <row r="28">
          <cell r="A28">
            <v>8703</v>
          </cell>
          <cell r="B28" t="str">
            <v>DESMATAMENTO E DESTOCAMENTO</v>
          </cell>
          <cell r="C28"/>
          <cell r="D28"/>
        </row>
        <row r="29">
          <cell r="A29" t="str">
            <v>ED-50702</v>
          </cell>
          <cell r="B29" t="str">
            <v>DESMATAMENTO, DESTOCAMENTO E LIMPEZA, INCLUSIVE TRANSPORTE ATÉ CINQUENTA (50) METROS</v>
          </cell>
          <cell r="C29" t="str">
            <v>m2</v>
          </cell>
          <cell r="D29">
            <v>0.49</v>
          </cell>
        </row>
        <row r="30">
          <cell r="A30">
            <v>8704</v>
          </cell>
          <cell r="B30" t="str">
            <v>SUPRESSÃO DE ÁRVORE</v>
          </cell>
          <cell r="C30"/>
          <cell r="D30"/>
        </row>
        <row r="31">
          <cell r="A31" t="str">
            <v>ED-50699</v>
          </cell>
          <cell r="B31" t="str">
            <v>CORTE DE ÁRVORE COM MOTOSSERRA, DIÂMETRO DO TRONCO ACIMA DE TRINTA (30) CENTÍMETROS ATÉ CINQUENTA (50) CENTÍMETROS, EXCLUSIVE DESTOCAMENTO E AFASTAMENTO</v>
          </cell>
          <cell r="C31" t="str">
            <v>un</v>
          </cell>
          <cell r="D31">
            <v>83.14</v>
          </cell>
        </row>
        <row r="32">
          <cell r="A32" t="str">
            <v>ED-50697</v>
          </cell>
          <cell r="B32" t="str">
            <v>CORTE DE ÁRVORE COM MOTOSSERRA, DIÂMETRO DO TRONCO DE QUINZE (15) CENTÍMETROS ATÉ TRINTA (30) CENTÍMETROS, EXCLUSIVE DESTOCAMENTO E AFASTAMENTO</v>
          </cell>
          <cell r="C32" t="str">
            <v>un</v>
          </cell>
          <cell r="D32">
            <v>49.88</v>
          </cell>
        </row>
        <row r="33">
          <cell r="A33">
            <v>8706</v>
          </cell>
          <cell r="B33" t="str">
            <v>REMOÇÃO DE TELHADO</v>
          </cell>
          <cell r="C33"/>
          <cell r="D33"/>
        </row>
        <row r="34">
          <cell r="A34" t="str">
            <v>ED-48438</v>
          </cell>
          <cell r="B34" t="str">
            <v>REMOÇÃO DE CALHA EM CHAPA GALVANIZADA OU EM PVC, COM REAPROVEITAMENTO, INCLUSIVE AFASTAMENTO E EMPILHAMENTO, EXCLUSIVE TRANSPORTE E RETIRADA DO MATERIAL REMOVIDO NÃO REAPROVEITÁVEL</v>
          </cell>
          <cell r="C34" t="str">
            <v>m</v>
          </cell>
          <cell r="D34">
            <v>4.21</v>
          </cell>
        </row>
        <row r="35">
          <cell r="A35" t="str">
            <v>ED-48446</v>
          </cell>
          <cell r="B35" t="str">
            <v>REMOÇÃO MANUAL DE CONDUTOR EM PVC OU METÁLICO, COM REAPROVEITAMENTO, INCLUSIVE AFASTAMENTO E EMPILHAMENTO, EXCLUSIVE TRANSPORTE E RETIRADA DO MATERIAL REMOVIDO NÃO REAPROVEITÁVEL</v>
          </cell>
          <cell r="C35" t="str">
            <v>m</v>
          </cell>
          <cell r="D35">
            <v>5.01</v>
          </cell>
        </row>
        <row r="36">
          <cell r="A36" t="str">
            <v>ED-48455</v>
          </cell>
          <cell r="B36" t="str">
            <v>REMOÇÃO MANUAL DE ENGRADAMENTO PARA TELHA TIPO CALHA ESTRUTURAL EM FIBROCIMENTO, COM REAPROVEITAMENTO, INCLUSIVE AFASTAMENTO E EMPILHAMENTO, EXCLUSIVE TRANSPORTE E RETIRADA DO MATERIAL REMOVIDO NÃO REAPROVEITÁVEL</v>
          </cell>
          <cell r="C36" t="str">
            <v>m2</v>
          </cell>
          <cell r="D36">
            <v>10.199999999999999</v>
          </cell>
        </row>
        <row r="37">
          <cell r="A37" t="str">
            <v>ED-48457</v>
          </cell>
          <cell r="B37" t="str">
            <v>REMOÇÃO MANUAL DE ENGRADAMENTO PARA TELHA TIPO CERÂMICA OU CONCRETO, INCLUSIVE AFASTAMENTO E EMPILHAMENTO, EXCLUSIVE TRANSPORTE E RETIRADA DO MATERIAL REMOVIDO NÃO REAPROVEITÁVEL</v>
          </cell>
          <cell r="C37" t="str">
            <v>m2</v>
          </cell>
          <cell r="D37">
            <v>20.41</v>
          </cell>
        </row>
        <row r="38">
          <cell r="A38" t="str">
            <v>ED-48454</v>
          </cell>
          <cell r="B38" t="str">
            <v>REMOÇÃO MANUAL DE ENGRADAMENTO PARA TELHA TIPO METÁLICA, PVC OU FIBROCIMENTO, COM REAPROVEITAMENTO, INCLUSIVE AFASTAMENTO E EMPILHAMENTO, EXCLUSIVE TRANSPORTE E RETIRADA DO MATERIAL REMOVIDO NÃO REAPROVEITÁVEL</v>
          </cell>
          <cell r="C38" t="str">
            <v>m2</v>
          </cell>
          <cell r="D38">
            <v>13.6</v>
          </cell>
        </row>
        <row r="39">
          <cell r="A39" t="str">
            <v>ED-48506</v>
          </cell>
          <cell r="B39" t="str">
            <v>REMOÇÃO MANUAL DE RUFO METÁLICO, COM REAPROVEITAMENTO, INCLUSIVE AFASTAMENTO E EMPILHAMENTO, EXCLUSIVE TRANSPORTE E RETIRADA DO MATERIAL REMOVIDO NÃO REAPROVEITÁVEL</v>
          </cell>
          <cell r="C39" t="str">
            <v>m</v>
          </cell>
          <cell r="D39">
            <v>6.2</v>
          </cell>
        </row>
        <row r="40">
          <cell r="A40" t="str">
            <v>ED-48510</v>
          </cell>
          <cell r="B40" t="str">
            <v>REMOÇÃO MANUAL DE TELHA  EM FIBROCIMENTO, TIPO CALHA ESTRUTURAL, COM REAPROVEITAMENTO, INCLUSIVE AFASTAMENTO E EMPILHAMENTO, EXCLUSIVE TRANSPORTE E RETIRADA DO MATERIAL REMOVIDO NÃO REAPROVEITÁVEL</v>
          </cell>
          <cell r="C40" t="str">
            <v>m2</v>
          </cell>
          <cell r="D40">
            <v>13.06</v>
          </cell>
        </row>
        <row r="41">
          <cell r="A41" t="str">
            <v>ED-48512</v>
          </cell>
          <cell r="B41" t="str">
            <v>REMOÇÃO MANUAL DE TELHA  EM FIBROCIMENTO, TIPO ONDULADA, COM REAPROVEITAMENTO, INCLUSIVE AFASTAMENTO E EMPILHAMENTO, EXCLUSIVE TRANSPORTE E RETIRADA DO MATERIAL REMOVIDO NÃO REAPROVEITÁVEL</v>
          </cell>
          <cell r="C41" t="str">
            <v>m2</v>
          </cell>
          <cell r="D41">
            <v>11.66</v>
          </cell>
        </row>
        <row r="42">
          <cell r="A42" t="str">
            <v>ED-48514</v>
          </cell>
          <cell r="B42" t="str">
            <v>REMOÇÃO MANUAL DE TELHA CERÂMICA, COM REAPROVEITAMENTO, INCLUSIVE AFASTAMENTO E EMPILHAMENTO, EXCLUSIVE TRANSPORTE E RETIRADA DO MATERIAL REMOVIDO NÃO REAPROVEITÁVEL</v>
          </cell>
          <cell r="C42" t="str">
            <v>m2</v>
          </cell>
          <cell r="D42">
            <v>21.91</v>
          </cell>
        </row>
        <row r="43">
          <cell r="A43" t="str">
            <v>ED-48509</v>
          </cell>
          <cell r="B43" t="str">
            <v>REMOÇÃO MANUAL DE TELHA METÁLICA OU PVC, COM REAPROVEITAMENTO, INCLUSIVE AFASTAMENTO E EMPILHAMENTO, EXCLUSIVE TRANSPORTE E RETIRADA DO MATERIAL REMOVIDO NÃO REAPROVEITÁVEL</v>
          </cell>
          <cell r="C43" t="str">
            <v>m2</v>
          </cell>
          <cell r="D43">
            <v>8.15</v>
          </cell>
        </row>
        <row r="44">
          <cell r="A44">
            <v>8707</v>
          </cell>
          <cell r="B44" t="str">
            <v>DEMOLIÇÃO E REMOÇÃO DE INSTALAÇÃO</v>
          </cell>
          <cell r="C44"/>
          <cell r="D44"/>
        </row>
        <row r="45">
          <cell r="A45" t="str">
            <v>ED-48500</v>
          </cell>
          <cell r="B45" t="str">
            <v>DEMOLIÇÃO MANUAL DE TUBULAÇÕES EMBUTIDAS DE REDE (ÁGUA, ELÉTRICA, GASES, ETC.), INCLUSIVE RASGO EM ALVENARIA, REMOÇÃO DE ACESSÓRIOS DE FIXAÇÃO, AFASTAMENTO E EMPILHAMENTO, EXCLUSIVE TRANSPORTE E RETIRADA DO MATERIAL DEMOLIDO</v>
          </cell>
          <cell r="C45" t="str">
            <v>m</v>
          </cell>
          <cell r="D45">
            <v>7.52</v>
          </cell>
        </row>
        <row r="46">
          <cell r="A46" t="str">
            <v>ED-48466</v>
          </cell>
          <cell r="B46" t="str">
            <v>REMOÇÃO MANUAL DE INTERFONE, COM REAPROVEITAMENTO, INCLUSIVE AFASTAMENTO E EMPILHAMENTO, EXCLUSIVE TRANSPORTE E RETIRADA DO MATERIAL REMOVIDO NÃO REAPROVEITÁVEL</v>
          </cell>
          <cell r="C46" t="str">
            <v>un</v>
          </cell>
          <cell r="D46">
            <v>39.81</v>
          </cell>
        </row>
        <row r="47">
          <cell r="A47" t="str">
            <v>ED-48468</v>
          </cell>
          <cell r="B47" t="str">
            <v>REMOÇÃO MANUAL DE LUMINÁRIA COMERCIAL, EMBUTIDA OU SOBREPOR, COM REAPROVEITAMENTO, INCLUSIVE AFASTAMENTO E EMPILHAMENTO, EXCLUSIVE TRANSPORTE E RETIRADA DO MATERIAL REMOVIDO NÃO REAPROVEITÁVEL</v>
          </cell>
          <cell r="C47" t="str">
            <v>un</v>
          </cell>
          <cell r="D47">
            <v>9.58</v>
          </cell>
        </row>
        <row r="48">
          <cell r="A48" t="str">
            <v>ED-48469</v>
          </cell>
          <cell r="B48" t="str">
            <v>REMOÇÃO MANUAL DE LUMINÁRIA COMPACTA (PLAFON, PAINEL LED, ETC.) EMBUTIDA OU SOBREPOR, COM REAPROVEITAMENTO, INCLUSIVE AFASTAMENTO E EMPILHAMENTO, EXCLUSIVE TRANSPORTE E RETIRADA DO MATERIAL REMOVIDO NÃO REAPROVEITÁVEL</v>
          </cell>
          <cell r="C48" t="str">
            <v>un</v>
          </cell>
          <cell r="D48">
            <v>5.58</v>
          </cell>
        </row>
        <row r="49">
          <cell r="A49" t="str">
            <v>ED-48499</v>
          </cell>
          <cell r="B49" t="str">
            <v>REMOÇÃO MANUAL DE REDES DE DUTOS PARA CLIMATIZAÇÃO, INCLUSIVE AFASTAMENTO E EMPILHAMENTO, EXCLUSIVE TRANSPORTE E RETIRADA DO MATERIAL REMOVIDO NÃO REAPROVEITÁVEL</v>
          </cell>
          <cell r="C49" t="str">
            <v>m</v>
          </cell>
          <cell r="D49">
            <v>8.36</v>
          </cell>
        </row>
        <row r="50">
          <cell r="A50" t="str">
            <v>ED-48515</v>
          </cell>
          <cell r="B50" t="str">
            <v>REMOÇÃO MANUAL DE TUBULAÇÕES EMBUTIDAS DE REDE (ÁGUA, ELÉTRICA, GASES, ETC.), COM REAPROVEITAMENTO, INCLUSIVE RASGO EM ALVENARIA, REMOÇÃO DE ACESSÓRIOS DE FIXAÇÃO, AFASTAMENTO E EMPILHAMENTO, EXCLUSIVE TRANSPORTE E RETIRADA DO MATERIAL REMOVIDO NÃO REAPROVEITÁVEL</v>
          </cell>
          <cell r="C50" t="str">
            <v>m</v>
          </cell>
          <cell r="D50">
            <v>10.85</v>
          </cell>
        </row>
        <row r="51">
          <cell r="A51">
            <v>8708</v>
          </cell>
          <cell r="B51" t="str">
            <v>DEMOLIÇÃO DE FORRO</v>
          </cell>
          <cell r="C51"/>
          <cell r="D51"/>
        </row>
        <row r="52">
          <cell r="A52" t="str">
            <v>ED-48463</v>
          </cell>
          <cell r="B52" t="str">
            <v>DEMOLIÇÃO MANUAL DE FORRO DE CHAPA OU PLACA DE GESSO, INCLUSIVE DEMOLIÇÃO DA ESTRUTURA DE SUSTENTAÇÃO, AFASTAMENTO E EMPILHAMENTO, EXCLUSIVE TRANSPORTE E RETIRADA DO MATERIAL DEMOLIDO</v>
          </cell>
          <cell r="C52" t="str">
            <v>m2</v>
          </cell>
          <cell r="D52">
            <v>5</v>
          </cell>
        </row>
        <row r="53">
          <cell r="A53">
            <v>8709</v>
          </cell>
          <cell r="B53" t="str">
            <v>REMOÇÃO DE FORRO</v>
          </cell>
          <cell r="C53"/>
          <cell r="D53"/>
        </row>
        <row r="54">
          <cell r="A54" t="str">
            <v>ED-48460</v>
          </cell>
          <cell r="B54" t="str">
            <v>REMOÇÃO MANUAL DE FORRO DE PLACAS (GESSO, MINERAL, FIBRA, ISOPOR, COLMEIA, PVC, ETC.), COM REAPROVEITAMENTO, INCLUSIVE AFASTAMENTO E EMPILHAMENTO, EXCLUSIVE DEMOLIÇÃO DA ESTRUTURA DE SUSTENTAÇÃO, TRANSPORTE E RETIRADA DO MATERIAL REMOVIDO NÃO REAPROVEITÁVEL</v>
          </cell>
          <cell r="C54" t="str">
            <v>m2</v>
          </cell>
          <cell r="D54">
            <v>1.88</v>
          </cell>
        </row>
        <row r="55">
          <cell r="A55" t="str">
            <v>ED-48459</v>
          </cell>
          <cell r="B55" t="str">
            <v>REMOÇÃO MANUAL DE FORRO DE PLACAS (GESSO, MINERAL, FIBRA, ISOPOR, COLMEIA, PVC, ETC.), COM REAPROVEITAMENTO, INCLUSIVE DEMOLIÇÃO ESTRUTURA DE SUSTENTAÇÃO, AFASTAMENTO E EMPILHAMENTO, EXCLUSIVE TRANSPORTE E RETIRADA DO MATERIAL REMOVIDO NÃO REAPROVEITÁVEL</v>
          </cell>
          <cell r="C55" t="str">
            <v>m2</v>
          </cell>
          <cell r="D55">
            <v>5.64</v>
          </cell>
        </row>
        <row r="56">
          <cell r="A56" t="str">
            <v>ED-48464</v>
          </cell>
          <cell r="B56" t="str">
            <v>REMOÇÃO MANUAL DE FORRO DE TÁBUAS DE PINHO, COM REAPROVEITAMENTO, INCLUSIVE AFASTAMENTO E EMPILHAMENTO, EXCLUSIVE REMOÇÃO DA ESTRUTURA DE SUSTENTAÇÃO, TRANSPORTE E RETIRADA DO MATERIAL REMOVIDO NÃO REAPROVEITÁVEL</v>
          </cell>
          <cell r="C56" t="str">
            <v>m2</v>
          </cell>
          <cell r="D56">
            <v>8.91</v>
          </cell>
        </row>
        <row r="57">
          <cell r="A57" t="str">
            <v>ED-28355</v>
          </cell>
          <cell r="B57" t="str">
            <v>REMOÇÃO MANUAL ESTRUTURA OU TRAMA DE SUSTENTAÇÃO DE MADEIRA OU METÁLICA PARA FORRO, COM REAPROVEITAMENTO, INCLUSIVE AFASTAMENTO E EMPILHAMENTO, EXCLUSIVE TRANSPORTE E RETIRADA DO MATERIAL REMOVIDO NÃO REAPROVEITÁVEL</v>
          </cell>
          <cell r="C57" t="str">
            <v>m2</v>
          </cell>
          <cell r="D57">
            <v>3.76</v>
          </cell>
        </row>
        <row r="58">
          <cell r="A58">
            <v>8710</v>
          </cell>
          <cell r="B58" t="str">
            <v>REMOÇÃO DE ESQUADRIA</v>
          </cell>
          <cell r="C58"/>
          <cell r="D58"/>
        </row>
        <row r="59">
          <cell r="A59" t="str">
            <v>ED-48496</v>
          </cell>
          <cell r="B59" t="str">
            <v>REMOÇÃO MANUAL DE CONJUNTO DE ALIZARES, COM REAPROVEITAMENTO, INCLUSIVE AFASTAMENTO E EMPILHAMENTO, EXCLUSIVE TRANSPORTE E RETIRADA DO MATERIAL REMOVIDO NÃO REAPROVEITÁVEL</v>
          </cell>
          <cell r="C59" t="str">
            <v>cj</v>
          </cell>
          <cell r="D59">
            <v>3.16</v>
          </cell>
        </row>
        <row r="60">
          <cell r="A60" t="str">
            <v>ED-48458</v>
          </cell>
          <cell r="B60" t="str">
            <v>REMOÇÃO MANUAL DE CONJUNTO DE FERRAGENS (DOBRADIÇAS, FECHADURA E MAÇANETAS), COM REAPROVEITAMENTO, INCLUSIVE AFASTAMENTO E EMPILHAMENTO, EXCLUSIVE TRANSPORTE E RETIRADA DO MATERIAL REMOVIDO NÃO REAPROVEITÁVEL</v>
          </cell>
          <cell r="C60" t="str">
            <v>un</v>
          </cell>
          <cell r="D60">
            <v>19.43</v>
          </cell>
        </row>
        <row r="61">
          <cell r="A61" t="str">
            <v>ED-48493</v>
          </cell>
          <cell r="B61" t="str">
            <v>REMOÇÃO MANUAL DE ESQUADRIA EM MADEIRA, COM REAPROVEITAMENTO, INCLUSIVE REMOÇÃO DE MARCO/ALIZAR/GUARNIÇÕES, AFASTAMENTO E EMPILHAMENTO, EXCLUSIVE TRANSPORTE E RETIRADA DO MATERIAL REMOVIDO NÃO REAPROVEITÁVEL</v>
          </cell>
          <cell r="C61" t="str">
            <v>m2</v>
          </cell>
          <cell r="D61">
            <v>12.04</v>
          </cell>
        </row>
        <row r="62">
          <cell r="A62" t="str">
            <v>ED-48497</v>
          </cell>
          <cell r="B62" t="str">
            <v>REMOÇÃO MANUAL DE ESQUADRIA METÁLICA, COM REAPROVEITAMENTO, INCLUSIVE MARCO/ALIZAR/GUARNIÇÕES, AFASTAMENTO E EMPILHAMENTO, EXCLUSIVE TRANSPORTE E RETIRADA DO MATERIAL REMOVIDO NÃO REAPROVEITÁVEL</v>
          </cell>
          <cell r="C62" t="str">
            <v>m2</v>
          </cell>
          <cell r="D62">
            <v>16.72</v>
          </cell>
        </row>
        <row r="63">
          <cell r="A63" t="str">
            <v>ED-48494</v>
          </cell>
          <cell r="B63" t="str">
            <v>REMOÇÃO MANUAL DE FOLHA DE PORTA OU JANELA DE MADEIRA OU METÁLICA, COM REAPROVEITAMENTO, INCLUSIVE AFASTAMENTO E EMPILHAMENTO, EXCLUSIVE TRANSPORTE E RETIRADA DO MATERIAL REMOVIDO NÃO REAPROVEITÁVEL</v>
          </cell>
          <cell r="C63" t="str">
            <v>m2</v>
          </cell>
          <cell r="D63">
            <v>8.1300000000000008</v>
          </cell>
        </row>
        <row r="64">
          <cell r="A64" t="str">
            <v>ED-48495</v>
          </cell>
          <cell r="B64" t="str">
            <v>REMOÇÃO MANUAL DE MARCO EM MADEIRA OU METÁLICO, COM REAPROVEITAMENTO, INCLUSIVE AFASTAMENTO E EMPILHAMENTO, EXCLUSIVE TRANSPORTE E RETIRADA DO MATERIAL REMOVIDO NÃO REAPROVEITÁVEL</v>
          </cell>
          <cell r="C64" t="str">
            <v>un</v>
          </cell>
          <cell r="D64">
            <v>16.46</v>
          </cell>
        </row>
        <row r="65">
          <cell r="A65">
            <v>8711</v>
          </cell>
          <cell r="B65" t="str">
            <v>DEMOLIÇÃO DE IMPERMEABILIZAÇÃO</v>
          </cell>
          <cell r="C65"/>
          <cell r="D65"/>
        </row>
        <row r="66">
          <cell r="A66" t="str">
            <v>ED-48465</v>
          </cell>
          <cell r="B66" t="str">
            <v>DEMOLIÇÃO MANUAL DE IMPERMEABILIZAÇÃO E PROTEÇÃO MECÂNICA, INCLUSIVE AFASTAMENTO E EMPILHAMENTO, EXCLUSIVE TRANSPORTE E RETIRADA DO MATERIAL DEMOLIDO</v>
          </cell>
          <cell r="C66" t="str">
            <v>m2</v>
          </cell>
          <cell r="D66">
            <v>24.92</v>
          </cell>
        </row>
        <row r="67">
          <cell r="A67">
            <v>8712</v>
          </cell>
          <cell r="B67" t="str">
            <v>REMOÇÃO DE LOUÇA E ACESSÓRIOS</v>
          </cell>
          <cell r="C67"/>
          <cell r="D67"/>
        </row>
        <row r="68">
          <cell r="A68" t="str">
            <v>ED-48467</v>
          </cell>
          <cell r="B68" t="str">
            <v>REMOÇÃO DE LOUÇAS (LAVATÓRIO, BANHEIRA, PIA, VASO SANITÁRIO, TANQUE), COM REAPROVEITAMENTO, INCLUSIVE AFASTAMENTO E EMPILHAMENTO, EXCLUSIVE TRANSPORTE E RETIRADA DO MATERIAL REMOVIDO NÃO REAPROVEITÁVEL</v>
          </cell>
          <cell r="C68" t="str">
            <v>un</v>
          </cell>
          <cell r="D68">
            <v>38.979999999999997</v>
          </cell>
        </row>
        <row r="69">
          <cell r="A69" t="str">
            <v>ED-48470</v>
          </cell>
          <cell r="B69" t="str">
            <v>REMOÇÃO MANUAL DE METAIS COMUNS E ACABAMENTOS (TORNEIRA, ACABAMENTO PARA REGISTRO, SIFÃO, ENGATE FLEXÍVEL, ETC.), COM REAPROVEITAMENTO, INCLUSIVE AFASTAMENTO E EMPILHAMENTO, EXCLUSIVE TRANSPORTE E RETIRADA DO MATERIAL REMOVIDO NÃO REAPROVEITÁVEL</v>
          </cell>
          <cell r="C69" t="str">
            <v>un</v>
          </cell>
          <cell r="D69">
            <v>5.82</v>
          </cell>
        </row>
        <row r="70">
          <cell r="A70" t="str">
            <v>ED-48471</v>
          </cell>
          <cell r="B70" t="str">
            <v>REMOÇÃO MANUAL DE METAIS EMBUTIDOS (BASE DE REGISTRO, VÁLVULA DE DESCARGA, TORNEIRA ANTIVANDALISMO, ETC.), COM REAPROVEITAMENTO, INCLUSIVE AFASTAMENTO E EMPILHAMENTO, EXCLUSIVE TRANSPORTE E RETIRADA DO MATERIAL REMOVIDO NÃO REAPROVEITÁVEL</v>
          </cell>
          <cell r="C70" t="str">
            <v>un</v>
          </cell>
          <cell r="D70">
            <v>18.5</v>
          </cell>
        </row>
        <row r="71">
          <cell r="A71">
            <v>8713</v>
          </cell>
          <cell r="B71" t="str">
            <v>DEMOLIÇÃO E REMOÇÃO DE DIVISÓRIA E BANCADA</v>
          </cell>
          <cell r="C71"/>
          <cell r="D71"/>
        </row>
        <row r="72">
          <cell r="A72" t="str">
            <v>ED-48452</v>
          </cell>
          <cell r="B72" t="str">
            <v>DEMOLIÇÃO MANUAL DE ALVENARIA/DIVISÓRIA DE ELEMENTOS VAZADOS (COBOGÓ, ETC. ), INCLUSIVE AFASTAMENTO E EMPILHAMENTO, EXCLUSIVE TRANSPORTE E RETIRADA DO MATERIAL DEMOLIDO</v>
          </cell>
          <cell r="C72" t="str">
            <v>m2</v>
          </cell>
          <cell r="D72">
            <v>15.85</v>
          </cell>
        </row>
        <row r="73">
          <cell r="A73" t="str">
            <v>ED-48453</v>
          </cell>
          <cell r="B73" t="str">
            <v>DEMOLIÇÃO MANUAL DE DIVISÓRIA COMERCIAL EM LAMINADO, INCLUSIVE AFASTAMENTO E EMPILHAMENTO, EXCLUSIVE TRANSPORTE E RETIRADA DO MATERIAL DEMOLIDO</v>
          </cell>
          <cell r="C73" t="str">
            <v>m2</v>
          </cell>
          <cell r="D73">
            <v>6.4</v>
          </cell>
        </row>
        <row r="74">
          <cell r="A74" t="str">
            <v>ED-8024</v>
          </cell>
          <cell r="B74" t="str">
            <v>DEMOLIÇÃO MANUAL DE DIVISÓRIA DE MADEIRA, INCLUSIVE AFASTAMENTO E EMPILHAMENTO, EXCLUSIVE TRANSPORTE E RETIRADA DO MATERIAL DEMOLIDO</v>
          </cell>
          <cell r="C74" t="str">
            <v>m2</v>
          </cell>
          <cell r="D74">
            <v>9.7899999999999991</v>
          </cell>
        </row>
        <row r="75">
          <cell r="A75" t="str">
            <v>ED-48437</v>
          </cell>
          <cell r="B75" t="str">
            <v>REMOÇÃO MANUAL DE BANCADA DE PEDRA (MÁRMORE, GRANITO, ARDÓSIA, MARMORITE, ETC.), COM REAPROVEITAMENTO, INCLUSIVE RASGO EM ALVENARIA, REMOÇÃO DE ACESSÓRIOS DE FIXAÇÃO, AFASTAMENTO E EMPILHAMENTO, EXCLUSIVE TRANSPORTE E RETIRADA DO MATERIAL REMOVIDO NÃO REAPROVEITÁVEL</v>
          </cell>
          <cell r="C75" t="str">
            <v>m2</v>
          </cell>
          <cell r="D75">
            <v>48.55</v>
          </cell>
        </row>
        <row r="76">
          <cell r="A76" t="str">
            <v>ED-28348</v>
          </cell>
          <cell r="B76" t="str">
            <v>REMOÇÃO MANUAL DE DIVISÓRIA EM PEDRA (MÁRMORE, GRANITO, ARDÓSIA, MARMORITE, ETC.), COM REAPROVEITAMENTO, INCLUSIVE RASGO EM ALVENARIA, REMOÇÃO DE ACESSÓRIOS DE FIXAÇÃO, AFASTAMENTO E EMPILHAMENTO, EXCLUSIVE TRANSPORTE E RETIRADA DO MATERIAL REMOVIDO NÃO REAPROVEITÁVEL</v>
          </cell>
          <cell r="C76" t="str">
            <v>m2</v>
          </cell>
          <cell r="D76">
            <v>40.56</v>
          </cell>
        </row>
        <row r="77">
          <cell r="A77">
            <v>8714</v>
          </cell>
          <cell r="B77" t="str">
            <v>DEMOLIÇÃO DE ALVENARIA</v>
          </cell>
          <cell r="C77"/>
          <cell r="D77"/>
        </row>
        <row r="78">
          <cell r="A78" t="str">
            <v>ED-48436</v>
          </cell>
          <cell r="B78" t="str">
            <v>DEMOLIÇÃO MANUAL DE ALVENARIA DE TIJOLO CERÂMICO MACIÇO, INCLUSIVE AFASTAMENTO E EMPILHAMENTO, EXCLUSIVE TRANSPORTE E RETIRADA DO MATERIAL DEMOLIDO</v>
          </cell>
          <cell r="C78" t="str">
            <v>m3</v>
          </cell>
          <cell r="D78">
            <v>136.88999999999999</v>
          </cell>
        </row>
        <row r="79">
          <cell r="A79" t="str">
            <v>ED-48435</v>
          </cell>
          <cell r="B79" t="str">
            <v>DEMOLIÇÃO MANUAL DE ALVENARIA DE TIJOLO CERÂMICO OU BLOCO DE CONCRETO, INCLUSIVE AFASTAMENTO E EMPILHAMENTO, EXCLUSIVE TRANSPORTE E RETIRADA DO MATERIAL DEMOLIDO</v>
          </cell>
          <cell r="C79" t="str">
            <v>m3</v>
          </cell>
          <cell r="D79">
            <v>94.11</v>
          </cell>
        </row>
        <row r="80">
          <cell r="A80" t="str">
            <v>ED-28338</v>
          </cell>
          <cell r="B80" t="str">
            <v>DEMOLIÇÃO MANUAL DE CONSTRUÇÃO EM ALVENARIAS DE VEDAÇÃO, COM ESPESSURA MÁXIMA DE 15CM, INCLUSIVE REMOÇÃO COM REAPROVEITAMENTO DE ESQUADRIAS, AFASTAMENTO E EMPILHAMENTO, EXCLUSIVE TRANSPORTE E RETIRADA DO MATERIAL DEMOLIDO/REMOVIDO NÃO REAPROVEITÁVEL</v>
          </cell>
          <cell r="C80" t="str">
            <v>m2</v>
          </cell>
          <cell r="D80">
            <v>14.96</v>
          </cell>
        </row>
        <row r="81">
          <cell r="A81">
            <v>8715</v>
          </cell>
          <cell r="B81" t="str">
            <v>DEMOLIÇÃO DE CONCRETO</v>
          </cell>
          <cell r="C81"/>
          <cell r="D81"/>
        </row>
        <row r="82">
          <cell r="A82" t="str">
            <v>ED-48441</v>
          </cell>
          <cell r="B82" t="str">
            <v>DEMOLIÇÃO MANUAL DE CONCRETO ARMADO, INCLUSIVE AFASTAMENTO E EMPILHAMENTO, EXCLUSIVE TRANSPORTE E RETIRADA DO MATERIAL DEMOLIDO</v>
          </cell>
          <cell r="C82" t="str">
            <v>m3</v>
          </cell>
          <cell r="D82">
            <v>344.17</v>
          </cell>
        </row>
        <row r="83">
          <cell r="A83" t="str">
            <v>ED-48440</v>
          </cell>
          <cell r="B83" t="str">
            <v>DEMOLIÇÃO MANUAL DE CONCRETO, SEM ARMAÇÃO, INCLUSIVE AFASTAMENTO E EMPILHAMENTO, EXCLUSIVE TRANSPORTE E RETIRADA DO MATERIAL DEMOLIDO</v>
          </cell>
          <cell r="C83" t="str">
            <v>m3</v>
          </cell>
          <cell r="D83">
            <v>260.74</v>
          </cell>
        </row>
        <row r="84">
          <cell r="A84" t="str">
            <v>ED-48443</v>
          </cell>
          <cell r="B84" t="str">
            <v>DEMOLIÇÃO MECANIZADA DE CONCRETO ARMADO, COM EQUIPAMENTO ELÉTRICO, INCLUSIVE AFASTAMENTO E EMPILHAMENTO, EXCLUSIVE TRANSPORTE E RETIRADA DO MATERIAL DEMOLIDO</v>
          </cell>
          <cell r="C84" t="str">
            <v>m3</v>
          </cell>
          <cell r="D84">
            <v>142.52000000000001</v>
          </cell>
        </row>
        <row r="85">
          <cell r="A85" t="str">
            <v>ED-48445</v>
          </cell>
          <cell r="B85" t="str">
            <v>DEMOLIÇÃO MECANIZADA DE CONCRETO ARMADO, COM EQUIPAMENTO PNEUMÁTICO, INCLUSIVE AFASTAMENTO E EMPILHAMENTO, EXCLUSIVE TRANSPORTE E RETIRADA DO MATERIAL DEMOLIDO</v>
          </cell>
          <cell r="C85" t="str">
            <v>m3</v>
          </cell>
          <cell r="D85">
            <v>204.89</v>
          </cell>
        </row>
        <row r="86">
          <cell r="A86" t="str">
            <v>ED-48442</v>
          </cell>
          <cell r="B86" t="str">
            <v>DEMOLIÇÃO MECANIZADA DE CONCRETO, SEM ARMAÇÃO, COM EQUIPAMENTO ELÉTRICO, INCLUSIVE AFASTAMENTO E EMPILHAMENTO, EXCLUSIVE TRANSPORTE E RETIRADA DO MATERIAL DEMOLIDO</v>
          </cell>
          <cell r="C86" t="str">
            <v>m3</v>
          </cell>
          <cell r="D86">
            <v>137.29</v>
          </cell>
        </row>
        <row r="87">
          <cell r="A87" t="str">
            <v>ED-48444</v>
          </cell>
          <cell r="B87" t="str">
            <v>DEMOLIÇÃO MECANIZADA DE CONCRETO, SEM ARMAÇÃO, COM EQUIPAMENTO PNEUMÁTICO, INCLUSIVE AFASTAMENTO E EMPILHAMENTO, EXCLUSIVE TRANSPORTE E RETIRADA DO MATERIAL DEMOLIDO</v>
          </cell>
          <cell r="C87" t="str">
            <v>m3</v>
          </cell>
          <cell r="D87">
            <v>194.79</v>
          </cell>
        </row>
        <row r="88">
          <cell r="A88">
            <v>8716</v>
          </cell>
          <cell r="B88" t="str">
            <v>REMOÇÃO DE PADRÃO CONCESSIONÁRIA</v>
          </cell>
          <cell r="C88"/>
          <cell r="D88"/>
        </row>
        <row r="89">
          <cell r="A89" t="str">
            <v>ED-48475</v>
          </cell>
          <cell r="B89" t="str">
            <v>REMOÇÃO MANUAL DE PADRÃO DE ENTRADA DE ÁGUA, COM REAPROVEITAMENTO, INCLUSIVE AFASTAMENTO E EMPILHAMENTO, EXCLUSIVE TRANSPORTE E RETIRADA DO MATERIAL REMOVIDO NÃO REAPROVEITÁVEL</v>
          </cell>
          <cell r="C89" t="str">
            <v>un</v>
          </cell>
          <cell r="D89">
            <v>89.12</v>
          </cell>
        </row>
        <row r="90">
          <cell r="A90" t="str">
            <v>ED-48474</v>
          </cell>
          <cell r="B90" t="str">
            <v>REMOÇÃO MANUAL DE PADRÃO DE ENTRADA DE ENERGIA, COM REAPROVEITAMENTO, INCLUSIVE AFASTAMENTO E EMPILHAMENTO, EXCLUSIVE TRANSPORTE E RETIRADA DO MATERIAL REMOVIDO NÃO REAPROVEITÁVEL</v>
          </cell>
          <cell r="C90" t="str">
            <v>un</v>
          </cell>
          <cell r="D90">
            <v>223.85</v>
          </cell>
        </row>
        <row r="91">
          <cell r="A91">
            <v>8717</v>
          </cell>
          <cell r="B91" t="str">
            <v>DEMOLIÇÃO E REMOÇÃO DE PAVIMENTAÇÃO</v>
          </cell>
          <cell r="C91"/>
          <cell r="D91"/>
        </row>
        <row r="92">
          <cell r="A92" t="str">
            <v>ED-48487</v>
          </cell>
          <cell r="B92" t="str">
            <v>DEMOLIÇÃO MANUAL DE LAJE DE CONCRETO ARMADO, COM ESPESSURA DE ATÉ 15CM, INCLUSIVE AFASTAMENTO E EMPILHAMENTO, EXCLUSIVE TRANSPORTE E RETIRADA DO MATERIAL DEMOLIDO</v>
          </cell>
          <cell r="C92" t="str">
            <v>m2</v>
          </cell>
          <cell r="D92">
            <v>30.1</v>
          </cell>
        </row>
        <row r="93">
          <cell r="A93" t="str">
            <v>ED-48507</v>
          </cell>
          <cell r="B93" t="str">
            <v xml:space="preserve">DEMOLIÇÃO MANUAL DE SARJETA OU SARJETÃO DE CONCRETO, INCLUSIVE AFASTAMENTO E EMPILHAMENTO, EXCLUSIVE TRANSPORTE E RETIRADA DO MATERIAL DEMOLIDO
</v>
          </cell>
          <cell r="C93" t="str">
            <v>m2</v>
          </cell>
          <cell r="D93">
            <v>9.4</v>
          </cell>
        </row>
        <row r="94">
          <cell r="A94" t="str">
            <v>ED-48489</v>
          </cell>
          <cell r="B94" t="str">
            <v>DEMOLIÇÃO MECANIZADA DE LAJE DE CONCRETO ARMADO, COM ESPESSURA DE ATÉ 15CM, , COM EQUIPAMENTO ELÉTRICO, INCLUSIVE AFASTAMENTO E EMPILHAMENTO, EXCLUSIVE TRANSPORTE E RETIRADA DO MATERIAL DEMOLIDO</v>
          </cell>
          <cell r="C94" t="str">
            <v>m2</v>
          </cell>
          <cell r="D94">
            <v>16.63</v>
          </cell>
        </row>
        <row r="95">
          <cell r="A95" t="str">
            <v>ED-48486</v>
          </cell>
          <cell r="B95" t="str">
            <v>DEMOLIÇÃO MECANIZADA DE LAJE DE CONCRETO ARMADO, COM ESPESSURA DE ATÉ 15CM, , COM EQUIPAMENTO PNEUMÁTICO, INCLUSIVE AFASTAMENTO E EMPILHAMENTO, EXCLUSIVE TRANSPORTE E RETIRADA DO MATERIAL DEMOLIDO</v>
          </cell>
          <cell r="C95" t="str">
            <v>m2</v>
          </cell>
          <cell r="D95">
            <v>14.48</v>
          </cell>
        </row>
        <row r="96">
          <cell r="A96" t="str">
            <v>ED-48492</v>
          </cell>
          <cell r="B96" t="str">
            <v>DEMOLIÇÃO MECANIZADA DE REVESTIMENTO ASFÁLTICO, COM EQUIPAMENTO PNEUMÁTICO, INCLUSIVE AFASTAMENTO E EMPILHAMENTO, EXCLUSIVE TRANSPORTE E RETIRADA DO MATERIAL DEMOLIDO</v>
          </cell>
          <cell r="C96" t="str">
            <v>m2</v>
          </cell>
          <cell r="D96">
            <v>9.39</v>
          </cell>
        </row>
        <row r="97">
          <cell r="A97" t="str">
            <v>ED-48490</v>
          </cell>
          <cell r="B97" t="str">
            <v>REMOÇÃO MANUAL DE ALVENARIA POLIÉDRICA, COM REAPROVEITAMENTO, INCLUSIVE AFASTAMENTO E EMPILHAMENTO, EXCLUSIVE TRANSPORTE E RETIRADA DO MATERIAL REMOVIDO NÃO REAPROVEITÁVEL</v>
          </cell>
          <cell r="C97" t="str">
            <v>m2</v>
          </cell>
          <cell r="D97">
            <v>12.93</v>
          </cell>
        </row>
        <row r="98">
          <cell r="A98" t="str">
            <v>ED-48488</v>
          </cell>
          <cell r="B98" t="str">
            <v>REMOÇÃO MANUAL DE CALÇADA PORTUGUESA, COM REAPROVEITAMENTO, INCLUSIVE AFASTAMENTO E EMPILHAMENTO, EXCLUSIVE TRANSPORTE E RETIRADA DO MATERIAL REMOVIDO NÃO REAPROVEITÁVEL</v>
          </cell>
          <cell r="C98" t="str">
            <v>m2</v>
          </cell>
          <cell r="D98">
            <v>7.79</v>
          </cell>
        </row>
        <row r="99">
          <cell r="A99" t="str">
            <v>ED-48473</v>
          </cell>
          <cell r="B99" t="str">
            <v>REMOÇÃO MANUAL DE GUIA DE MEIO-FIO EM PEDRA (GNAISSE, BASALTO, ETC.), COM REAPROVEITAMENTO, INCLUSIVE AFASTAMENTO E EMPILHAMENTO, EXCLUSIVE TRANSPORTE E RETIRADA DO MATERIAL REMOVIDO NÃO REAPROVEITÁVEL</v>
          </cell>
          <cell r="C99" t="str">
            <v>m</v>
          </cell>
          <cell r="D99">
            <v>18.809999999999999</v>
          </cell>
        </row>
        <row r="100">
          <cell r="A100" t="str">
            <v>ED-48472</v>
          </cell>
          <cell r="B100" t="str">
            <v>REMOÇÃO MANUAL DE GUIA DE MEIO-FIO PRÉ-MOLDADA EM CONCRETO, COM REAPROVEITAMENTO, INCLUSIVE AFASTAMENTO E EMPILHAMENTO, EXCLUSIVE TRANSPORTE E RETIRADA DO MATERIAL REMOVIDO NÃO REAPROVEITÁVEL</v>
          </cell>
          <cell r="C100" t="str">
            <v>m</v>
          </cell>
          <cell r="D100">
            <v>10.02</v>
          </cell>
        </row>
        <row r="101">
          <cell r="A101" t="str">
            <v>ED-48476</v>
          </cell>
          <cell r="B101" t="str">
            <v>REMOÇÃO MANUAL DE PAVIMENTAÇÃO INTERTRAVADA EM PRÉ-MOLDADO DE CONCRETO, COM REAPROVEITAMENTO, INCLUSIVE AFASTAMENTO E EMPILHAMENTO, EXCLUSIVE TRANSPORTE E RETIRADA DO MATERIAL REMOVIDO NÃO REAPROVEITÁVEL</v>
          </cell>
          <cell r="C101" t="str">
            <v>m2</v>
          </cell>
          <cell r="D101">
            <v>12.93</v>
          </cell>
        </row>
        <row r="102">
          <cell r="A102" t="str">
            <v>ED-48491</v>
          </cell>
          <cell r="B102" t="str">
            <v>REMOÇÃO MANUAL DE PAVIMENTO PARALELEPÍPEDO, COM REAPROVEITAMENTO, INCLUSIVE AFASTAMENTO E EMPILHAMENTO, EXCLUSIVE TRANSPORTE E RETIRADA DO MATERIAL REMOVIDO NÃO REAPROVEITÁVEL</v>
          </cell>
          <cell r="C102" t="str">
            <v>m2</v>
          </cell>
          <cell r="D102">
            <v>14.36</v>
          </cell>
        </row>
        <row r="103">
          <cell r="A103">
            <v>8718</v>
          </cell>
          <cell r="B103" t="str">
            <v>DEMOLIÇÃO E REMOÇÃO DE REVESTIMENTO</v>
          </cell>
          <cell r="C103"/>
          <cell r="D103"/>
        </row>
        <row r="104">
          <cell r="A104" t="str">
            <v>ED-48504</v>
          </cell>
          <cell r="B104" t="str">
            <v>DEMOLIÇÃO MANUAL DE LAMINADO MELAMÍNICO EM SUPERFÍCIE DE MADEIRA OU PAREDE, INCLUSIVE AFASTAMENTO E EMPILHAMENTO, EXCLUSIVE TRANSPORTE E RETIRADA DO MATERIAL DEMOLIDO</v>
          </cell>
          <cell r="C104" t="str">
            <v>m2</v>
          </cell>
          <cell r="D104">
            <v>9.4</v>
          </cell>
        </row>
        <row r="105">
          <cell r="A105" t="str">
            <v>ED-48501</v>
          </cell>
          <cell r="B105" t="str">
            <v>DEMOLIÇÃO MANUAL DE REBOCO OU EMBOÇO, COM ESPESSURA DE ATÉ 55MM, INCLUSIVE AFASTAMENTO E EMPILHAMENTO, EXCLUSIVE TRANSPORTE E RETIRADA DO MATERIAL DEMOLIDO</v>
          </cell>
          <cell r="C105" t="str">
            <v>m2</v>
          </cell>
          <cell r="D105">
            <v>8.9600000000000009</v>
          </cell>
        </row>
        <row r="106">
          <cell r="A106" t="str">
            <v>ED-48502</v>
          </cell>
          <cell r="B106" t="str">
            <v>DEMOLIÇÃO MANUAL DE REVESTIMENTO CERÂMICO, AZULEJO OU LADRILHO HIDRÁULICO, INCLUSIVE AFASTAMENTO E EMPILHAMENTO, EXCLUSIVE DEMOLIÇÃO DO REBOCO OU EMBOÇO, TRANSPORTE E RETIRADA DO MATERIAL DEMOLIDO</v>
          </cell>
          <cell r="C106" t="str">
            <v>m2</v>
          </cell>
          <cell r="D106">
            <v>18.690000000000001</v>
          </cell>
        </row>
        <row r="107">
          <cell r="A107" t="str">
            <v>ED-48503</v>
          </cell>
          <cell r="B107" t="str">
            <v>DEMOLIÇÃO MANUAL DE REVESTIMENTO DE PEDRA (MÁRMORE, GRANITO, ARDÓSIA, ETC.), INCLUSIVE AFASTAMENTO E EMPILHAMENTO, EXCLUSIVE DEMOLIÇÃO DO REBOCO OU EMBOÇO, TRANSPORTE E RETIRADA DO MATERIAL DEMOLIDO</v>
          </cell>
          <cell r="C107" t="str">
            <v>m2</v>
          </cell>
          <cell r="D107">
            <v>22.42</v>
          </cell>
        </row>
        <row r="108">
          <cell r="A108" t="str">
            <v>ED-48478</v>
          </cell>
          <cell r="B108" t="str">
            <v>REMOÇÃO MANUAL DE PEITORIL DE MÁRMORE OU GRANITO, COM REAPROVEITAMENTO, INCLUSIVE AFASTAMENTO E EMPILHAMENTO, EXCLUSIVE TRANSPORTE E RETIRADA DO MATERIAL REMOVIDO NÃO REAPROVEITÁVEL</v>
          </cell>
          <cell r="C108" t="str">
            <v>m</v>
          </cell>
          <cell r="D108">
            <v>7.36</v>
          </cell>
        </row>
        <row r="109">
          <cell r="A109">
            <v>8719</v>
          </cell>
          <cell r="B109" t="str">
            <v>DEMOLIÇÃO E REMOÇÃO DE PISO</v>
          </cell>
          <cell r="C109"/>
          <cell r="D109"/>
        </row>
        <row r="110">
          <cell r="A110" t="str">
            <v>ED-48480</v>
          </cell>
          <cell r="B110" t="str">
            <v>DEMOLIÇÃO MANUAL DE PISO CERÂMICO OU LADRILHO HIDRÁULICO, INCLUSIVE AFASTAMENTO E EMPILHAMENTO, EXCLUSIVE DEMOLIÇÃO DE CONTRAPISO, TRANSPORTE E RETIRADA DO MATERIAL DEMOLIDO</v>
          </cell>
          <cell r="C110" t="str">
            <v>m2</v>
          </cell>
          <cell r="D110">
            <v>14.94</v>
          </cell>
        </row>
        <row r="111">
          <cell r="A111" t="str">
            <v>ED-48479</v>
          </cell>
          <cell r="B111" t="str">
            <v>DEMOLIÇÃO MANUAL DE PISO CIMENTADO OU CONTRAPISO DE ARGAMASSA, COM ESPESSURA MÁXIMA DE 10CM, INCLUSIVE AFASTAMENTO E EMPILHAMENTO, EXCLUSIVE TRANSPORTE E RETIRADA DO MATERIAL DEMOLIDO</v>
          </cell>
          <cell r="C111" t="str">
            <v>m2</v>
          </cell>
          <cell r="D111">
            <v>16.010000000000002</v>
          </cell>
        </row>
        <row r="112">
          <cell r="A112" t="str">
            <v>ED-48481</v>
          </cell>
          <cell r="B112" t="str">
            <v>DEMOLIÇÃO MANUAL DE PISO DE PEDRAS (MÁRMORE, GRANITO, ARDÓSIA, ETC.), INCLUSIVE AFASTAMENTO E EMPILHAMENTO, EXCLUSIVE DEMOLIÇÃO DE CONTRAPISO, TRANSPORTE E RETIRADA DO MATERIAL DEMOLIDO</v>
          </cell>
          <cell r="C112" t="str">
            <v>m2</v>
          </cell>
          <cell r="D112">
            <v>18.690000000000001</v>
          </cell>
        </row>
        <row r="113">
          <cell r="A113" t="str">
            <v>ED-48483</v>
          </cell>
          <cell r="B113" t="str">
            <v>DEMOLIÇÃO MANUAL DE PISO EM GRANILITE/MARMORITE, INCLUSIVE AFASTAMENTO E EMPILHAMENTO, EXCLUSIVE TRANSPORTE E RETIRADA DO MATERIAL DEMOLIDO</v>
          </cell>
          <cell r="C113" t="str">
            <v>m2</v>
          </cell>
          <cell r="D113">
            <v>20.38</v>
          </cell>
        </row>
        <row r="114">
          <cell r="A114" t="str">
            <v>ED-48482</v>
          </cell>
          <cell r="B114" t="str">
            <v>DEMOLIÇÃO MANUAL DE PISO VINÍLICO, INCLUSIVE AFASTAMENTO E EMPILHAMENTO, EXCLUSIVE TRANSPORTE E RETIRADA DO MATERIAL DEMOLIDO</v>
          </cell>
          <cell r="C114" t="str">
            <v>m2</v>
          </cell>
          <cell r="D114">
            <v>7.92</v>
          </cell>
        </row>
        <row r="115">
          <cell r="A115" t="str">
            <v>ED-48505</v>
          </cell>
          <cell r="B115" t="str">
            <v>DEMOLIÇÃO MANUAL DE RODAPÉ, INCLUSIVE ARGAMASSA DE ASSENTAMENTO E AFASTAMENTO, EXCLUSIVE TRANSPORTE E RETIRADA DO MATERIAL DEMOLIDO</v>
          </cell>
          <cell r="C115" t="str">
            <v>m</v>
          </cell>
          <cell r="D115">
            <v>2.46</v>
          </cell>
        </row>
        <row r="116">
          <cell r="A116" t="str">
            <v>ED-48485</v>
          </cell>
          <cell r="B116" t="str">
            <v>REMOÇÃO MANUAL DE PISO DE TÁBUAS, COM REAPROVEITAMENTO, INCLUSIVE AFASTAMENTO E EMPILHAMENTO, EXCLUSIVE TRANSPORTE E RETIRADA DO MATERIAL REMOVIDO NÃO REAPROVEITÁVEL</v>
          </cell>
          <cell r="C116" t="str">
            <v>m2</v>
          </cell>
          <cell r="D116">
            <v>22.42</v>
          </cell>
        </row>
        <row r="117">
          <cell r="A117" t="str">
            <v>ED-48484</v>
          </cell>
          <cell r="B117" t="str">
            <v>REMOÇÃO MANUAL DE PISO DE TACO DE MADEIRA, COM REAPROVEITAMENTO, INCLUSIVE AFASTAMENTO E EMPILHAMENTO, EXCLUSIVE TRANSPORTE E RETIRADA DO MATERIAL REMOVIDO NÃO REAPROVEITÁVEL</v>
          </cell>
          <cell r="C117" t="str">
            <v>m2</v>
          </cell>
          <cell r="D117">
            <v>19.5</v>
          </cell>
        </row>
        <row r="118">
          <cell r="A118" t="str">
            <v>ED-48508</v>
          </cell>
          <cell r="B118" t="str">
            <v>REMOÇÃO MANUAL DE SOLEIRA DE MÁRMORE OU GRANITO, COM REAPROVEITAMENTO, INCLUSIVE AFASTAMENTO E EMPILHAMENTO, EXCLUSIVE TRANSPORTE E RETIRADA DO MATERIAL REMOVIDO NÃO REAPROVEITÁVEL</v>
          </cell>
          <cell r="C118" t="str">
            <v>m</v>
          </cell>
          <cell r="D118">
            <v>7.86</v>
          </cell>
        </row>
        <row r="119">
          <cell r="A119">
            <v>8720</v>
          </cell>
          <cell r="B119" t="str">
            <v>REMOÇÃO DE CERCA E ALAMBRADO</v>
          </cell>
          <cell r="C119"/>
          <cell r="D119"/>
        </row>
        <row r="120">
          <cell r="A120" t="str">
            <v>ED-48434</v>
          </cell>
          <cell r="B120" t="str">
            <v>REMOÇÃO MANUAL DE ALAMBRADO METÁLICO, COM REAPROVEITAMENTO, INCLUSIVE AFASTAMENTO E EMPILHAMENTO, EXCLUSIVE TRANSPORTE E RETIRADA DO MATERIAL REMOVIDO NÃO REAPROVEITÁVEL</v>
          </cell>
          <cell r="C120" t="str">
            <v>m2</v>
          </cell>
          <cell r="D120">
            <v>17.25</v>
          </cell>
        </row>
        <row r="121">
          <cell r="A121" t="str">
            <v>ED-48439</v>
          </cell>
          <cell r="B121" t="str">
            <v>REMOÇÃO MANUAL DE CERCA, COM REAPROVEITAMENTO, INCLUSIVE AFASTAMENTO E EMPILHAMENTO, EXCLUSIVE TRANSPORTE E RETIRADA DO MATERIAL REMOVIDO NÃO REAPROVEITÁVEL</v>
          </cell>
          <cell r="C121" t="str">
            <v>m2</v>
          </cell>
          <cell r="D121">
            <v>14.94</v>
          </cell>
        </row>
        <row r="122">
          <cell r="A122" t="str">
            <v>ED-48449</v>
          </cell>
          <cell r="B122" t="str">
            <v xml:space="preserve">REMOÇÃO MANUAL DE CONCERTINA, COM DIÂMETRO DE ATÉ 730MM, COM REAPROVEITAMENTO, INCLUSIVE AFASTAMENTO E EMPILHAMENTO, EXCLUSIVE TRANSPORTE E RETIRADA DO MATERIAL REMOVIDO NÃO REAPROVEITÁVEL
</v>
          </cell>
          <cell r="C122" t="str">
            <v>m</v>
          </cell>
          <cell r="D122">
            <v>2.4900000000000002</v>
          </cell>
        </row>
        <row r="123">
          <cell r="A123">
            <v>8721</v>
          </cell>
          <cell r="B123" t="str">
            <v>REMOÇÃO DE VIDRO</v>
          </cell>
          <cell r="C123"/>
          <cell r="D123"/>
        </row>
        <row r="124">
          <cell r="A124" t="str">
            <v>ED-48516</v>
          </cell>
          <cell r="B124" t="str">
            <v>REMOÇÃO MANUAL DE VIDRO EM ESQUADRIAS, COM REAPROVEITAMENTO, INCLUSIVE LIMPEZA DO ENCAIXE, AFASTAMENTO E EMPILHAMENTO, EXCLUSIVE TRANSPORTE E RETIRADA DO MATERIAL REMOVIDO NÃO REAPROVEITÁVEL</v>
          </cell>
          <cell r="C124" t="str">
            <v>m2</v>
          </cell>
          <cell r="D124">
            <v>5.86</v>
          </cell>
        </row>
        <row r="125">
          <cell r="A125">
            <v>8722</v>
          </cell>
          <cell r="B125" t="str">
            <v>REMOÇÃO DE ITEM ESCOLAR</v>
          </cell>
          <cell r="C125"/>
          <cell r="D125"/>
        </row>
        <row r="126">
          <cell r="A126" t="str">
            <v>ED-48498</v>
          </cell>
          <cell r="B126" t="str">
            <v>REMOÇÃO MANUAL DE QUADRO NEGRO, COM REAPROVEITAMENTO, INCLUSIVE AFASTAMENTO E EMPILHAMENTO, EXCLUSIVE TRANSPORTE E RETIRADA DO MATERIAL REMOVIDO NÃO REAPROVEITÁVEL</v>
          </cell>
          <cell r="C126" t="str">
            <v>m2</v>
          </cell>
          <cell r="D126">
            <v>25.09</v>
          </cell>
        </row>
        <row r="127">
          <cell r="A127">
            <v>8664</v>
          </cell>
          <cell r="B127" t="str">
            <v>INSTALAÇÕES PROVISÓRIAS</v>
          </cell>
          <cell r="C127"/>
          <cell r="D127"/>
        </row>
        <row r="128">
          <cell r="A128">
            <v>8723</v>
          </cell>
          <cell r="B128" t="str">
            <v>PLACA DE OBRA</v>
          </cell>
          <cell r="C128"/>
          <cell r="D128"/>
        </row>
        <row r="129">
          <cell r="A129" t="str">
            <v>ED-16660</v>
          </cell>
          <cell r="B129" t="str">
            <v>FORNECIMENTO E COLOCAÇÃO DE PLACA DE OBRA EM CHAPA GALVANIZADA #26, ESP. 0,45 MM, PLOTADA COM ADESIVO VINÍLICO, AFIXADA COM REBITES 4,8X40 MM, EM ESTRUTURA METÁLICA DE METALON 20X20 MM, ESP. 1,25 MM, INCLUSIVE SUPORTE EM EUCALIPTO AUTOCLAVADO PINTADO COM TINTA PVA DUAS (2) DEMÃOS</v>
          </cell>
          <cell r="C129" t="str">
            <v>m2</v>
          </cell>
          <cell r="D129">
            <v>297.88</v>
          </cell>
        </row>
        <row r="130">
          <cell r="A130" t="str">
            <v>ED-28427</v>
          </cell>
          <cell r="B130" t="str">
            <v>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v>
          </cell>
          <cell r="C130" t="str">
            <v>un</v>
          </cell>
          <cell r="D130">
            <v>1340.46</v>
          </cell>
        </row>
        <row r="131">
          <cell r="A131" t="str">
            <v>ED-28428</v>
          </cell>
          <cell r="B131" t="str">
            <v>FORNECIMENTO E COLOCAÇÃO DE PLACA DE OBRA EM CHAPA GALVANIZADA #26, ESP. 0,45MM, DIMENSÃO (4X3)M, PLOTADA COM ADESIVO VINÍLICO, AFIXADA COM REBITES 4,8X40MM, EM ESTRUTURA METÁLICA DE METALON 20X20MM, ESP. 1,25MM, INCLUSIVE SUPORTE EM EUCALIPTO AUTOCLAVADO PINTADO COM TINTA PVA DUAS (2) DEMÃOS</v>
          </cell>
          <cell r="C131" t="str">
            <v>un</v>
          </cell>
          <cell r="D131">
            <v>3574.56</v>
          </cell>
        </row>
        <row r="132">
          <cell r="A132" t="str">
            <v>ED-28429</v>
          </cell>
          <cell r="B132" t="str">
            <v>FORNECIMENTO E COLOCAÇÃO DE PLACA DE OBRA EM CHAPA GALVANIZADA #26, ESP. 0,45MM, DIMENSÃO (6X3)M, PLOTADA COM ADESIVO VINÍLICO, AFIXADA COM REBITES 4,8X40MM, EM ESTRUTURA METÁLICA DE METALON 20X20MM, ESP. 1,25MM, INCLUSIVE SUPORTE EM EUCALIPTO AUTOCLAVADO PINTADO COM TINTA PVA DUAS (2) DEMÃOS</v>
          </cell>
          <cell r="C132" t="str">
            <v>un</v>
          </cell>
          <cell r="D132">
            <v>5361.84</v>
          </cell>
        </row>
        <row r="133">
          <cell r="A133">
            <v>8724</v>
          </cell>
          <cell r="B133" t="str">
            <v>INSTALAÇÃO PROVISÓRIA ÁGUA E ENERGIA</v>
          </cell>
          <cell r="C133"/>
          <cell r="D133"/>
        </row>
        <row r="134">
          <cell r="A134" t="str">
            <v>ED-50150</v>
          </cell>
          <cell r="B134" t="str">
            <v>LIGAÇÃO DE ÁGUA PROVISÓRIA PARA CANTEIRO,  INCLUSIVE HIDRÔMETRO E CAVALETE PARA MEDIÇÃO DE ÁGUA - ENTRADA PRINCIPAL, EM AÇO GALVANIZADO DN 20MM (1/2") - PADRÃO CONCESSIONÁRIA</v>
          </cell>
          <cell r="C134" t="str">
            <v>un</v>
          </cell>
          <cell r="D134">
            <v>376.36</v>
          </cell>
        </row>
        <row r="135">
          <cell r="A135" t="str">
            <v>ED-50151</v>
          </cell>
          <cell r="B135" t="str">
            <v>LIGAÇÃO PROVISÓRIA COM ENTRADA DE ENERGIA AÉREA, PADRÃO CEMIG, CARGA INSTALADA DE 15,1KVA ATÉ 30KVA, TRIFÁSICO, COM SAÍDA SUBTERRÂNEA, INCLUSIVE POSTE, CAIXA PARA MEDIDOR, DISJUNTOR, BARRAMENTO, ATERRAMENTO E ACESSÓRIOS</v>
          </cell>
          <cell r="C135" t="str">
            <v>un</v>
          </cell>
          <cell r="D135">
            <v>1148.5899999999999</v>
          </cell>
        </row>
        <row r="136">
          <cell r="A136">
            <v>8725</v>
          </cell>
          <cell r="B136" t="str">
            <v>ESCRITÓRIO DE OBRA</v>
          </cell>
          <cell r="C136"/>
          <cell r="D136"/>
        </row>
        <row r="137">
          <cell r="A137" t="str">
            <v>ED-50125</v>
          </cell>
          <cell r="B137" t="str">
            <v>ÁREA COBERTA EM TELHA FIBROCIMENTO PARA CENTRAL DE CORTE/DOBRA/MONTAGEM EM CANTEIRO DE OBRAS, INCLUSIVE BANCADA E INSTALAÇÕES ELÉTRICAS, EXCLUSIVE VEDAÇÕES LATERAIS</v>
          </cell>
          <cell r="C137" t="str">
            <v>m2</v>
          </cell>
          <cell r="D137">
            <v>122.93</v>
          </cell>
        </row>
        <row r="138">
          <cell r="A138" t="str">
            <v>ED-50135</v>
          </cell>
          <cell r="B138" t="str">
            <v>BARRACÃO DE OBRA, EM CHAPA DE COMPENSADO RESINADO, INCLUSIVE  INSTALAÇÕES SANITÁRIAS E MOBILIÁRIO - PADRÃO DER-MG</v>
          </cell>
          <cell r="C138" t="str">
            <v>m2</v>
          </cell>
          <cell r="D138">
            <v>558.05999999999995</v>
          </cell>
        </row>
        <row r="139">
          <cell r="A139" t="str">
            <v>ED-50128</v>
          </cell>
          <cell r="B139" t="str">
            <v>BARRACÃO DE OBRA PARA DEPÓSITO E FERRAMENTARIA TIPO-I, ÁREA INTERNA 14,52M2, EM CHAPA DE COMPENSADO RESINADO, INCLUSIVE MOBILIÁRIO (OBRA DE PEQUENO PORTE, EFETIVO ATÉ 30 HOMENS), PADRÃO DER-MG</v>
          </cell>
          <cell r="C139" t="str">
            <v>un</v>
          </cell>
          <cell r="D139">
            <v>7525.21</v>
          </cell>
        </row>
        <row r="140">
          <cell r="A140" t="str">
            <v>ED-50129</v>
          </cell>
          <cell r="B140" t="str">
            <v>BARRACÃO DE OBRA PARA DEPÓSITO E FERRAMENTARIA TIPO-II, ÁREA INTERNA 25,41M2, EM CHAPA DE COMPENSADO RESINADO, INCLUSIVE MOBILIÁRIO (OBRA DE MÉDIO PORTE, EFETIVO DE 30 A 60 HOMENS), PADRÃO DER-MG</v>
          </cell>
          <cell r="C140" t="str">
            <v>un</v>
          </cell>
          <cell r="D140">
            <v>12423.98</v>
          </cell>
        </row>
        <row r="141">
          <cell r="A141" t="str">
            <v>ED-50148</v>
          </cell>
          <cell r="B141" t="str">
            <v>BARRACÃO DE OBRA PARA ESCRITÓRIO DA EMPREITEIRA TIPO-I, ÁREA INTERNA 18,15M2, EM CHAPA DE COMPENSADO RESINADO, INCLUSIVE MOBILIÁRIO (OBRA DE PEQUENO A MÉDIO PORTE, EFETIVO ATÉ 60 HOMENS) - PADRÃO DER-MG</v>
          </cell>
          <cell r="C141" t="str">
            <v>un</v>
          </cell>
          <cell r="D141">
            <v>9886.16</v>
          </cell>
        </row>
        <row r="142">
          <cell r="A142" t="str">
            <v>ED-50149</v>
          </cell>
          <cell r="B142" t="str">
            <v>BARRACÃO DE OBRA PARA ESCRITÓRIO DA EMPREITEIRA TIPO-II, ÁREA INTERNA 21,78M2, EM CHAPA DE COMPENSADO RESINADO, INCLUSIVE MOBILIÁRIO (OBRA DE GRANDE PORTE, EFETIVO ACIMA 60 HOMENS) - PADRÃO DER-MG</v>
          </cell>
          <cell r="C142" t="str">
            <v>un</v>
          </cell>
          <cell r="D142">
            <v>11450.32</v>
          </cell>
        </row>
        <row r="143">
          <cell r="A143" t="str">
            <v>ED-50146</v>
          </cell>
          <cell r="B143" t="str">
            <v>BARRACÃO DE OBRA PARA ESCRITÓRIO DA FISCALIZAÇÃO TIPO-I, ÁREA INTERNA 18,15M2, EM CHAPA DE COMPENSADO RESINADO, INCLUSIVE MOBILIÁRIO (OBRA DE PEQUENO A MÉDIO PORTE, EFETIVO ATÉ 60 HOMENS) - PADRÃO DER-MG</v>
          </cell>
          <cell r="C143" t="str">
            <v>un</v>
          </cell>
          <cell r="D143">
            <v>9828.34</v>
          </cell>
        </row>
        <row r="144">
          <cell r="A144" t="str">
            <v>ED-50147</v>
          </cell>
          <cell r="B144" t="str">
            <v>BARRACÃO DE OBRA PARA ESCRITÓRIO DA FISCALIZAÇÃO TIPO-II, ÁREA INTERNA 21,78M2, EM CHAPA DE COMPENSADO RESINADO, INCLUSIVE MOBILIÁRIO (OBRA DE GRANDE PORTE, EFETIVO ACIMA 60 HOMENS) - PADRÃO DER-MG</v>
          </cell>
          <cell r="C144" t="str">
            <v>un</v>
          </cell>
          <cell r="D144">
            <v>11392.5</v>
          </cell>
        </row>
        <row r="145">
          <cell r="A145" t="str">
            <v>ED-50130</v>
          </cell>
          <cell r="B145" t="str">
            <v>BARRACÃO DE OBRA PARA INSTALAÇÃO SANITÁRIA TIPO-I, ÁREA INTERNA 14,52M2, EM CHAPA DE COMPENSADO RESINADO (OBRA DE PEQUENO PORTE, EFETIVO ATÉ 30 HOMENS), PADRÃO DER-MG</v>
          </cell>
          <cell r="C145" t="str">
            <v>un</v>
          </cell>
          <cell r="D145">
            <v>8440.5400000000009</v>
          </cell>
        </row>
        <row r="146">
          <cell r="A146" t="str">
            <v>ED-50131</v>
          </cell>
          <cell r="B146" t="str">
            <v>BARRACÃO DE OBRA PARA INSTALAÇÃO SANITÁRIA TIPO-II, ÁREA INTERNA 18,15M2, EM CHAPA DE COMPENSADO RESINADO (OBRA DE MÉDIO PORTE, EFETIVO DE 30 A 60 HOMENS), PADRÃO DER-MG</v>
          </cell>
          <cell r="C146" t="str">
            <v>un</v>
          </cell>
          <cell r="D146">
            <v>10776.62</v>
          </cell>
        </row>
        <row r="147">
          <cell r="A147" t="str">
            <v>ED-50132</v>
          </cell>
          <cell r="B147" t="str">
            <v>BARRACÃO DE OBRA PARA INSTALAÇÃO SANITÁRIA TIPO-III, ÁREA INTERNA 25,41M2, EM CHAPA DE COMPENSADO RESINADO (OBRA DE GRANDE PORTE, EFETIVO ACIMA DE 60 HOMENS), PADRÃO DER-MG</v>
          </cell>
          <cell r="C147" t="str">
            <v>un</v>
          </cell>
          <cell r="D147">
            <v>15159.27</v>
          </cell>
        </row>
        <row r="148">
          <cell r="A148" t="str">
            <v>ED-50133</v>
          </cell>
          <cell r="B148" t="str">
            <v>BARRACÃO DE OBRA PARA REFEITÓRIO TIPO-I, ÁREA INTERNA 18,15M2, EM CHAPA DE COMPENSADO RESINADO (OBRA DE MÉDIO PORTE, EFETIVO DE 30 A 60 HOMENS), PADRÃO DER-MG</v>
          </cell>
          <cell r="C148" t="str">
            <v>un</v>
          </cell>
          <cell r="D148">
            <v>9505.3700000000008</v>
          </cell>
        </row>
        <row r="149">
          <cell r="A149" t="str">
            <v>ED-50134</v>
          </cell>
          <cell r="B149" t="str">
            <v>BARRACÃO DE OBRA PARA REFEITÓRIO TIPO-II, ÁREA INTERNA 25,41M2, EM CHAPA DE COMPENSADO RESINADO (OBRA DE GRANDE PORTE, EFETIVO ACIMA DE 60 HOMENS), PADRÃO DER-MG</v>
          </cell>
          <cell r="C149" t="str">
            <v>un</v>
          </cell>
          <cell r="D149">
            <v>12844.43</v>
          </cell>
        </row>
        <row r="150">
          <cell r="A150" t="str">
            <v>ED-50126</v>
          </cell>
          <cell r="B150" t="str">
            <v>BARRACÃO DE OBRA PARA VESTIÁRIO TIPO-I, ÁREA INTERNA 25,41M2, EM CHAPA DE COMPENSADO RESINADO, INCLUSIVE MOBILIÁRIO (OBRA DE PEQUENO PORTE, EFETIVO ATÉ 30 HOMENS), PADRÃO DER-MG</v>
          </cell>
          <cell r="C150" t="str">
            <v>un</v>
          </cell>
          <cell r="D150">
            <v>13045.02</v>
          </cell>
        </row>
        <row r="151">
          <cell r="A151" t="str">
            <v>ED-50127</v>
          </cell>
          <cell r="B151" t="str">
            <v>BARRACÃO DE OBRA PARA VESTIÁRIO TIPO-II, ÁREA INTERNA 67,76M2, EM CHAPA DE COMPENSADO RESINADO, INCLUSIVE MOBILIÁRIO (OBRA DE MÉDIO PORTE, EFETIVO DE 30 A 60 HOMENS), PADRÃO DER-MG</v>
          </cell>
          <cell r="C151" t="str">
            <v>un</v>
          </cell>
          <cell r="D151">
            <v>25031.09</v>
          </cell>
        </row>
        <row r="152">
          <cell r="A152" t="str">
            <v>ED-16341</v>
          </cell>
          <cell r="B152" t="str">
            <v>LIGAÇÃO PROVISÓRIA DE ÁGUA E ESGOTO PARA CONTAINER (ESCRITÓRIO DE OBRA)</v>
          </cell>
          <cell r="C152" t="str">
            <v>un</v>
          </cell>
          <cell r="D152">
            <v>295.77</v>
          </cell>
        </row>
        <row r="153">
          <cell r="A153" t="str">
            <v>ED-16343</v>
          </cell>
          <cell r="B153" t="str">
            <v>LIGAÇÃO PROVISÓRIA DE ÁGUA E ESGOTO PARA CONTAINER (VESTIÁRIO DE OBRA), EXCLUSIVE CHUVEIRO ELÉTRICO</v>
          </cell>
          <cell r="C153" t="str">
            <v>un</v>
          </cell>
          <cell r="D153">
            <v>348.87</v>
          </cell>
        </row>
        <row r="154">
          <cell r="A154" t="str">
            <v>ED-16342</v>
          </cell>
          <cell r="B154" t="str">
            <v>LIGAÇÃO PROVISÓRIA DE ENERGIA ELÉTRICA PARA CONTAINER</v>
          </cell>
          <cell r="C154" t="str">
            <v>un</v>
          </cell>
          <cell r="D154">
            <v>327.92</v>
          </cell>
        </row>
        <row r="155">
          <cell r="A155" t="str">
            <v>ED-16356</v>
          </cell>
          <cell r="B155" t="str">
            <v>LIGAÇÕES PROVISÓRIAS PARA CONTAINER TIPO 1 (CORRESPONDENTE AO CÓDIGO ED-16348)</v>
          </cell>
          <cell r="C155" t="str">
            <v>un</v>
          </cell>
          <cell r="D155">
            <v>327.92</v>
          </cell>
        </row>
        <row r="156">
          <cell r="A156" t="str">
            <v>ED-16357</v>
          </cell>
          <cell r="B156" t="str">
            <v>LIGAÇÕES PROVISÓRIAS PARA CONTAINER TIPO 2 (CORRESPONDENTE AO CÓDIGO ED-16349)</v>
          </cell>
          <cell r="C156" t="str">
            <v>un</v>
          </cell>
          <cell r="D156">
            <v>623.69000000000005</v>
          </cell>
        </row>
        <row r="157">
          <cell r="A157" t="str">
            <v>ED-16358</v>
          </cell>
          <cell r="B157" t="str">
            <v>LIGAÇÕES PROVISÓRIAS PARA CONTAINER TIPO 3 (CORRESPONDENTE AO CÓDIGO ED-16350)</v>
          </cell>
          <cell r="C157" t="str">
            <v>un</v>
          </cell>
          <cell r="D157">
            <v>327.92</v>
          </cell>
        </row>
        <row r="158">
          <cell r="A158" t="str">
            <v>ED-16359</v>
          </cell>
          <cell r="B158" t="str">
            <v>LIGAÇÕES PROVISÓRIAS PARA CONTAINER TIPO 4 (CORRESPONDENTE AO CÓDIGO ED-16351)</v>
          </cell>
          <cell r="C158" t="str">
            <v>un</v>
          </cell>
          <cell r="D158">
            <v>327.92</v>
          </cell>
        </row>
        <row r="159">
          <cell r="A159" t="str">
            <v>ED-16360</v>
          </cell>
          <cell r="B159" t="str">
            <v>LIGAÇÕES PROVISÓRIAS PARA CONTAINER TIPO 5 (CORRESPONDENTE AO CÓDIGO ED-16352)</v>
          </cell>
          <cell r="C159" t="str">
            <v>un</v>
          </cell>
          <cell r="D159">
            <v>1048.98</v>
          </cell>
        </row>
        <row r="160">
          <cell r="A160" t="str">
            <v>ED-16361</v>
          </cell>
          <cell r="B160" t="str">
            <v>LIGAÇÕES PROVISÓRIAS PARA CONTAINER TIPO 6 (CORRESPONDENTE AO CÓDIGO ED-16353)</v>
          </cell>
          <cell r="C160" t="str">
            <v>un</v>
          </cell>
          <cell r="D160">
            <v>676.79</v>
          </cell>
        </row>
        <row r="161">
          <cell r="A161" t="str">
            <v>ED-16362</v>
          </cell>
          <cell r="B161" t="str">
            <v>LIGAÇÕES PROVISÓRIAS PARA CONTAINER TIPO 7 (CORRESPONDENTE AO CÓDIGO ED-16354)</v>
          </cell>
          <cell r="C161" t="str">
            <v>un</v>
          </cell>
          <cell r="D161">
            <v>889.47</v>
          </cell>
        </row>
        <row r="162">
          <cell r="A162" t="str">
            <v>ED-16363</v>
          </cell>
          <cell r="B162" t="str">
            <v>LIGAÇÕES PROVISÓRIAS PARA CONTAINER TIPO 8 (CORRESPONDENTE AO CÓDIGO ED-16355)</v>
          </cell>
          <cell r="C162" t="str">
            <v>un</v>
          </cell>
          <cell r="D162">
            <v>327.92</v>
          </cell>
        </row>
        <row r="163">
          <cell r="A163" t="str">
            <v>ED-50155</v>
          </cell>
          <cell r="B163" t="str">
            <v>LOCAÇÃO DE BANHEIRO QUÍMICO, DIMENSÃO (110X120X230)CM, LINHA PADRÃO, CONTENDO UMA (1) PIA/HIGIENIZADOR DE MÃOS, INCLUSIVE MANUTENÇÃO E MOBILIZAÇÃO/DESMOBILIZAÇÃO</v>
          </cell>
          <cell r="C163" t="str">
            <v>mês</v>
          </cell>
          <cell r="D163">
            <v>800</v>
          </cell>
        </row>
        <row r="164">
          <cell r="A164" t="str">
            <v>ED-16348</v>
          </cell>
          <cell r="B164" t="str">
            <v>LOCAÇÃO DE CONTAINER COM ISOLAMENTO TÉRMICO, TIPO 1, PARA ESCRITÓRIO DE OBRA, COM MEDIDAS REFERENCIAIS DE (6) METROS COMPRIMENTO, (2,3) METROS LARGURA E (2,5) METROS ALTURA ÚTIL INTERNA, INCLUSIVE AR CONDICIONADO E LIGAÇÕES ELÉTRICAS INTERNAS, EXCLUSIVE MOBILIZAÇÃO/DESMOBILIZAÇÃO E LIGAÇÕES PROVISÓRIAS EXTERNAS</v>
          </cell>
          <cell r="C164" t="str">
            <v>mês</v>
          </cell>
          <cell r="D164">
            <v>784.6</v>
          </cell>
        </row>
        <row r="165">
          <cell r="A165" t="str">
            <v>ED-16349</v>
          </cell>
          <cell r="B165" t="str">
            <v>LOCAÇÃO DE CONTAINER COM ISOLAMENTO TÉRMICO, TIPO 2, PARA ESCRITÓRIO DE OBRA COM SANITÁRIO CONTENDO UM (1) VASO SANITÁRIO E UM (1) LAVATÓRIO, COM MEDIDAS REFERENCIAIS DE (6) METROS COMPRIMENTO, (2,3) METROS LARGURA E (2,5) METROS ALTURA ÚTIL INTERNA, INCLUSIVE AR CONDICIONADO E LIGAÇÕES ELÉTRICAS E HIDROSSANITÁRIAS INTERNAS, EXCLUSIVE MOBILIZAÇÃO/DESMOBILIZAÇÃO E LIGAÇÕES PROVISÓRIAS EXTERNAS</v>
          </cell>
          <cell r="C165" t="str">
            <v>mês</v>
          </cell>
          <cell r="D165">
            <v>938.84</v>
          </cell>
        </row>
        <row r="166">
          <cell r="A166" t="str">
            <v>ED-16350</v>
          </cell>
          <cell r="B166" t="str">
            <v>LOCAÇÃO DE CONTAINER COM ISOLAMENTO TÉRMICO, TIPO 3, PARA DEPÓSITO/FERRAMENTARIA DE OBRA, COM MEDIDAS REFERENCIAIS DE (6) METROS COMPRIMENTO, (2,3) METROS LARGURA E (2,5) METROS ALTURA ÚTIL INTERNA, INCLUSIVE LIGAÇÕES ELÉTRICAS INTERNAS, EXCLUSIVE MOBILIZAÇÃO/DESMOBILIZAÇÃO E LIGAÇÕES PROVISÓRIAS EXTERNAS</v>
          </cell>
          <cell r="C166" t="str">
            <v>mês</v>
          </cell>
          <cell r="D166">
            <v>676.39</v>
          </cell>
        </row>
        <row r="167">
          <cell r="A167" t="str">
            <v>ED-16351</v>
          </cell>
          <cell r="B167" t="str">
            <v>LOCAÇÃO DE CONTAINER COM ISOLAMENTO TÉRMICO, TIPO 4, PARA REFEITÓRIO DE OBRA, COM MEDIDAS REFERENCIAIS DE (6) METROS COMPRIMENTO, (2,3) METROS LARGURA E (2,5) METROS ALTURA ÚTIL INTERNA, INCLUSIVE LIGAÇÕES ELÉTRICAS INTERNAS, EXCLUSIVE MOBILIZAÇÃO/DESMOBILIZAÇÃO E LIGAÇÕES PROVISÓRIAS EXTERNAS</v>
          </cell>
          <cell r="C167" t="str">
            <v>mês</v>
          </cell>
          <cell r="D167">
            <v>601.9</v>
          </cell>
        </row>
        <row r="168">
          <cell r="A168" t="str">
            <v>ED-16352</v>
          </cell>
          <cell r="B168" t="str">
            <v>LOCAÇÃO DE CONTAINER COM ISOLAMENTO TÉRMICO, TIPO 5, PARA VESTIÁRIO DE OBRA COM SETE (7) CHUVEIROS E DOIS (2) LAVATÓRIOS, COM MEDIDAS REFERENCIAIS DE (6) METROS COMPRIMENTO, (2,3) METROS LARGURA E (2,5) METROS ALTURA ÚTIL INTERNA, INCLUSIVE LIGAÇÕES ELÉTRICAS E HIDROSSANITÁRIAS INTERNAS, EXCLUSIVE MOBILIZAÇÃO/DESMOBILIZAÇÃO E LIGAÇÕES PROVISÓRIAS EXTERNAS</v>
          </cell>
          <cell r="C168" t="str">
            <v>mês</v>
          </cell>
          <cell r="D168">
            <v>809.96</v>
          </cell>
        </row>
        <row r="169">
          <cell r="A169" t="str">
            <v>ED-16353</v>
          </cell>
          <cell r="B169" t="str">
            <v>LOCAÇÃO DE CONTAINER COM ISOLAMENTO TÉRMICO, TIPO 6, PARA VESTIÁRIO DE OBRA COM SETE (7)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v>
          </cell>
          <cell r="C169" t="str">
            <v>mês</v>
          </cell>
          <cell r="D169">
            <v>794.94</v>
          </cell>
        </row>
        <row r="170">
          <cell r="A170" t="str">
            <v>ED-16354</v>
          </cell>
          <cell r="B170" t="str">
            <v>LOCAÇÃO DE CONTAINER COM ISOLAMENTO TÉRMICO, TIPO 7, PARA VESTIÁRIO DE OBRA COM QUATRO (4) CHUVEIROS, TRÊS (3)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v>
          </cell>
          <cell r="C170" t="str">
            <v>mês</v>
          </cell>
          <cell r="D170">
            <v>787.91</v>
          </cell>
        </row>
        <row r="171">
          <cell r="A171" t="str">
            <v>ED-16355</v>
          </cell>
          <cell r="B171" t="str">
            <v>LOCAÇÃO DE CONTAINER COM ISOLAMENTO TÉRMICO, TIPO 8, PARA VESTIÁRIO DE OBRA COM OITO (8) BANCOS E CINCO (5) ARMÁRIOS, COM MEDIDAS REFERENCIAIS DE (6) METROS COMPRIMENTO, (2,3) METROS LARGURA E (2,5) METROS ALTURA ÚTIL INTERNA, INCLUSIVE LIGAÇÕES ELÉTRICAS INTERNAS, EXCLUSIVE MOBILIZAÇÃO/DESMOBILIZAÇÃO E LIGAÇÕES PROVISÓRIAS EXTERNAS</v>
          </cell>
          <cell r="C171" t="str">
            <v>mês</v>
          </cell>
          <cell r="D171">
            <v>614.75</v>
          </cell>
        </row>
        <row r="172">
          <cell r="A172" t="str">
            <v>ED-50137</v>
          </cell>
          <cell r="B172" t="str">
            <v>MOBILIZAÇÃO E DESMOBILIZAÇÃO DE CONTAINER, INCLUSIVE CARGA, DESCARGA E TRANSPORTE EM CAMINHÃO CARROCERIA COM GUINDAUTO (MUNCK), EXCLUSIVE LOCAÇÃO DO CONTAINER</v>
          </cell>
          <cell r="C172" t="str">
            <v>un</v>
          </cell>
          <cell r="D172">
            <v>686.28</v>
          </cell>
        </row>
        <row r="173">
          <cell r="A173">
            <v>8726</v>
          </cell>
          <cell r="B173" t="str">
            <v>LOCAÇÃO DA OBRA</v>
          </cell>
          <cell r="C173"/>
          <cell r="D173"/>
        </row>
        <row r="174">
          <cell r="A174" t="str">
            <v>ED-17989</v>
          </cell>
          <cell r="B174" t="str">
            <v>LOCAÇÃO DE OBRA COM GABARITO DE TÁBUAS CORRIDAS PONTALETADAS A CADA 2,00M, REAPROVEITAMENTO (2X), INCLUSIVE ACOMPANHAMENTO DE EQUIPE TOPOGRÁFICA PARA MARCAÇÃO DE PONTO TOPOGRÁFICO</v>
          </cell>
          <cell r="C174" t="str">
            <v>m</v>
          </cell>
          <cell r="D174">
            <v>58.85</v>
          </cell>
        </row>
        <row r="175">
          <cell r="A175" t="str">
            <v>ED-50276</v>
          </cell>
          <cell r="B175" t="str">
            <v>LOCAÇÃO TOPOGRÁFICA ACIMA DE CINQUENTA (50) PONTOS REFERENCIAIS, INCLUSIVE ESTACA (PIQUETE) DE MARCAÇÃO</v>
          </cell>
          <cell r="C175" t="str">
            <v>un</v>
          </cell>
          <cell r="D175">
            <v>34.119999999999997</v>
          </cell>
        </row>
        <row r="176">
          <cell r="A176" t="str">
            <v>ED-50275</v>
          </cell>
          <cell r="B176" t="str">
            <v>LOCAÇÃO TOPOGRÁFICA DE VINTE UM (21) ATÉ CINQUENTA (50) PONTOS REFERENCIAIS, INCLUSIVE ESTACA (PIQUETE) DE MARCAÇÃO</v>
          </cell>
          <cell r="C176" t="str">
            <v>un</v>
          </cell>
          <cell r="D176">
            <v>58.9</v>
          </cell>
        </row>
        <row r="177">
          <cell r="A177" t="str">
            <v>ED-50274</v>
          </cell>
          <cell r="B177" t="str">
            <v>LOCAÇÃO TOPOGRÁFICA PARA ATÉ VINTE (20) PONTOS REFERENCIAIS, INCLUSIVE ESTACA (PIQUETE) DE MARCAÇÃO</v>
          </cell>
          <cell r="C177" t="str">
            <v>un</v>
          </cell>
          <cell r="D177">
            <v>78.17</v>
          </cell>
        </row>
        <row r="178">
          <cell r="A178">
            <v>8727</v>
          </cell>
          <cell r="B178" t="str">
            <v>TAPUME E CERCA</v>
          </cell>
          <cell r="C178"/>
          <cell r="D178"/>
        </row>
        <row r="179">
          <cell r="A179" t="str">
            <v>ED-50162</v>
          </cell>
          <cell r="B179" t="str">
            <v>ABERTURA PARA PORTÃO EM TAPUME FIXO DE PROTEÇÃO PARA FECHAMENTO DE OBRA EM CHAPA DE COMPENSADO, ESP. 12MM, COM MÓDULO NA DIMENSÃO DE (110X220)CM, INCLUSIVE PINTURA LÁTEX (PVA) COM DUAS (2) DEMÃOS</v>
          </cell>
          <cell r="C179" t="str">
            <v>m2</v>
          </cell>
          <cell r="D179">
            <v>154.5</v>
          </cell>
        </row>
        <row r="180">
          <cell r="A180" t="str">
            <v>ED-50136</v>
          </cell>
          <cell r="B180" t="str">
            <v>CERCA COM MOURÕES DE MADEIRA ROLIÇA,  COM CINCO (5) FIOS DE ARAME FARPADO, BWG 14 (2,0MM), ALTURA DE 150CM, INCLUSIVE ESCAVAÇÃO, REATERRO COMPACTADO E FORNECIMENTO</v>
          </cell>
          <cell r="C180" t="str">
            <v>m</v>
          </cell>
          <cell r="D180">
            <v>39.19</v>
          </cell>
        </row>
        <row r="181">
          <cell r="A181" t="str">
            <v>ED-50166</v>
          </cell>
          <cell r="B181" t="str">
            <v>REMANEJAMENTO DE TAPUME FIXO DE PROTEÇÃO PARA FECHAMENTO DE OBRA, INCLUSIVE ESCAVAÇÃO MANUAL E REATERRO COMPACTADO</v>
          </cell>
          <cell r="C181" t="str">
            <v>m2</v>
          </cell>
          <cell r="D181">
            <v>9.51</v>
          </cell>
        </row>
        <row r="182">
          <cell r="A182" t="str">
            <v>ED-50163</v>
          </cell>
          <cell r="B182" t="str">
            <v>TAPUME DE PROTEÇÃO PARA TRANSEUNTE EM TELA DE POLIETILENO, COM MÓDULO NA DIMENSÃO DE (150X150)CM, INCLUSIVE BASE DE APOIO EM CONCRETO MAGRO, DIMENSÃO (40X40)CM, ALTURA DE 20CM, EM PONTALETE, FORNECIMENTO E MOVIMENTAÇÃO</v>
          </cell>
          <cell r="C182" t="str">
            <v>m</v>
          </cell>
          <cell r="D182">
            <v>17.3</v>
          </cell>
        </row>
        <row r="183">
          <cell r="A183" t="str">
            <v>ED-50159</v>
          </cell>
          <cell r="B183" t="str">
            <v>TAPUME FIXO DE PROTEÇÃO PARA FECHAMENTO DE OBRA EM CHAPA DE COMPENSADO, ESP. 12MM, COM MÓDULO NA DIMENSÃO DE (110X220)CM, INCLUSIVE PINTURA LÁTEX (PVA) COM DUAS (2) DEMÃOS, EXCLUSIVE ABERTURA PARA PORTÃO</v>
          </cell>
          <cell r="C183" t="str">
            <v>m</v>
          </cell>
          <cell r="D183">
            <v>236.32</v>
          </cell>
        </row>
        <row r="184">
          <cell r="A184" t="str">
            <v>ED-50164</v>
          </cell>
          <cell r="B184" t="str">
            <v>TAPUME FIXO DE PROTEÇÃO PARA FECHAMENTO DE OBRA EM TELA GALVANIZADA, COM TRAMA LOSANGULAR DE 2"X2", FIO BWG 14, COM MÓDULO NA DIMENSÃO DE (300X220)CM, INCLUSIVE PINTURA ESMALTE COM DUAS (2) DEMÃOS, EXCLUSIVE ABERTURA PARA PORTÃO</v>
          </cell>
          <cell r="C184" t="str">
            <v>m2</v>
          </cell>
          <cell r="D184">
            <v>78.25</v>
          </cell>
        </row>
        <row r="185">
          <cell r="A185" t="str">
            <v>ED-28444</v>
          </cell>
          <cell r="B185" t="str">
            <v xml:space="preserve">TAPUME FIXO DE PROTEÇÃO PARA FECHAMENTO DE OBRA EM TELHA METÁLICA GALVANIZADA, TIPO TRAPEZOIDAL, ESP. 0,5MM, COM MÓDULO NA DIMENSÃO DE (300X220)CM, COM REAPROVEITAMENTO, EXCLUSIVE PINTURA ESMALTE, INCLUSIVE PONTALETE E FIXAÇÃO
</v>
          </cell>
          <cell r="C185" t="str">
            <v>m</v>
          </cell>
          <cell r="D185">
            <v>170.83</v>
          </cell>
        </row>
        <row r="186">
          <cell r="A186" t="str">
            <v>ED-50165</v>
          </cell>
          <cell r="B186" t="str">
            <v>TAPUME REMOVÍVEL DE PROTEÇÃO PARA FECHAMENTO DE OBRA EM TELA GALVANIZADA, COM TRAMA LOSANGULAR DE 2"X2", FIO BWG 14, COM MÓDULO NA DIMENSÃO DE (300X220)CM, INCLUSIVE BASE DE APOIO EM CONCRETO MAGRO, DIMENSÃO (40X40)CM, ALTURA DE 20CM EM PONTALETE</v>
          </cell>
          <cell r="C186" t="str">
            <v>m2</v>
          </cell>
          <cell r="D186">
            <v>88.3</v>
          </cell>
        </row>
        <row r="187">
          <cell r="A187">
            <v>8728</v>
          </cell>
          <cell r="B187" t="str">
            <v>PROTEÇÃO DE TRANSEUNTE</v>
          </cell>
          <cell r="C187"/>
          <cell r="D187"/>
        </row>
        <row r="188">
          <cell r="A188" t="str">
            <v>ED-27006</v>
          </cell>
          <cell r="B188" t="str">
            <v>CONE PARA SINALIZAÇÃO/ISOLAMENTO DE ÁREAS, ALTURA 75CM, INCLUSIVE FORNECIMENTO E MOVIMENTAÇÃO</v>
          </cell>
          <cell r="C188" t="str">
            <v>un</v>
          </cell>
          <cell r="D188">
            <v>4.5999999999999996</v>
          </cell>
        </row>
        <row r="189">
          <cell r="A189" t="str">
            <v>ED-50157</v>
          </cell>
          <cell r="B189" t="str">
            <v xml:space="preserve">FITA ZEBRADA AMARELA PARA SINALIZAÇÃO ISOLAMENTO DE ÁREA, EXCLUSIVE SUPORTE PARA SUSTENTAÇÃO, INCLUSIVE FIXAÇÃO E FORNECIMENTO
</v>
          </cell>
          <cell r="C189" t="str">
            <v>m</v>
          </cell>
          <cell r="D189">
            <v>2.5499999999999998</v>
          </cell>
        </row>
        <row r="190">
          <cell r="A190" t="str">
            <v>ED-50156</v>
          </cell>
          <cell r="B190" t="str">
            <v xml:space="preserve">PROTEÇÃO COM FITA ZEBRADA AMARELA PARA ISOLAMENTO DE ÁREA, INCLUSIVE BASE DE APOIO EM CONCRETO MAGRO , DIMENSÃO (40X40)CM, ALTURA DE 150CM, EM PONTALETE, FORNECIMENTO E MOVIMENTAÇÃO
</v>
          </cell>
          <cell r="C190" t="str">
            <v>m</v>
          </cell>
          <cell r="D190">
            <v>7.38</v>
          </cell>
        </row>
        <row r="191">
          <cell r="A191">
            <v>8729</v>
          </cell>
          <cell r="B191" t="str">
            <v>ANDAIME</v>
          </cell>
          <cell r="C191"/>
          <cell r="D191"/>
        </row>
        <row r="192">
          <cell r="A192" t="str">
            <v>ED-28530</v>
          </cell>
          <cell r="B192" t="str">
            <v xml:space="preserve">ANDAIME EM CAVALETE METÁLICO PARA ALVENARIA, COM CHAPA DE COMPENSADO E TÁBUA, COM REAPROVEITAMENTO, INCLUSIVE MONTAGEM/DESMONTAGEM E REMANEJAMENTO
</v>
          </cell>
          <cell r="C192" t="str">
            <v>m</v>
          </cell>
          <cell r="D192">
            <v>1.52</v>
          </cell>
        </row>
        <row r="193">
          <cell r="A193" t="str">
            <v>ED-28533</v>
          </cell>
          <cell r="B193" t="str">
            <v>ANDAIME EM CAVALETE METÁLICO PARA FORRO DE GESSO, COM CHAPA DE COMPENSADO E TÁBUA, COM REAPROVEITAMENTO, INCLUSIVE MONTAGEM/DESMONTAGEM E REMANEJAMENTO</v>
          </cell>
          <cell r="C193" t="str">
            <v>m2</v>
          </cell>
          <cell r="D193">
            <v>1.37</v>
          </cell>
        </row>
        <row r="194">
          <cell r="A194" t="str">
            <v>ED-48243</v>
          </cell>
          <cell r="B194" t="str">
            <v>CONDUTOR/DUTO DE ENTULHO EM POLIETILENO, INCLUSIVE ACESSÓRIOS DE FIXAÇÃO, SUPORTES, MONTAGEM/DESMONTAGEM E REMANEJAMENTO</v>
          </cell>
          <cell r="C194" t="str">
            <v>mxmês</v>
          </cell>
          <cell r="D194">
            <v>43.77</v>
          </cell>
        </row>
        <row r="195">
          <cell r="A195" t="str">
            <v>ED-9075</v>
          </cell>
          <cell r="B195" t="str">
            <v>FORNECIMENTO DE ANDAIME METÁLICO PARA FACHADA (LOCAÇÃO), INCLUSIVE PISO METÁLICO E SAPATAS, EXCLUSIVE MONTAGEM E DESMONTAGEM</v>
          </cell>
          <cell r="C195" t="str">
            <v>m2xmês</v>
          </cell>
          <cell r="D195">
            <v>6.66</v>
          </cell>
        </row>
        <row r="196">
          <cell r="A196" t="str">
            <v>ED-9076</v>
          </cell>
          <cell r="B196" t="str">
            <v>FORNECIMENTO DE ANDAIME METÁLICO TUBULAR TIPO TORRE (LOCAÇÃO), INCLUSIVE RODÍZIOS, EXCLUSIVE MONTAGEM E DESMONTAGEM</v>
          </cell>
          <cell r="C196" t="str">
            <v>mxmês</v>
          </cell>
          <cell r="D196">
            <v>20</v>
          </cell>
        </row>
        <row r="197">
          <cell r="A197" t="str">
            <v>ED-48246</v>
          </cell>
          <cell r="B197" t="str">
            <v>MONTAGEM E DESMONTAGEM DE ANDAIME METÁLICO PARA FACHADA COM PISO METÁLICO, EXCLUSIVE FORNECIMENTO DO ANDAIME E RODAPÉ/GUARDA-CORPO EM MADEIRA</v>
          </cell>
          <cell r="C197" t="str">
            <v>m2</v>
          </cell>
          <cell r="D197">
            <v>8.48</v>
          </cell>
        </row>
        <row r="198">
          <cell r="A198" t="str">
            <v>ED-48245</v>
          </cell>
          <cell r="B198" t="str">
            <v>MONTAGEM E DESMONTAGEM DE ANDAIME METÁLICO PARA FACHADA COM PISO METÁLICO, INCLUSIVE RODAPÉ/GUARDA-CORPO EM MADEIRA, EXCLUSIVE FORNECIMENTO DO ANDAIME</v>
          </cell>
          <cell r="C198" t="str">
            <v>m2</v>
          </cell>
          <cell r="D198">
            <v>15.61</v>
          </cell>
        </row>
        <row r="199">
          <cell r="A199" t="str">
            <v>ED-9077</v>
          </cell>
          <cell r="B199" t="str">
            <v>MONTAGEM E DESMONTAGEM DE ANDAIME METÁLICO TUBULAR TIPO TORRE, EXCLUSIVE FORNECIMENTO DO ANDAIME</v>
          </cell>
          <cell r="C199" t="str">
            <v>m</v>
          </cell>
          <cell r="D199">
            <v>9.4700000000000006</v>
          </cell>
        </row>
        <row r="200">
          <cell r="A200" t="str">
            <v>ED-48249</v>
          </cell>
          <cell r="B200" t="str">
            <v xml:space="preserve">TELA DE PROTEÇÃO, TIPO FACHADEIRA, INSTALADA EM ANDAIME METÁLICO PARA FACHADA, EXCLUSIVE ANDAIME METÁLICO, INCLUSIVE ACESSÓRIOS DE FIXAÇÃO
</v>
          </cell>
          <cell r="C200" t="str">
            <v>m2</v>
          </cell>
          <cell r="D200">
            <v>6.16</v>
          </cell>
        </row>
        <row r="201">
          <cell r="A201" t="str">
            <v>ED-48248</v>
          </cell>
          <cell r="B201" t="str">
            <v>TELA PARA PROTEÇÃO DE FACHADA EM POLIETILENO, EXCLUSIVE BANDEJA SALVA VIDAS, INCLUSIVE ACESSÓRIOS DE FIXAÇÃO</v>
          </cell>
          <cell r="C201" t="str">
            <v>m2</v>
          </cell>
          <cell r="D201">
            <v>7.74</v>
          </cell>
        </row>
        <row r="202">
          <cell r="A202">
            <v>8730</v>
          </cell>
          <cell r="B202" t="str">
            <v>BANDEJA DE PROTEÇÃO/SALVA VIDAS</v>
          </cell>
          <cell r="C202"/>
          <cell r="D202"/>
        </row>
        <row r="203">
          <cell r="A203" t="str">
            <v>ED-28493</v>
          </cell>
          <cell r="B203" t="str">
            <v>BANDEJA SALVA VIDAS, TIPO PRIMÁRIA, EM SUPORTE METÁLICO COM FORRO EM COMPENSADO RESINADO E TÁBUA, COMPRIMENTO DE 250CM COM COMPLEMENTO DE 80CM, INCLUSIVE ACESSÓRIOS DE FIXAÇÃO E INSTALAÇÃO</v>
          </cell>
          <cell r="C203" t="str">
            <v>m</v>
          </cell>
          <cell r="D203">
            <v>286.02</v>
          </cell>
        </row>
        <row r="204">
          <cell r="A204" t="str">
            <v>ED-28494</v>
          </cell>
          <cell r="B204" t="str">
            <v>BANDEJA SALVA VIDAS, TIPO SECUNDÁRIA, EM SUPORTE METÁLICO COM FORRO EM COMPENSADO RESINADO E TÁBUA, COMPRIMENTO DE 140CM COM COMPLEMENTO DE 80CM, INCLUSIVE ACESSÓRIOS DE FIXAÇÃO E INSTALAÇÃO</v>
          </cell>
          <cell r="C204" t="str">
            <v>m</v>
          </cell>
          <cell r="D204">
            <v>178.32</v>
          </cell>
        </row>
        <row r="205">
          <cell r="A205">
            <v>8665</v>
          </cell>
          <cell r="B205" t="str">
            <v>TERRAPLENAGEM/TRABALHOS EM TERRA</v>
          </cell>
          <cell r="C205"/>
          <cell r="D205"/>
        </row>
        <row r="206">
          <cell r="A206">
            <v>8731</v>
          </cell>
          <cell r="B206" t="str">
            <v>REGULARIZAÇÃO E COMPACTAÇÃO DE SOLO</v>
          </cell>
          <cell r="C206"/>
          <cell r="D206"/>
        </row>
        <row r="207">
          <cell r="A207" t="str">
            <v>ED-51100</v>
          </cell>
          <cell r="B207" t="str">
            <v>CORTE E DESATERRO PARA REGULARIZAÇÃO E ARRASTAMENTO NIVELADO A CURTA DISTÂNCIA COM LÂMINA</v>
          </cell>
          <cell r="C207" t="str">
            <v>m3</v>
          </cell>
          <cell r="D207">
            <v>3.72</v>
          </cell>
        </row>
        <row r="208">
          <cell r="A208" t="str">
            <v>ED-51123</v>
          </cell>
          <cell r="B208" t="str">
            <v>REGULARIZAÇÃO E COMPACTAÇÃO DE TERRENO COM PLACA VIBRATÓRIA</v>
          </cell>
          <cell r="C208" t="str">
            <v>m2</v>
          </cell>
          <cell r="D208">
            <v>4.43</v>
          </cell>
        </row>
        <row r="209">
          <cell r="A209" t="str">
            <v>ED-51124</v>
          </cell>
          <cell r="B209" t="str">
            <v>REGULARIZAÇÃO E COMPACTAÇÃO DE TERRENO COM ROLO VIBRATÓRIO</v>
          </cell>
          <cell r="C209" t="str">
            <v>m2</v>
          </cell>
          <cell r="D209">
            <v>2.85</v>
          </cell>
        </row>
        <row r="210">
          <cell r="A210" t="str">
            <v>ED-51122</v>
          </cell>
          <cell r="B210" t="str">
            <v>REGULARIZAÇÃO E COMPACTAÇÃO DE TERRENO MANUAL, COM SOQUETE</v>
          </cell>
          <cell r="C210" t="str">
            <v>m2</v>
          </cell>
          <cell r="D210">
            <v>8.6999999999999993</v>
          </cell>
        </row>
        <row r="211">
          <cell r="A211">
            <v>8732</v>
          </cell>
          <cell r="B211" t="str">
            <v>ESCAVAÇÃO MECÂNICA</v>
          </cell>
          <cell r="C211"/>
          <cell r="D211"/>
        </row>
        <row r="212">
          <cell r="A212" t="str">
            <v>ED-51105</v>
          </cell>
          <cell r="B212" t="str">
            <v>ESCAVAÇÃO E CARGA MECANIZADA EM MATERIAL DE 1ª CATEGORIA</v>
          </cell>
          <cell r="C212" t="str">
            <v>m3</v>
          </cell>
          <cell r="D212">
            <v>5.58</v>
          </cell>
        </row>
        <row r="213">
          <cell r="A213" t="str">
            <v>ED-51106</v>
          </cell>
          <cell r="B213" t="str">
            <v>ESCAVAÇÃO E CARGA MECANIZADA EM MATERIAL DE 2ª CATEGORIA</v>
          </cell>
          <cell r="C213" t="str">
            <v>m3</v>
          </cell>
          <cell r="D213">
            <v>7.44</v>
          </cell>
        </row>
        <row r="214">
          <cell r="A214" t="str">
            <v>ED-51103</v>
          </cell>
          <cell r="B214" t="str">
            <v>ESCAVAÇÃO MECÂNICA COM TRATOR, INCLUSIVE TRANSPORTE ATÉ 50 M EM MATERIAL DE 1ª CATEGORIA</v>
          </cell>
          <cell r="C214" t="str">
            <v>m3</v>
          </cell>
          <cell r="D214">
            <v>4</v>
          </cell>
        </row>
        <row r="215">
          <cell r="A215" t="str">
            <v>ED-51104</v>
          </cell>
          <cell r="B215" t="str">
            <v>ESCAVAÇÃO MECÂNICA COM TRATOR, INCLUSIVE TRANSPORTE ATÉ 50 M EM MATERIAL DE 2ª CATEGORIA</v>
          </cell>
          <cell r="C215" t="str">
            <v>m3</v>
          </cell>
          <cell r="D215">
            <v>5.67</v>
          </cell>
        </row>
        <row r="216">
          <cell r="A216" t="str">
            <v>ED-51111</v>
          </cell>
          <cell r="B216" t="str">
            <v>ESCAVAÇÃO MECÂNICA DE VALAS COM DESCARGA LATERAL H &lt;= 1,50 M</v>
          </cell>
          <cell r="C216" t="str">
            <v>m3</v>
          </cell>
          <cell r="D216">
            <v>8.6300000000000008</v>
          </cell>
        </row>
        <row r="217">
          <cell r="A217" t="str">
            <v>ED-51114</v>
          </cell>
          <cell r="B217" t="str">
            <v>ESCAVAÇÃO MECÂNICA DE VALAS COM DESCARGA LATERAL H &gt; 5,00 M</v>
          </cell>
          <cell r="C217" t="str">
            <v>m3</v>
          </cell>
          <cell r="D217">
            <v>15.53</v>
          </cell>
        </row>
        <row r="218">
          <cell r="A218" t="str">
            <v>ED-51112</v>
          </cell>
          <cell r="B218" t="str">
            <v>ESCAVAÇÃO MECÂNICA DE VALAS COM DESCARGA LATERAL 1,50 M &lt; H &lt;= 3,00 M</v>
          </cell>
          <cell r="C218" t="str">
            <v>m3</v>
          </cell>
          <cell r="D218">
            <v>10.35</v>
          </cell>
        </row>
        <row r="219">
          <cell r="A219" t="str">
            <v>ED-51113</v>
          </cell>
          <cell r="B219" t="str">
            <v>ESCAVAÇÃO MECÂNICA DE VALAS COM DESCARGA LATERAL 3,00 M &lt; H &lt;= 5,00 M</v>
          </cell>
          <cell r="C219" t="str">
            <v>m3</v>
          </cell>
          <cell r="D219">
            <v>12.93</v>
          </cell>
        </row>
        <row r="220">
          <cell r="A220" t="str">
            <v>ED-51115</v>
          </cell>
          <cell r="B220" t="str">
            <v>ESCAVAÇÃO MECÂNICA DE VALAS COM DESCARGA SOBRE CAMINHÃO H &lt;= 1,50 M</v>
          </cell>
          <cell r="C220" t="str">
            <v>m3</v>
          </cell>
          <cell r="D220">
            <v>6.97</v>
          </cell>
        </row>
        <row r="221">
          <cell r="A221" t="str">
            <v>ED-51118</v>
          </cell>
          <cell r="B221" t="str">
            <v>ESCAVAÇÃO MECÂNICA DE VALAS COM DESCARGA SOBRE CAMINHÃO H &gt; 5,00 M</v>
          </cell>
          <cell r="C221" t="str">
            <v>m3</v>
          </cell>
          <cell r="D221">
            <v>12.42</v>
          </cell>
        </row>
        <row r="222">
          <cell r="A222" t="str">
            <v>ED-51116</v>
          </cell>
          <cell r="B222" t="str">
            <v>ESCAVAÇÃO MECÂNICA DE VALAS COM DESCARGA SOBRE CAMINHÃO 1,50 M &lt; H &lt;= 3,00 M</v>
          </cell>
          <cell r="C222" t="str">
            <v>m3</v>
          </cell>
          <cell r="D222">
            <v>8.2799999999999994</v>
          </cell>
        </row>
        <row r="223">
          <cell r="A223" t="str">
            <v>ED-51117</v>
          </cell>
          <cell r="B223" t="str">
            <v>ESCAVAÇÃO MECÂNICA DE VALAS COM DESCARGA SOBRE CAMINHÃO 3,00 M &lt; H &lt;= 5,00 M</v>
          </cell>
          <cell r="C223" t="str">
            <v>m3</v>
          </cell>
          <cell r="D223">
            <v>10.35</v>
          </cell>
        </row>
        <row r="224">
          <cell r="A224" t="str">
            <v>ED-51119</v>
          </cell>
          <cell r="B224" t="str">
            <v>ESCAVAÇÃO MECÂNICA EM SOLO MOLE COM DESCARGA DIRETA SOBRE CAMINHÃO</v>
          </cell>
          <cell r="C224" t="str">
            <v>m3</v>
          </cell>
          <cell r="D224">
            <v>12.93</v>
          </cell>
        </row>
        <row r="225">
          <cell r="A225">
            <v>8733</v>
          </cell>
          <cell r="B225" t="str">
            <v>ESCAVAÇÃO MANUAL</v>
          </cell>
          <cell r="C225"/>
          <cell r="D225"/>
        </row>
        <row r="226">
          <cell r="A226" t="str">
            <v>ED-51110</v>
          </cell>
          <cell r="B226" t="str">
            <v>ESCAVAÇÃO MANUAL DE TERRA (DESATERRO MANUAL)</v>
          </cell>
          <cell r="C226" t="str">
            <v>m3</v>
          </cell>
          <cell r="D226">
            <v>36.04</v>
          </cell>
        </row>
        <row r="227">
          <cell r="A227" t="str">
            <v>ED-51108</v>
          </cell>
          <cell r="B227" t="str">
            <v>ESCAVAÇÃO MANUAL DE VALA COM PROFUNDIDADE MAIOR QUE 1,5M E MENOR OU IGUAL 3,0M</v>
          </cell>
          <cell r="C227" t="str">
            <v>m3</v>
          </cell>
          <cell r="D227">
            <v>81.09</v>
          </cell>
        </row>
        <row r="228">
          <cell r="A228" t="str">
            <v>ED-51109</v>
          </cell>
          <cell r="B228" t="str">
            <v>ESCAVAÇÃO MANUAL DE VALA COM PROFUNDIDADE MAIOR QUE 3,0M E MENOR OU IGUAL 5,0M</v>
          </cell>
          <cell r="C228" t="str">
            <v>m3</v>
          </cell>
          <cell r="D228">
            <v>108.12</v>
          </cell>
        </row>
        <row r="229">
          <cell r="A229" t="str">
            <v>ED-51107</v>
          </cell>
          <cell r="B229" t="str">
            <v>ESCAVAÇÃO MANUAL DE VALA COM PROFUNDIDADE MENOR OU IGUAL A 1,5M</v>
          </cell>
          <cell r="C229" t="str">
            <v>m3</v>
          </cell>
          <cell r="D229">
            <v>61.26</v>
          </cell>
        </row>
        <row r="230">
          <cell r="A230">
            <v>8734</v>
          </cell>
          <cell r="B230" t="str">
            <v>COMPACTAÇÃO DE FUNDO DE VALA</v>
          </cell>
          <cell r="C230"/>
          <cell r="D230"/>
        </row>
        <row r="231">
          <cell r="A231" t="str">
            <v>ED-51094</v>
          </cell>
          <cell r="B231" t="str">
            <v>APILOAMENTO DO FUNDO DE VALAS COM PLACA</v>
          </cell>
          <cell r="C231" t="str">
            <v>m2</v>
          </cell>
          <cell r="D231">
            <v>11.57</v>
          </cell>
        </row>
        <row r="232">
          <cell r="A232" t="str">
            <v>ED-51093</v>
          </cell>
          <cell r="B232" t="str">
            <v>APILOAMENTO DO FUNDO DE VALAS COM SOQUETE</v>
          </cell>
          <cell r="C232" t="str">
            <v>m2</v>
          </cell>
          <cell r="D232">
            <v>20.72</v>
          </cell>
        </row>
        <row r="233">
          <cell r="A233" t="str">
            <v>ED-51099</v>
          </cell>
          <cell r="B233" t="str">
            <v>COMPACTAÇÃO DE VALAS OU ÁREAS, MANUALMENTE A 95% DO PN, COM PLACA VIBRATÓRIA</v>
          </cell>
          <cell r="C233" t="str">
            <v>m3</v>
          </cell>
          <cell r="D233">
            <v>50.85</v>
          </cell>
        </row>
        <row r="234">
          <cell r="A234">
            <v>8735</v>
          </cell>
          <cell r="B234" t="str">
            <v>ATERRO E REATERRO</v>
          </cell>
          <cell r="C234"/>
          <cell r="D234"/>
        </row>
        <row r="235">
          <cell r="A235" t="str">
            <v>ED-51096</v>
          </cell>
          <cell r="B235" t="str">
            <v>ATERRO COMPACTADO COM PLACA VIBRATÓRIA</v>
          </cell>
          <cell r="C235" t="str">
            <v>m3</v>
          </cell>
          <cell r="D235">
            <v>41.94</v>
          </cell>
        </row>
        <row r="236">
          <cell r="A236" t="str">
            <v>ED-51098</v>
          </cell>
          <cell r="B236" t="str">
            <v>ATERRO COMPACTADO COM ROLO VIBRATÓRIO A 95% DO P.N.</v>
          </cell>
          <cell r="C236" t="str">
            <v>m3</v>
          </cell>
          <cell r="D236">
            <v>2.84</v>
          </cell>
        </row>
        <row r="237">
          <cell r="A237" t="str">
            <v>ED-51095</v>
          </cell>
          <cell r="B237" t="str">
            <v>ATERRO COMPACTADO COM ROLO VIBRATÓRIO SEM GRAU DE COMPACTAÇÃO</v>
          </cell>
          <cell r="C237" t="str">
            <v>m3</v>
          </cell>
          <cell r="D237">
            <v>2.63</v>
          </cell>
        </row>
        <row r="238">
          <cell r="A238" t="str">
            <v>ED-51097</v>
          </cell>
          <cell r="B238" t="str">
            <v>ATERRO COMPACTADO MANUAL, COM SOQUETE</v>
          </cell>
          <cell r="C238" t="str">
            <v>m3</v>
          </cell>
          <cell r="D238">
            <v>61.26</v>
          </cell>
        </row>
        <row r="239">
          <cell r="A239" t="str">
            <v>ED-51121</v>
          </cell>
          <cell r="B239" t="str">
            <v>REATERRO COMPACTADO DE VALA COM EQUIPAMENTO PLACA VIBRATÓRIA</v>
          </cell>
          <cell r="C239" t="str">
            <v>m3</v>
          </cell>
          <cell r="D239">
            <v>41.94</v>
          </cell>
        </row>
        <row r="240">
          <cell r="A240" t="str">
            <v>ED-51120</v>
          </cell>
          <cell r="B240" t="str">
            <v>REATERRO MANUAL DE VALA</v>
          </cell>
          <cell r="C240" t="str">
            <v>m3</v>
          </cell>
          <cell r="D240">
            <v>61.26</v>
          </cell>
        </row>
        <row r="241">
          <cell r="A241">
            <v>8736</v>
          </cell>
          <cell r="B241" t="str">
            <v>ESCORAMENTO DE VALA</v>
          </cell>
          <cell r="C241"/>
          <cell r="D241"/>
        </row>
        <row r="242">
          <cell r="A242" t="str">
            <v>ED-51101</v>
          </cell>
          <cell r="B242" t="str">
            <v>ESCORAMENTO DE VALA TIPO CONTÍNUO EMPREGANDO PRANCHAS E LONGARINAS DE PEROBA</v>
          </cell>
          <cell r="C242" t="str">
            <v>m2</v>
          </cell>
          <cell r="D242">
            <v>91.74</v>
          </cell>
        </row>
        <row r="243">
          <cell r="A243" t="str">
            <v>ED-51102</v>
          </cell>
          <cell r="B243" t="str">
            <v>ESCORAMENTO DE VALA TIPO DESCONTÍNUO EMPREGANDO PRANCHAS E LONGARINAS DE PEROBA</v>
          </cell>
          <cell r="C243" t="str">
            <v>m2</v>
          </cell>
          <cell r="D243">
            <v>55.87</v>
          </cell>
        </row>
        <row r="244">
          <cell r="A244">
            <v>8666</v>
          </cell>
          <cell r="B244" t="str">
            <v>FUNDAÇÕES</v>
          </cell>
          <cell r="C244"/>
          <cell r="D244"/>
        </row>
        <row r="245">
          <cell r="A245">
            <v>8737</v>
          </cell>
          <cell r="B245" t="str">
            <v>FUNDAÇÃO SUPERFICIAL E RASA</v>
          </cell>
          <cell r="C245"/>
          <cell r="D245"/>
        </row>
        <row r="246">
          <cell r="A246" t="str">
            <v>ED-49746</v>
          </cell>
          <cell r="B246" t="str">
            <v>PERFURAÇÃO DE ESTACA BROCA A TRADO MANUAL D = 150 MM</v>
          </cell>
          <cell r="C246" t="str">
            <v>m</v>
          </cell>
          <cell r="D246">
            <v>20.72</v>
          </cell>
        </row>
        <row r="247">
          <cell r="A247" t="str">
            <v>ED-49747</v>
          </cell>
          <cell r="B247" t="str">
            <v>PERFURAÇÃO DE ESTACA BROCA A TRADO MANUAL D = 200 MM</v>
          </cell>
          <cell r="C247" t="str">
            <v>m</v>
          </cell>
          <cell r="D247">
            <v>27.03</v>
          </cell>
        </row>
        <row r="248">
          <cell r="A248" t="str">
            <v>ED-49748</v>
          </cell>
          <cell r="B248" t="str">
            <v>PERFURAÇÃO DE ESTACA BROCA A TRADO MANUAL D = 250 MM</v>
          </cell>
          <cell r="C248" t="str">
            <v>m</v>
          </cell>
          <cell r="D248">
            <v>36.04</v>
          </cell>
        </row>
        <row r="249">
          <cell r="A249" t="str">
            <v>ED-49749</v>
          </cell>
          <cell r="B249" t="str">
            <v>PERFURAÇÃO DE ESTACA BROCA A TRADO MANUAL D = 300 MM</v>
          </cell>
          <cell r="C249" t="str">
            <v>m</v>
          </cell>
          <cell r="D249">
            <v>54.06</v>
          </cell>
        </row>
        <row r="250">
          <cell r="A250">
            <v>8738</v>
          </cell>
          <cell r="B250" t="str">
            <v>FUNDAÇÃO PROFUNDA</v>
          </cell>
          <cell r="C250"/>
          <cell r="D250"/>
        </row>
        <row r="251">
          <cell r="A251" t="str">
            <v>ED-49773</v>
          </cell>
          <cell r="B251" t="str">
            <v>CORTE DE ESTACA TIPO TRILHO TR 25/32 DUPLO</v>
          </cell>
          <cell r="C251" t="str">
            <v>U</v>
          </cell>
          <cell r="D251">
            <v>149.29</v>
          </cell>
        </row>
        <row r="252">
          <cell r="A252" t="str">
            <v>ED-49771</v>
          </cell>
          <cell r="B252" t="str">
            <v>CORTE DE ESTACA TIPO TRILHO TR 25/32 SIMPLES</v>
          </cell>
          <cell r="C252" t="str">
            <v>U</v>
          </cell>
          <cell r="D252">
            <v>100.31</v>
          </cell>
        </row>
        <row r="253">
          <cell r="A253" t="str">
            <v>ED-49774</v>
          </cell>
          <cell r="B253" t="str">
            <v>CORTE DE ESTACA TIPO TRILHO TR 37/45/57 DUPLO</v>
          </cell>
          <cell r="C253" t="str">
            <v>U</v>
          </cell>
          <cell r="D253">
            <v>149.29</v>
          </cell>
        </row>
        <row r="254">
          <cell r="A254" t="str">
            <v>ED-49772</v>
          </cell>
          <cell r="B254" t="str">
            <v>CORTE DE ESTACA TIPO TRILHO TR 37/45/57 SIMPLES</v>
          </cell>
          <cell r="C254" t="str">
            <v>U</v>
          </cell>
          <cell r="D254">
            <v>99.82</v>
          </cell>
        </row>
        <row r="255">
          <cell r="A255" t="str">
            <v>ED-49738</v>
          </cell>
          <cell r="B255" t="str">
            <v>CORTE E PREPARO DE CABEÇA DE ESTACAS</v>
          </cell>
          <cell r="C255" t="str">
            <v>U</v>
          </cell>
          <cell r="D255">
            <v>51.33</v>
          </cell>
        </row>
        <row r="256">
          <cell r="A256" t="str">
            <v>ED-49711</v>
          </cell>
          <cell r="B256" t="str">
            <v>CRAVAÇÃO E CONCRETAGEM ESTACA TIPO FRANKI MOLDADA "IN LOCO" 130 TON D = 520 MM</v>
          </cell>
          <cell r="C256" t="str">
            <v>m</v>
          </cell>
          <cell r="D256">
            <v>309.70999999999998</v>
          </cell>
        </row>
        <row r="257">
          <cell r="A257" t="str">
            <v>ED-49712</v>
          </cell>
          <cell r="B257" t="str">
            <v>CRAVAÇÃO E CONCRETAGEM ESTACA TIPO FRANKI MOLDADA "IN LOCO" 170 TON D = 600 MM</v>
          </cell>
          <cell r="C257" t="str">
            <v>m</v>
          </cell>
          <cell r="D257">
            <v>397.06</v>
          </cell>
        </row>
        <row r="258">
          <cell r="A258" t="str">
            <v>ED-49708</v>
          </cell>
          <cell r="B258" t="str">
            <v>CRAVAÇÃO E CONCRETAGEM ESTACA TIPO FRANKI MOLDADA "IN LOCO" 55 TON D = 350 MM</v>
          </cell>
          <cell r="C258" t="str">
            <v>m</v>
          </cell>
          <cell r="D258">
            <v>184.15</v>
          </cell>
        </row>
        <row r="259">
          <cell r="A259" t="str">
            <v>ED-49709</v>
          </cell>
          <cell r="B259" t="str">
            <v>CRAVAÇÃO E CONCRETAGEM ESTACA TIPO FRANKI MOLDADA "IN LOCO" 70 TON D = 400 MM</v>
          </cell>
          <cell r="C259" t="str">
            <v>m</v>
          </cell>
          <cell r="D259">
            <v>215.56</v>
          </cell>
        </row>
        <row r="260">
          <cell r="A260" t="str">
            <v>ED-49710</v>
          </cell>
          <cell r="B260" t="str">
            <v>CRAVAÇÃO E CONCRETAGEM ESTACA TIPO FRANKI MOLDADA "IN LOCO" 95 TON D = 450 MM</v>
          </cell>
          <cell r="C260" t="str">
            <v>m</v>
          </cell>
          <cell r="D260">
            <v>266.85000000000002</v>
          </cell>
        </row>
        <row r="261">
          <cell r="A261" t="str">
            <v>ED-49737</v>
          </cell>
          <cell r="B261" t="str">
            <v>EMENDA DE ESTACA PRÉ MOLDADA ACIMA DE 95T</v>
          </cell>
          <cell r="C261" t="str">
            <v>U</v>
          </cell>
          <cell r="D261">
            <v>90.89</v>
          </cell>
        </row>
        <row r="262">
          <cell r="A262" t="str">
            <v>ED-49735</v>
          </cell>
          <cell r="B262" t="str">
            <v>EMENDA DE ESTACA PRÉ-MOLDADA ATÉ 65T</v>
          </cell>
          <cell r="C262" t="str">
            <v>U</v>
          </cell>
          <cell r="D262">
            <v>68.62</v>
          </cell>
        </row>
        <row r="263">
          <cell r="A263" t="str">
            <v>ED-49736</v>
          </cell>
          <cell r="B263" t="str">
            <v>EMENDA DE ESTACA PRÉ-MOLDADA DE 65T A 95T</v>
          </cell>
          <cell r="C263" t="str">
            <v>U</v>
          </cell>
          <cell r="D263">
            <v>78.260000000000005</v>
          </cell>
        </row>
        <row r="264">
          <cell r="A264" t="str">
            <v>ED-15801</v>
          </cell>
          <cell r="B264" t="str">
            <v>ENCAMISAMENTO DE TUBULÃO COM TUBO DE CONCRETO (MANILHA), DIÂMETRO 90CM, INCLUSIVE TRANSPORTE E FORNECIMENTO</v>
          </cell>
          <cell r="C264" t="str">
            <v>m</v>
          </cell>
          <cell r="D264">
            <v>223.72</v>
          </cell>
        </row>
        <row r="265">
          <cell r="A265" t="str">
            <v>ED-49777</v>
          </cell>
          <cell r="B265" t="str">
            <v>ESCAVAÇÃO MANUAL DE TUBULÃO A CÉU ABERTO</v>
          </cell>
          <cell r="C265" t="str">
            <v>m3</v>
          </cell>
          <cell r="D265">
            <v>320.17</v>
          </cell>
        </row>
        <row r="266">
          <cell r="A266" t="str">
            <v>ED-49721</v>
          </cell>
          <cell r="B266" t="str">
            <v>ESTACA PRÉ-MOLDADA DE CONCRETO ARMADO CRAVADA D = 180 MM/35T</v>
          </cell>
          <cell r="C266" t="str">
            <v>m</v>
          </cell>
          <cell r="D266">
            <v>185.18</v>
          </cell>
        </row>
        <row r="267">
          <cell r="A267" t="str">
            <v>ED-49722</v>
          </cell>
          <cell r="B267" t="str">
            <v>ESTACA PRÉ-MOLDADA DE CONCRETO ARMADO CRAVADA D = 230 MM/55T</v>
          </cell>
          <cell r="C267" t="str">
            <v>m</v>
          </cell>
          <cell r="D267">
            <v>249.89</v>
          </cell>
        </row>
        <row r="268">
          <cell r="A268" t="str">
            <v>ED-49723</v>
          </cell>
          <cell r="B268" t="str">
            <v>ESTACA PRÉ-MOLDADA DE CONCRETO ARMADO CRAVADA D = 260 MM/70T</v>
          </cell>
          <cell r="C268" t="str">
            <v>m</v>
          </cell>
          <cell r="D268">
            <v>296.56</v>
          </cell>
        </row>
        <row r="269">
          <cell r="A269" t="str">
            <v>ED-49724</v>
          </cell>
          <cell r="B269" t="str">
            <v>ESTACA PRÉ-MOLDADA DE CONCRETO ARMADO CRAVADA D = 330 MM/90T</v>
          </cell>
          <cell r="C269" t="str">
            <v>m</v>
          </cell>
          <cell r="D269">
            <v>332.61</v>
          </cell>
        </row>
        <row r="270">
          <cell r="A270" t="str">
            <v>ED-49725</v>
          </cell>
          <cell r="B270" t="str">
            <v>ESTACA PRÉ-MOLDADA DE CONCRETO ARMADO CRAVADA D = 380 MM/105T</v>
          </cell>
          <cell r="C270" t="str">
            <v>m</v>
          </cell>
          <cell r="D270">
            <v>353.86</v>
          </cell>
        </row>
        <row r="271">
          <cell r="A271" t="str">
            <v>ED-49726</v>
          </cell>
          <cell r="B271" t="str">
            <v>ESTACA PRÉ-MOLDADA DE CONCRETO ARMADO CRAVADA D = 420 MM/130T</v>
          </cell>
          <cell r="C271" t="str">
            <v>m</v>
          </cell>
          <cell r="D271">
            <v>393.2</v>
          </cell>
        </row>
        <row r="272">
          <cell r="A272" t="str">
            <v>ED-49727</v>
          </cell>
          <cell r="B272" t="str">
            <v>ESTACA PRÉ-MOLDADA DE CONCRETO ARMADO CRAVADA D = 500 MM/150T</v>
          </cell>
          <cell r="C272" t="str">
            <v>m</v>
          </cell>
          <cell r="D272">
            <v>522.16999999999996</v>
          </cell>
        </row>
        <row r="273">
          <cell r="A273" t="str">
            <v>ED-49728</v>
          </cell>
          <cell r="B273" t="str">
            <v>ESTACA PRÉ-MOLDADA DE CONCRETO ARMADO CRAVADA 15 X 15 CM/25T</v>
          </cell>
          <cell r="C273" t="str">
            <v>m</v>
          </cell>
          <cell r="D273">
            <v>149.83000000000001</v>
          </cell>
        </row>
        <row r="274">
          <cell r="A274" t="str">
            <v>ED-49729</v>
          </cell>
          <cell r="B274" t="str">
            <v>ESTACA PRÉ-MOLDADA DE CONCRETO ARMADO CRAVADA 17 x 17 CM/35T</v>
          </cell>
          <cell r="C274" t="str">
            <v>m</v>
          </cell>
          <cell r="D274">
            <v>157.09</v>
          </cell>
        </row>
        <row r="275">
          <cell r="A275" t="str">
            <v>ED-49730</v>
          </cell>
          <cell r="B275" t="str">
            <v>ESTACA PRÉ-MOLDADA DE CONCRETO ARMADO CRAVADA 20 X 20 CM/50T</v>
          </cell>
          <cell r="C275" t="str">
            <v>m</v>
          </cell>
          <cell r="D275">
            <v>189.24</v>
          </cell>
        </row>
        <row r="276">
          <cell r="A276" t="str">
            <v>ED-49731</v>
          </cell>
          <cell r="B276" t="str">
            <v>ESTACA PRÉ-MOLDADA DE CONCRETO ARMADO CRAVADA 21,5 X 21,5 CM/60T</v>
          </cell>
          <cell r="C276" t="str">
            <v>m</v>
          </cell>
          <cell r="D276">
            <v>212.07</v>
          </cell>
        </row>
        <row r="277">
          <cell r="A277" t="str">
            <v>ED-49732</v>
          </cell>
          <cell r="B277" t="str">
            <v>ESTACA PRÉ-MOLDADA DE CONCRETO ARMADO CRAVADA 23 X 23 CM/70T</v>
          </cell>
          <cell r="C277" t="str">
            <v>m</v>
          </cell>
          <cell r="D277">
            <v>230.18</v>
          </cell>
        </row>
        <row r="278">
          <cell r="A278" t="str">
            <v>ED-49733</v>
          </cell>
          <cell r="B278" t="str">
            <v>ESTACA PRÉ-MOLDADA DE CONCRETO ARMADO CRAVADA 25,5 X 25,5 CM/85T</v>
          </cell>
          <cell r="C278" t="str">
            <v>m</v>
          </cell>
          <cell r="D278">
            <v>278.61</v>
          </cell>
        </row>
        <row r="279">
          <cell r="A279" t="str">
            <v>ED-49734</v>
          </cell>
          <cell r="B279" t="str">
            <v>ESTACA PRÉ-MOLDADA DE CONCRETO ARMADO CRAVADA 28 X 28 CM/105T</v>
          </cell>
          <cell r="C279" t="str">
            <v>m</v>
          </cell>
          <cell r="D279">
            <v>322.62</v>
          </cell>
        </row>
        <row r="280">
          <cell r="A280" t="str">
            <v>ED-49766</v>
          </cell>
          <cell r="B280" t="str">
            <v>ESTACA TIPO TRILHO TR-25 DUPLO</v>
          </cell>
          <cell r="C280" t="str">
            <v>m</v>
          </cell>
          <cell r="D280">
            <v>379.47</v>
          </cell>
        </row>
        <row r="281">
          <cell r="A281" t="str">
            <v>ED-49761</v>
          </cell>
          <cell r="B281" t="str">
            <v>ESTACA TIPO TRILHO TR-25 SIMPLES</v>
          </cell>
          <cell r="C281" t="str">
            <v>m</v>
          </cell>
          <cell r="D281">
            <v>182.97</v>
          </cell>
        </row>
        <row r="282">
          <cell r="A282" t="str">
            <v>ED-49767</v>
          </cell>
          <cell r="B282" t="str">
            <v>ESTACA TIPO TRILHO TR-32 DUPLO</v>
          </cell>
          <cell r="C282" t="str">
            <v>m</v>
          </cell>
          <cell r="D282">
            <v>448.76</v>
          </cell>
        </row>
        <row r="283">
          <cell r="A283" t="str">
            <v>ED-49762</v>
          </cell>
          <cell r="B283" t="str">
            <v>ESTACA TIPO TRILHO TR-32 SIMPLES</v>
          </cell>
          <cell r="C283" t="str">
            <v>m</v>
          </cell>
          <cell r="D283">
            <v>217.62</v>
          </cell>
        </row>
        <row r="284">
          <cell r="A284" t="str">
            <v>ED-49768</v>
          </cell>
          <cell r="B284" t="str">
            <v>ESTACA TIPO TRILHO TR-37 DUPLO</v>
          </cell>
          <cell r="C284" t="str">
            <v>m</v>
          </cell>
          <cell r="D284">
            <v>496.32</v>
          </cell>
        </row>
        <row r="285">
          <cell r="A285" t="str">
            <v>ED-49763</v>
          </cell>
          <cell r="B285" t="str">
            <v>ESTACA TIPO TRILHO TR-37 SIMPLES</v>
          </cell>
          <cell r="C285" t="str">
            <v>m</v>
          </cell>
          <cell r="D285">
            <v>242.11</v>
          </cell>
        </row>
        <row r="286">
          <cell r="A286" t="str">
            <v>ED-49769</v>
          </cell>
          <cell r="B286" t="str">
            <v>ESTACA TIPO TRILHO TR-45 DUPLO</v>
          </cell>
          <cell r="C286" t="str">
            <v>m</v>
          </cell>
          <cell r="D286">
            <v>578.25</v>
          </cell>
        </row>
        <row r="287">
          <cell r="A287" t="str">
            <v>ED-49764</v>
          </cell>
          <cell r="B287" t="str">
            <v>ESTACA TIPO TRILHO TR-45 SIMPLES</v>
          </cell>
          <cell r="C287" t="str">
            <v>m</v>
          </cell>
          <cell r="D287">
            <v>282.79000000000002</v>
          </cell>
        </row>
        <row r="288">
          <cell r="A288" t="str">
            <v>ED-49770</v>
          </cell>
          <cell r="B288" t="str">
            <v>ESTACA TIPO TRILHO TR-57 DUPLO</v>
          </cell>
          <cell r="C288" t="str">
            <v>m</v>
          </cell>
          <cell r="D288">
            <v>697.05</v>
          </cell>
        </row>
        <row r="289">
          <cell r="A289" t="str">
            <v>ED-49765</v>
          </cell>
          <cell r="B289" t="str">
            <v>ESTACA TIPO TRILHO TR-57 SIMPLES</v>
          </cell>
          <cell r="C289" t="str">
            <v>m</v>
          </cell>
          <cell r="D289">
            <v>341.38</v>
          </cell>
        </row>
        <row r="290">
          <cell r="A290" t="str">
            <v>ED-26497</v>
          </cell>
          <cell r="B290" t="str">
            <v>EXECUÇÃO DE ESTACA TIPO HÉLICE CONTÍNUA, DIÂMETRO 300MM, EXCLUSIVE ARMAÇÃO E CONCRETO ESTRUTURAL</v>
          </cell>
          <cell r="C290" t="str">
            <v>m</v>
          </cell>
          <cell r="D290">
            <v>33.64</v>
          </cell>
        </row>
        <row r="291">
          <cell r="A291" t="str">
            <v>ED-49715</v>
          </cell>
          <cell r="B291" t="str">
            <v>EXECUÇÃO DE ESTACA TIPO HÉLICE CONTÍNUA, DIÂMETRO 400MM, EXCLUSIVE ARMAÇÃO E CONCRETO ESTRUTURAL</v>
          </cell>
          <cell r="C291" t="str">
            <v>m</v>
          </cell>
          <cell r="D291">
            <v>47.53</v>
          </cell>
        </row>
        <row r="292">
          <cell r="A292" t="str">
            <v>ED-49716</v>
          </cell>
          <cell r="B292" t="str">
            <v>EXECUÇÃO DE ESTACA TIPO HÉLICE CONTÍNUA, DIÂMETRO 500MM, EXCLUSIVE ARMAÇÃO E CONCRETO ESTRUTURAL</v>
          </cell>
          <cell r="C292" t="str">
            <v>m</v>
          </cell>
          <cell r="D292">
            <v>65.52</v>
          </cell>
        </row>
        <row r="293">
          <cell r="A293" t="str">
            <v>ED-49717</v>
          </cell>
          <cell r="B293" t="str">
            <v>EXECUÇÃO DE ESTACA TIPO HÉLICE CONTÍNUA, DIÂMETRO 600MM, EXCLUSIVE ARMAÇÃO E CONCRETO ESTRUTURAL</v>
          </cell>
          <cell r="C293" t="str">
            <v>m</v>
          </cell>
          <cell r="D293">
            <v>87.52</v>
          </cell>
        </row>
        <row r="294">
          <cell r="A294" t="str">
            <v>ED-49718</v>
          </cell>
          <cell r="B294" t="str">
            <v>EXECUÇÃO DE ESTACA TIPO HÉLICE CONTÍNUA, DIÂMETRO 800MM, EXCLUSIVE ARMAÇÃO E CONCRETO ESTRUTURAL</v>
          </cell>
          <cell r="C294" t="str">
            <v>m</v>
          </cell>
          <cell r="D294">
            <v>143.51</v>
          </cell>
        </row>
        <row r="295">
          <cell r="A295" t="str">
            <v>ED-26522</v>
          </cell>
          <cell r="B295" t="str">
            <v>EXECUÇÃO DE ESTACA TIPO STRAUSS, DIÂMETRO 250MM, EXCLUSIVE ARMAÇÃO E CONCRETO ESTRUTURAL</v>
          </cell>
          <cell r="C295" t="str">
            <v>m</v>
          </cell>
          <cell r="D295">
            <v>38.43</v>
          </cell>
        </row>
        <row r="296">
          <cell r="A296" t="str">
            <v>ED-49741</v>
          </cell>
          <cell r="B296" t="str">
            <v>EXECUÇÃO DE ESTACA TIPO STRAUSS, DIÂMETRO 250MM, EXCLUSIVE ARMAÇÃO, INCLUSIVE CONCRETO ESTRUTURAL, USINADO, COM FCK 20MPA, INCLUSIVE LANÇAMENTO, ADENSAMENTO E ACABAMENTO (FUNDAÇÃO)</v>
          </cell>
          <cell r="C296" t="str">
            <v>m</v>
          </cell>
          <cell r="D296">
            <v>74.069999999999993</v>
          </cell>
        </row>
        <row r="297">
          <cell r="A297" t="str">
            <v>ED-26523</v>
          </cell>
          <cell r="B297" t="str">
            <v>EXECUÇÃO DE ESTACA TIPO STRAUSS, DIÂMETRO 320MM, EXCLUSIVE ARMAÇÃO E CONCRETO ESTRUTURAL</v>
          </cell>
          <cell r="C297" t="str">
            <v>m</v>
          </cell>
          <cell r="D297">
            <v>40.67</v>
          </cell>
        </row>
        <row r="298">
          <cell r="A298" t="str">
            <v>ED-49742</v>
          </cell>
          <cell r="B298" t="str">
            <v>EXECUÇÃO DE ESTACA TIPO STRAUSS, DIÂMETRO 320MM, EXCLUSIVE ARMAÇÃO, INCLUSIVE CONCRETO ESTRUTURAL, USINADO, COM FCK 20MPA, INCLUSIVE LANÇAMENTO, ADENSAMENTO E ACABAMENTO (FUNDAÇÃO)</v>
          </cell>
          <cell r="C298" t="str">
            <v>m</v>
          </cell>
          <cell r="D298">
            <v>99.06</v>
          </cell>
        </row>
        <row r="299">
          <cell r="A299" t="str">
            <v>ED-26524</v>
          </cell>
          <cell r="B299" t="str">
            <v>EXECUÇÃO DE ESTACA TIPO STRAUSS, DIÂMETRO 380MM, EXCLUSIVE ARMAÇÃO E CONCRETO ESTRUTURAL</v>
          </cell>
          <cell r="C299" t="str">
            <v>m</v>
          </cell>
          <cell r="D299">
            <v>42.24</v>
          </cell>
        </row>
        <row r="300">
          <cell r="A300" t="str">
            <v>ED-49743</v>
          </cell>
          <cell r="B300" t="str">
            <v>EXECUÇÃO DE ESTACA TIPO STRAUSS, DIÂMETRO 380MM, EXCLUSIVE ARMAÇÃO, INCLUSIVE CONCRETO ESTRUTURAL, USINADO, COM FCK 20MPA, INCLUSIVE LANÇAMENTO, ADENSAMENTO E ACABAMENTO (FUNDAÇÃO)</v>
          </cell>
          <cell r="C300" t="str">
            <v>m</v>
          </cell>
          <cell r="D300">
            <v>124.58</v>
          </cell>
        </row>
        <row r="301">
          <cell r="A301" t="str">
            <v>ED-26525</v>
          </cell>
          <cell r="B301" t="str">
            <v>EXECUÇÃO DE ESTACA TIPO STRAUSS, DIÂMETRO 450MM, EXCLUSIVE ARMAÇÃO E CONCRETO ESTRUTURAL</v>
          </cell>
          <cell r="C301" t="str">
            <v>m</v>
          </cell>
          <cell r="D301">
            <v>44.44</v>
          </cell>
        </row>
        <row r="302">
          <cell r="A302" t="str">
            <v>ED-26484</v>
          </cell>
          <cell r="B302" t="str">
            <v xml:space="preserve">EXECUÇÃO DE ESTACA TIPO STRAUSS, DIÂMETRO 450MM, EXCLUSIVE ARMAÇÃO, INCLUSIVE CONCRETO ESTRUTURAL, USINADO, COM FCK 20MPA, INCLUSIVE LANÇAMENTO, ADENSAMENTO E ACABAMENTO (FUNDAÇÃO)
</v>
          </cell>
          <cell r="C302" t="str">
            <v>m</v>
          </cell>
          <cell r="D302">
            <v>149.41999999999999</v>
          </cell>
        </row>
        <row r="303">
          <cell r="A303" t="str">
            <v>ED-49750</v>
          </cell>
          <cell r="B303" t="str">
            <v>MOBILIZAÇÃO E DESMOBILIZAÇÃO DE EQUIPAMENTO PARA BROCA TRADO DMT ATÉ 50 KM</v>
          </cell>
          <cell r="C303" t="str">
            <v>un</v>
          </cell>
          <cell r="D303">
            <v>1056</v>
          </cell>
        </row>
        <row r="304">
          <cell r="A304" t="str">
            <v>ED-49751</v>
          </cell>
          <cell r="B304" t="str">
            <v>MOBILIZAÇÃO E DESMOBILIZAÇÃO DE EQUIPAMENTO PARA BROCA TRADO DMT DE 50,1 A 100 KM</v>
          </cell>
          <cell r="C304" t="str">
            <v>un</v>
          </cell>
          <cell r="D304">
            <v>1599.61</v>
          </cell>
        </row>
        <row r="305">
          <cell r="A305" t="str">
            <v>ED-49719</v>
          </cell>
          <cell r="B305" t="str">
            <v>MOBILIZAÇÃO E DESMOBILIZAÇÃO DE EQUIPAMENTO PARA ESTACA CRAVADA DMT ATÉ 50 KM</v>
          </cell>
          <cell r="C305" t="str">
            <v>un</v>
          </cell>
          <cell r="D305">
            <v>7033.76</v>
          </cell>
        </row>
        <row r="306">
          <cell r="A306" t="str">
            <v>ED-49720</v>
          </cell>
          <cell r="B306" t="str">
            <v>MOBILIZAÇÃO E DESMOBILIZAÇÃO DE EQUIPAMENTO PARA ESTACA CRAVADA DMT DE 50,1 A 100 KM</v>
          </cell>
          <cell r="C306" t="str">
            <v>un</v>
          </cell>
          <cell r="D306">
            <v>9503.59</v>
          </cell>
        </row>
        <row r="307">
          <cell r="A307" t="str">
            <v>ED-49739</v>
          </cell>
          <cell r="B307" t="str">
            <v>MOBILIZAÇÃO E DESMOBILIZAÇÃO DE EQUIPAMENTO PARA ESTACA STRAUSS DMT ATÉ 50 KM</v>
          </cell>
          <cell r="C307" t="str">
            <v>un</v>
          </cell>
          <cell r="D307">
            <v>5306.04</v>
          </cell>
        </row>
        <row r="308">
          <cell r="A308" t="str">
            <v>ED-49740</v>
          </cell>
          <cell r="B308" t="str">
            <v>MOBILIZAÇÃO E DESMOBILIZAÇÃO DE EQUIPAMENTO PARA ESTACA STRAUSS DMT DE 50,1 A 100 KM</v>
          </cell>
          <cell r="C308" t="str">
            <v>un</v>
          </cell>
          <cell r="D308">
            <v>6864.03</v>
          </cell>
        </row>
        <row r="309">
          <cell r="A309" t="str">
            <v>ED-49706</v>
          </cell>
          <cell r="B309" t="str">
            <v>MOBILIZAÇÃO E DESMOBILIZAÇÃO DE EQUIPAMENTO PARA ESTACA TIPO FRANKI DMT ATÉ 50 KM</v>
          </cell>
          <cell r="C309" t="str">
            <v>un</v>
          </cell>
          <cell r="D309">
            <v>10663.84</v>
          </cell>
        </row>
        <row r="310">
          <cell r="A310" t="str">
            <v>ED-49707</v>
          </cell>
          <cell r="B310" t="str">
            <v>MOBILIZAÇÃO E DESMOBILIZAÇÃO DE EQUIPAMENTO PARA ESTACA TIPO FRANKI DMT DE 50,1 A 100 KM</v>
          </cell>
          <cell r="C310" t="str">
            <v>un</v>
          </cell>
          <cell r="D310">
            <v>14254.7</v>
          </cell>
        </row>
        <row r="311">
          <cell r="A311" t="str">
            <v>ED-49713</v>
          </cell>
          <cell r="B311" t="str">
            <v>MOBILIZAÇÃO E DESMOBILIZAÇÃO DE EQUIPAMENTO PARA ESTACA TIPO HÉLICE CONTÍNUA DMT ATÉ 50 KM</v>
          </cell>
          <cell r="C311" t="str">
            <v>un</v>
          </cell>
          <cell r="D311">
            <v>9644.73</v>
          </cell>
        </row>
        <row r="312">
          <cell r="A312" t="str">
            <v>ED-49714</v>
          </cell>
          <cell r="B312" t="str">
            <v>MOBILIZAÇÃO E DESMOBILIZAÇÃO DE EQUIPAMENTO PARA ESTACA TIPO HÉLICE CONTÍNUA DMT DE 50,1 A 100 KM</v>
          </cell>
          <cell r="C312" t="str">
            <v>un</v>
          </cell>
          <cell r="D312">
            <v>12670.85</v>
          </cell>
        </row>
        <row r="313">
          <cell r="A313" t="str">
            <v>ED-49759</v>
          </cell>
          <cell r="B313" t="str">
            <v>MOBILIZAÇÃO E DESMOBILIZAÇÃO DE EQUIPAMENTO PARA ESTACA TRILHO DMT ATÉ 50 KM</v>
          </cell>
          <cell r="C313" t="str">
            <v>un</v>
          </cell>
          <cell r="D313">
            <v>6897.35</v>
          </cell>
        </row>
        <row r="314">
          <cell r="A314" t="str">
            <v>ED-49760</v>
          </cell>
          <cell r="B314" t="str">
            <v>MOBILIZAÇÃO E DESMOBILIZAÇÃO DE EQUIPAMENTO PARA ESTACA TRILHO DMT DE 50,1 A 100 KM</v>
          </cell>
          <cell r="C314" t="str">
            <v>un</v>
          </cell>
          <cell r="D314">
            <v>9739.2900000000009</v>
          </cell>
        </row>
        <row r="315">
          <cell r="A315" t="str">
            <v>ED-49752</v>
          </cell>
          <cell r="B315" t="str">
            <v>PERFURAÇÃO DE ESTACA BROCA A TRADO MECANIZADO D = 250 MM</v>
          </cell>
          <cell r="C315" t="str">
            <v>m</v>
          </cell>
          <cell r="D315">
            <v>22.99</v>
          </cell>
        </row>
        <row r="316">
          <cell r="A316" t="str">
            <v>ED-49753</v>
          </cell>
          <cell r="B316" t="str">
            <v>PERFURAÇÃO DE ESTACA BROCA A TRADO MECANIZADO D = 300 MM</v>
          </cell>
          <cell r="C316" t="str">
            <v>m</v>
          </cell>
          <cell r="D316">
            <v>32.25</v>
          </cell>
        </row>
        <row r="317">
          <cell r="A317" t="str">
            <v>ED-49754</v>
          </cell>
          <cell r="B317" t="str">
            <v>PERFURAÇÃO DE ESTACA BROCA A TRADO MECANIZADO D = 350 MM</v>
          </cell>
          <cell r="C317" t="str">
            <v>m</v>
          </cell>
          <cell r="D317">
            <v>36.22</v>
          </cell>
        </row>
        <row r="318">
          <cell r="A318" t="str">
            <v>ED-49755</v>
          </cell>
          <cell r="B318" t="str">
            <v>PERFURAÇÃO DE ESTACA BROCA A TRADO MECANIZADO D = 400 MM</v>
          </cell>
          <cell r="C318" t="str">
            <v>m</v>
          </cell>
          <cell r="D318">
            <v>43.55</v>
          </cell>
        </row>
        <row r="319">
          <cell r="A319" t="str">
            <v>ED-49756</v>
          </cell>
          <cell r="B319" t="str">
            <v>PERFURAÇÃO DE ESTACA BROCA A TRADO MECANIZADO D = 450 MM</v>
          </cell>
          <cell r="C319" t="str">
            <v>m</v>
          </cell>
          <cell r="D319">
            <v>46.23</v>
          </cell>
        </row>
        <row r="320">
          <cell r="A320" t="str">
            <v>ED-49757</v>
          </cell>
          <cell r="B320" t="str">
            <v>PERFURAÇÃO DE ESTACA BROCA A TRADO MECANIZADO D = 500 MM</v>
          </cell>
          <cell r="C320" t="str">
            <v>m</v>
          </cell>
          <cell r="D320">
            <v>55.15</v>
          </cell>
        </row>
        <row r="321">
          <cell r="A321">
            <v>8739</v>
          </cell>
          <cell r="B321" t="str">
            <v>FORMA E DESFORMA</v>
          </cell>
          <cell r="C321"/>
          <cell r="D321"/>
        </row>
        <row r="322">
          <cell r="A322" t="str">
            <v>ED-8571</v>
          </cell>
          <cell r="B322" t="str">
            <v>FORMA E DESFORMA DE COMPENSADO PLASTIFICADO, ESP. 12MM, REAPROVEITAMENTO (3X) (FUNDAÇÃO)</v>
          </cell>
          <cell r="C322" t="str">
            <v>m2</v>
          </cell>
          <cell r="D322">
            <v>73.31</v>
          </cell>
        </row>
        <row r="323">
          <cell r="A323" t="str">
            <v>ED-49811</v>
          </cell>
          <cell r="B323" t="str">
            <v>FORMA E DESFORMA DE COMPENSADO RESINADO, ESP. 12MM, REAPROVEITAMENTO (3X) (FUNDAÇÃO)</v>
          </cell>
          <cell r="C323" t="str">
            <v>m2</v>
          </cell>
          <cell r="D323">
            <v>63.99</v>
          </cell>
        </row>
        <row r="324">
          <cell r="A324" t="str">
            <v>ED-49810</v>
          </cell>
          <cell r="B324" t="str">
            <v>FORMA E DESFORMA DE TÁBUA E SARRAFO, REAPROVEITAMENTO (3X) (FUNDAÇÃO)</v>
          </cell>
          <cell r="C324" t="str">
            <v>m2</v>
          </cell>
          <cell r="D324">
            <v>62.69</v>
          </cell>
        </row>
        <row r="325">
          <cell r="A325">
            <v>8740</v>
          </cell>
          <cell r="B325" t="str">
            <v>CONCRETO USINADO</v>
          </cell>
          <cell r="C325"/>
          <cell r="D325"/>
        </row>
        <row r="326">
          <cell r="A326" t="str">
            <v>ED-49804</v>
          </cell>
          <cell r="B326" t="str">
            <v>FORNECIMENTO DE CONCRETO ESTRUTURAL, USINADO BOMBEADO, COM FCK 20 MPA, INCLUSIVE LANÇAMENTO, ADENSAMENTO E ACABAMENTO (FUNDAÇÃO)</v>
          </cell>
          <cell r="C326" t="str">
            <v>m3</v>
          </cell>
          <cell r="D326">
            <v>666.86</v>
          </cell>
        </row>
        <row r="327">
          <cell r="A327" t="str">
            <v>ED-49809</v>
          </cell>
          <cell r="B327" t="str">
            <v>FORNECIMENTO DE CONCRETO ESTRUTURAL, USINADO BOMBEADO, COM FCK 20 MPA, SLUMP 20 +/- 2 (SLUMPFLOW 48 A 53 CM, COM AGREGADOS PEDRISCO E AREIA, CONSUMO MÍNIMO DE CIMENTO DE 400 KG/M3), INCLUSIVE LANÇAMENTO, ADENSAMENTO E ACABAMENTO (FUNDAÇÃO)</v>
          </cell>
          <cell r="C327" t="str">
            <v>m3</v>
          </cell>
          <cell r="D327">
            <v>773.44</v>
          </cell>
        </row>
        <row r="328">
          <cell r="A328" t="str">
            <v>ED-49805</v>
          </cell>
          <cell r="B328" t="str">
            <v>FORNECIMENTO DE CONCRETO ESTRUTURAL, USINADO BOMBEADO, COM FCK 25 MPA, INCLUSIVE LANÇAMENTO, ADENSAMENTO E ACABAMENTO (FUNDAÇÃO)</v>
          </cell>
          <cell r="C328" t="str">
            <v>m3</v>
          </cell>
          <cell r="D328">
            <v>683.31</v>
          </cell>
        </row>
        <row r="329">
          <cell r="A329" t="str">
            <v>ED-49806</v>
          </cell>
          <cell r="B329" t="str">
            <v>FORNECIMENTO DE CONCRETO ESTRUTURAL, USINADO BOMBEADO, COM FCK 30 MPA, INCLUSIVE LANÇAMENTO, ADENSAMENTO E ACABAMENTO (FUNDAÇÃO)</v>
          </cell>
          <cell r="C329" t="str">
            <v>m3</v>
          </cell>
          <cell r="D329">
            <v>703.33</v>
          </cell>
        </row>
        <row r="330">
          <cell r="A330" t="str">
            <v>ED-49807</v>
          </cell>
          <cell r="B330" t="str">
            <v>FORNECIMENTO DE CONCRETO ESTRUTURAL, USINADO BOMBEADO, COM FCK 35 MPA, INCLUSIVE LANÇAMENTO, ADENSAMENTO E ACABAMENTO (FUNDAÇÃO)</v>
          </cell>
          <cell r="C330" t="str">
            <v>m3</v>
          </cell>
          <cell r="D330">
            <v>723.34</v>
          </cell>
        </row>
        <row r="331">
          <cell r="A331" t="str">
            <v>ED-49808</v>
          </cell>
          <cell r="B331" t="str">
            <v>FORNECIMENTO DE CONCRETO ESTRUTURAL, USINADO BOMBEADO, COM FCK 40 MPA, INCLUSIVE LANÇAMENTO, ADENSAMENTO E ACABAMENTO (FUNDAÇÃO)</v>
          </cell>
          <cell r="C331" t="str">
            <v>m3</v>
          </cell>
          <cell r="D331">
            <v>750.99</v>
          </cell>
        </row>
        <row r="332">
          <cell r="A332" t="str">
            <v>ED-49797</v>
          </cell>
          <cell r="B332" t="str">
            <v>FORNECIMENTO DE CONCRETO ESTRUTURAL, USINADO, COM FCK 20 MPA, INCLUSIVE LANÇAMENTO, ADENSAMENTO E ACABAMENTO (FUNDAÇÃO)</v>
          </cell>
          <cell r="C332" t="str">
            <v>m3</v>
          </cell>
          <cell r="D332">
            <v>660.09</v>
          </cell>
        </row>
        <row r="333">
          <cell r="A333" t="str">
            <v>ED-49798</v>
          </cell>
          <cell r="B333" t="str">
            <v>FORNECIMENTO DE CONCRETO ESTRUTURAL, USINADO, COM FCK 25 MPA, INCLUSIVE LANÇAMENTO, ADENSAMENTO E ACABAMENTO (FUNDAÇÃO)</v>
          </cell>
          <cell r="C333" t="str">
            <v>m3</v>
          </cell>
          <cell r="D333">
            <v>684.67</v>
          </cell>
        </row>
        <row r="334">
          <cell r="A334" t="str">
            <v>ED-49799</v>
          </cell>
          <cell r="B334" t="str">
            <v>FORNECIMENTO DE CONCRETO ESTRUTURAL, USINADO, COM FCK 30 MPA, INCLUSIVE LANÇAMENTO, ADENSAMENTO E ACABAMENTO (FUNDAÇÃO)</v>
          </cell>
          <cell r="C334" t="str">
            <v>m3</v>
          </cell>
          <cell r="D334">
            <v>709.07</v>
          </cell>
        </row>
        <row r="335">
          <cell r="A335" t="str">
            <v>ED-49800</v>
          </cell>
          <cell r="B335" t="str">
            <v>FORNECIMENTO DE CONCRETO ESTRUTURAL, USINADO, COM FCK 35 MPA, INCLUSIVE LANÇAMENTO, ADENSAMENTO E ACABAMENTO (FUNDAÇÃO)</v>
          </cell>
          <cell r="C335" t="str">
            <v>m3</v>
          </cell>
          <cell r="D335">
            <v>734.24</v>
          </cell>
        </row>
        <row r="336">
          <cell r="A336" t="str">
            <v>ED-49801</v>
          </cell>
          <cell r="B336" t="str">
            <v>FORNECIMENTO DE CONCRETO ESTRUTURAL, USINADO, COM FCK 40 MPA, INCLUSIVE LANÇAMENTO, ADENSAMENTO E ACABAMENTO (FUNDAÇÃO)</v>
          </cell>
          <cell r="C336" t="str">
            <v>m3</v>
          </cell>
          <cell r="D336">
            <v>755.53</v>
          </cell>
        </row>
        <row r="337">
          <cell r="A337" t="str">
            <v>ED-49793</v>
          </cell>
          <cell r="B337" t="str">
            <v>FORNECIMENTO DE CONCRETO NÃO ESTRUTURAL, USINADO, COM FCK 10 MPA, INCLUSIVE LANÇAMENTO, ADENSAMENTO E ACABAMENTO (FUNDAÇÃO)</v>
          </cell>
          <cell r="C337" t="str">
            <v>m3</v>
          </cell>
          <cell r="D337">
            <v>612.91999999999996</v>
          </cell>
        </row>
        <row r="338">
          <cell r="A338" t="str">
            <v>ED-49795</v>
          </cell>
          <cell r="B338" t="str">
            <v>FORNECIMENTO DE CONCRETO NÃO ESTRUTURAL, USINADO, COM FCK 15 MPA, INCLUSIVE LANÇAMENTO, ADENSAMENTO E ACABAMENTO (FUNDAÇÃO)</v>
          </cell>
          <cell r="C338" t="str">
            <v>m3</v>
          </cell>
          <cell r="D338">
            <v>636.25</v>
          </cell>
        </row>
        <row r="339">
          <cell r="A339">
            <v>8741</v>
          </cell>
          <cell r="B339" t="str">
            <v>CONCRETO PREPARADO EM OBRA</v>
          </cell>
          <cell r="C339"/>
          <cell r="D339"/>
        </row>
        <row r="340">
          <cell r="A340" t="str">
            <v>ED-49786</v>
          </cell>
          <cell r="B340" t="str">
            <v>FORNECIMENTO DE CONCRETO ESTRUTURAL, PREPARADO EM OBRA COM BETONEIRA, COM FCK 20 MPA, INCLUSIVE LANÇAMENTO, ADENSAMENTO E ACABAMENTO (FUNDAÇÃO)</v>
          </cell>
          <cell r="C340" t="str">
            <v>m3</v>
          </cell>
          <cell r="D340">
            <v>662.22</v>
          </cell>
        </row>
        <row r="341">
          <cell r="A341" t="str">
            <v>ED-49787</v>
          </cell>
          <cell r="B341" t="str">
            <v>FORNECIMENTO DE CONCRETO ESTRUTURAL, PREPARADO EM OBRA COM BETONEIRA, COM FCK 25 MPA, INCLUSIVE LANÇAMENTO, ADENSAMENTO E ACABAMENTO (FUNDAÇÃO)</v>
          </cell>
          <cell r="C341" t="str">
            <v>m3</v>
          </cell>
          <cell r="D341">
            <v>683.71</v>
          </cell>
        </row>
        <row r="342">
          <cell r="A342" t="str">
            <v>ED-49788</v>
          </cell>
          <cell r="B342" t="str">
            <v>FORNECIMENTO DE CONCRETO ESTRUTURAL, PREPARADO EM OBRA COM BETONEIRA, COM FCK 30 MPA, INCLUSIVE LANÇAMENTO, ADENSAMENTO E ACABAMENTO (FUNDAÇÃO)</v>
          </cell>
          <cell r="C342" t="str">
            <v>m3</v>
          </cell>
          <cell r="D342">
            <v>728.35</v>
          </cell>
        </row>
        <row r="343">
          <cell r="A343" t="str">
            <v>ED-49789</v>
          </cell>
          <cell r="B343" t="str">
            <v>FORNECIMENTO DE CONCRETO ESTRUTURAL, PREPARADO EM OBRA COM BETONEIRA, COM FCK 35 MPA, INCLUSIVE LANÇAMENTO, ADENSAMENTO E ACABAMENTO (FUNDAÇÃO)</v>
          </cell>
          <cell r="C343" t="str">
            <v>m3</v>
          </cell>
          <cell r="D343">
            <v>754.92</v>
          </cell>
        </row>
        <row r="344">
          <cell r="A344" t="str">
            <v>ED-49790</v>
          </cell>
          <cell r="B344" t="str">
            <v>FORNECIMENTO DE CONCRETO ESTRUTURAL, PREPARADO EM OBRA COM BETONEIRA, COM FCK 40 MPA, INCLUSIVE LANÇAMENTO, ADENSAMENTO E ACABAMENTO (FUNDAÇÃO)</v>
          </cell>
          <cell r="C344" t="str">
            <v>m3</v>
          </cell>
          <cell r="D344">
            <v>797.82</v>
          </cell>
        </row>
        <row r="345">
          <cell r="A345" t="str">
            <v>ED-49782</v>
          </cell>
          <cell r="B345" t="str">
            <v>FORNECIMENTO DE CONCRETO NÃO ESTRUTURAL, PREPARADO EM OBRA COM BETONEIRA, COM FCK 10 MPA, INCLUSIVE LANÇAMENTO, ADENSAMENTO E ACABAMENTO (FUNDAÇÃO)</v>
          </cell>
          <cell r="C345" t="str">
            <v>m3</v>
          </cell>
          <cell r="D345">
            <v>602.03</v>
          </cell>
        </row>
        <row r="346">
          <cell r="A346" t="str">
            <v>ED-49783</v>
          </cell>
          <cell r="B346" t="str">
            <v>FORNECIMENTO DE CONCRETO NÃO ESTRUTURAL, PREPARADO EM OBRA COM BETONEIRA, COM FCK 13,5 MPA, INCLUSIVE LANÇAMENTO, ADENSAMENTO E ACABAMENTO (FUNDAÇÃO)</v>
          </cell>
          <cell r="C346" t="str">
            <v>m3</v>
          </cell>
          <cell r="D346">
            <v>624.14</v>
          </cell>
        </row>
        <row r="347">
          <cell r="A347" t="str">
            <v>ED-49784</v>
          </cell>
          <cell r="B347" t="str">
            <v>FORNECIMENTO DE CONCRETO NÃO ESTRUTURAL, PREPARADO EM OBRA COM BETONEIRA, COM FCK 15 MPA, INCLUSIVE LANÇAMENTO, ADENSAMENTO E ACABAMENTO (FUNDAÇÃO)</v>
          </cell>
          <cell r="C347" t="str">
            <v>m3</v>
          </cell>
          <cell r="D347">
            <v>623.26</v>
          </cell>
        </row>
        <row r="348">
          <cell r="A348" t="str">
            <v>ED-49785</v>
          </cell>
          <cell r="B348" t="str">
            <v>FORNECIMENTO DE CONCRETO NÃO ESTRUTURAL, PREPARADO EM OBRA COM BETONEIRA, COM FCK 18 MPA, INCLUSIVE LANÇAMENTO, ADENSAMENTO E ACABAMENTO (FUNDAÇÃO)</v>
          </cell>
          <cell r="C348" t="str">
            <v>m3</v>
          </cell>
          <cell r="D348">
            <v>650.25</v>
          </cell>
        </row>
        <row r="349">
          <cell r="A349" t="str">
            <v>ED-49781</v>
          </cell>
          <cell r="B349" t="str">
            <v>FORNECIMENTO DE CONCRETO NÃO ESTRUTURAL, PREPARADO EM OBRA COM BETONEIRA, COM FCK 9 MPA, INCLUSIVE LANÇAMENTO, ADENSAMENTO E ACABAMENTO (FUNDAÇÃO)</v>
          </cell>
          <cell r="C349" t="str">
            <v>m3</v>
          </cell>
          <cell r="D349">
            <v>595.58000000000004</v>
          </cell>
        </row>
        <row r="350">
          <cell r="A350">
            <v>8667</v>
          </cell>
          <cell r="B350" t="str">
            <v>ESTRUTURAS DE CONTENÇÕES</v>
          </cell>
          <cell r="C350"/>
          <cell r="D350"/>
        </row>
        <row r="351">
          <cell r="A351">
            <v>8742</v>
          </cell>
          <cell r="B351" t="str">
            <v>CONCRETO CICLÓPICO</v>
          </cell>
          <cell r="C351"/>
          <cell r="D351"/>
        </row>
        <row r="352">
          <cell r="A352" t="str">
            <v>ED-49780</v>
          </cell>
          <cell r="B352" t="str">
            <v>CONCRETO CICLÓPICO, FCK 15 MPA,  PREPARADO EM OBRA COM BETONEIRA, COM 30% DE PEDRA DE MÃO, INCLUSIVE LANÇAMENTO, ADENSAMENTO E ACABAMENTO</v>
          </cell>
          <cell r="C352" t="str">
            <v>m3</v>
          </cell>
          <cell r="D352">
            <v>493.56</v>
          </cell>
        </row>
        <row r="353">
          <cell r="A353" t="str">
            <v>ED-49779</v>
          </cell>
          <cell r="B353" t="str">
            <v>CONCRETO CICLÓPICO, TRAÇO 1:3:6,  PREPARADO EM OBRA COM BETONEIRA, COM 30% DE PEDRA DE MÃO, INCLUSIVE LANÇAMENTO, ADENSAMENTO E ACABAMENTO</v>
          </cell>
          <cell r="C353" t="str">
            <v>m3</v>
          </cell>
          <cell r="D353">
            <v>428.76</v>
          </cell>
        </row>
        <row r="354">
          <cell r="A354" t="str">
            <v>ED-49778</v>
          </cell>
          <cell r="B354" t="str">
            <v>CONCRETO CICLÓPICO, TRAÇO 1:4:8,  PREPARADO EM OBRA COM BETONEIRA, COM 30% DE PEDRA DE MÃO, INCLUSIVE LANÇAMENTO, ADENSAMENTO E ACABAMENTO</v>
          </cell>
          <cell r="C354" t="str">
            <v>m3</v>
          </cell>
          <cell r="D354">
            <v>409.72</v>
          </cell>
        </row>
        <row r="355">
          <cell r="A355">
            <v>8743</v>
          </cell>
          <cell r="B355" t="str">
            <v>DRENO</v>
          </cell>
          <cell r="C355"/>
          <cell r="D355"/>
        </row>
        <row r="356">
          <cell r="A356" t="str">
            <v>ED-48608</v>
          </cell>
          <cell r="B356" t="str">
            <v>DRENO TIPO A, AREIA GROSSA, BRITA 2, TUBO CONCRETO POROSO D = 15 CM, L = 50 CM, INCLUSIVE ESCAVAÇÃO E BOTA FORA</v>
          </cell>
          <cell r="C356" t="str">
            <v>m</v>
          </cell>
          <cell r="D356">
            <v>115.41</v>
          </cell>
        </row>
        <row r="357">
          <cell r="A357" t="str">
            <v>ED-48609</v>
          </cell>
          <cell r="B357" t="str">
            <v>DRENO TIPO B, MANTA DRENANTE, BRITA 3, TUBO CONCRETO POROSO D = 15 CM, L = 50 CM, INCLUSIVE ESCAVAÇÃO E BOTA FORA</v>
          </cell>
          <cell r="C357" t="str">
            <v>m</v>
          </cell>
          <cell r="D357">
            <v>144.94999999999999</v>
          </cell>
        </row>
        <row r="358">
          <cell r="A358">
            <v>8744</v>
          </cell>
          <cell r="B358" t="str">
            <v>LASTRO DE AREIA, BRITA E CONCRETO</v>
          </cell>
          <cell r="C358"/>
          <cell r="D358"/>
        </row>
        <row r="359">
          <cell r="A359" t="str">
            <v>ED-49814</v>
          </cell>
          <cell r="B359" t="str">
            <v>LASTRO DE AREIA</v>
          </cell>
          <cell r="C359" t="str">
            <v>m3</v>
          </cell>
          <cell r="D359">
            <v>148.22999999999999</v>
          </cell>
        </row>
        <row r="360">
          <cell r="A360" t="str">
            <v>ED-49813</v>
          </cell>
          <cell r="B360" t="str">
            <v>LASTRO DE BRITA 2 OU 3 APILOADO MANUALMENTE</v>
          </cell>
          <cell r="C360" t="str">
            <v>m3</v>
          </cell>
          <cell r="D360">
            <v>158.88</v>
          </cell>
        </row>
        <row r="361">
          <cell r="A361" t="str">
            <v>ED-49812</v>
          </cell>
          <cell r="B361" t="str">
            <v xml:space="preserve">LASTRO DE CONCRETO MAGRO, INCLUSIVE TRANSPORTE, LANÇAMENTO E ADENSAMENTO </v>
          </cell>
          <cell r="C361" t="str">
            <v>m3</v>
          </cell>
          <cell r="D361">
            <v>505.88</v>
          </cell>
        </row>
        <row r="362">
          <cell r="A362" t="str">
            <v>ED-14560</v>
          </cell>
          <cell r="B362" t="str">
            <v>LASTRO DE SEIXO, INCLUSIVE LANÇAMENTO E ESPALHAMENTO MANUAL</v>
          </cell>
          <cell r="C362" t="str">
            <v>m3</v>
          </cell>
          <cell r="D362">
            <v>174.78</v>
          </cell>
        </row>
        <row r="363">
          <cell r="A363">
            <v>8745</v>
          </cell>
          <cell r="B363" t="str">
            <v>ENROCAMENTO</v>
          </cell>
          <cell r="C363"/>
          <cell r="D363"/>
        </row>
        <row r="364">
          <cell r="A364" t="str">
            <v>ED-49541</v>
          </cell>
          <cell r="B364" t="str">
            <v>ENROCAMENTO COM PEDRA DE MÃO ARRUMADA, INCLUSIVE FORNECIMENTO</v>
          </cell>
          <cell r="C364" t="str">
            <v>m3</v>
          </cell>
          <cell r="D364">
            <v>231.51</v>
          </cell>
        </row>
        <row r="365">
          <cell r="A365" t="str">
            <v>ED-49540</v>
          </cell>
          <cell r="B365" t="str">
            <v>ENROCAMENTO COM PEDRA DE MÃO JOGADA, INCLUSIVE FORNECIMENTO</v>
          </cell>
          <cell r="C365" t="str">
            <v>m3</v>
          </cell>
          <cell r="D365">
            <v>168.66</v>
          </cell>
        </row>
        <row r="366">
          <cell r="A366">
            <v>8668</v>
          </cell>
          <cell r="B366" t="str">
            <v>ESTRUTURA DE CONCRETO</v>
          </cell>
          <cell r="C366"/>
          <cell r="D366"/>
        </row>
        <row r="367">
          <cell r="A367">
            <v>8746</v>
          </cell>
          <cell r="B367" t="str">
            <v>ARMAÇÃO EM AÇO</v>
          </cell>
          <cell r="C367"/>
          <cell r="D367"/>
        </row>
        <row r="368">
          <cell r="A368" t="str">
            <v>ED-48299</v>
          </cell>
          <cell r="B368" t="str">
            <v>ARMADURA DE TELA DE AÇO CA-60 B SOLDADA TIPO Q-138 (DIÂMETRO DO FIO: 4,20 MM / DIMENSÕES DA TRAMA: 100 X 100 MM / TIPO DA MALHA: QUADRANGULAR )</v>
          </cell>
          <cell r="C368" t="str">
            <v>Kg</v>
          </cell>
          <cell r="D368">
            <v>24.49</v>
          </cell>
        </row>
        <row r="369">
          <cell r="A369" t="str">
            <v>ED-48300</v>
          </cell>
          <cell r="B369" t="str">
            <v>ARMADURA DE TELA DE AÇO CA-60 B SOLDADA TIPO Q-92 (DIÂMETRO DO FIO: 4,20 MM / DIMENSÕES DA TRAMA: 150 X 150 MM / TIPO DA MALHA: QUADRANGULAR)</v>
          </cell>
          <cell r="C369" t="str">
            <v>Kg</v>
          </cell>
          <cell r="D369">
            <v>23.02</v>
          </cell>
        </row>
        <row r="370">
          <cell r="A370" t="str">
            <v>ED-48296</v>
          </cell>
          <cell r="B370" t="str">
            <v xml:space="preserve">CORTE, DOBRA E MONTAGEM DE AÇO CA-50 DIÂMETRO (16,0MM A 25,0MM) </v>
          </cell>
          <cell r="C370" t="str">
            <v>Kg</v>
          </cell>
          <cell r="D370">
            <v>12.82</v>
          </cell>
        </row>
        <row r="371">
          <cell r="A371" t="str">
            <v>ED-48295</v>
          </cell>
          <cell r="B371" t="str">
            <v>CORTE, DOBRA E MONTAGEM DE AÇO CA-50 DIÂMETRO (6,3MM A 12,5MM)</v>
          </cell>
          <cell r="C371" t="str">
            <v>Kg</v>
          </cell>
          <cell r="D371">
            <v>13.35</v>
          </cell>
        </row>
        <row r="372">
          <cell r="A372" t="str">
            <v>ED-48298</v>
          </cell>
          <cell r="B372" t="str">
            <v>CORTE, DOBRA E MONTAGEM DE AÇO CA-50/60</v>
          </cell>
          <cell r="C372" t="str">
            <v>Kg</v>
          </cell>
          <cell r="D372">
            <v>13.42</v>
          </cell>
        </row>
        <row r="373">
          <cell r="A373" t="str">
            <v>ED-48297</v>
          </cell>
          <cell r="B373" t="str">
            <v>CORTE, DOBRA E MONTAGEM DE AÇO CA-60 DIÂMETRO (4,2MM A 5,0MM)</v>
          </cell>
          <cell r="C373" t="str">
            <v>Kg</v>
          </cell>
          <cell r="D373">
            <v>14.37</v>
          </cell>
        </row>
        <row r="374">
          <cell r="A374">
            <v>8747</v>
          </cell>
          <cell r="B374" t="str">
            <v>FORMA E DESFORMA</v>
          </cell>
          <cell r="C374"/>
          <cell r="D374"/>
        </row>
        <row r="375">
          <cell r="A375" t="str">
            <v>ED-8398</v>
          </cell>
          <cell r="B375" t="str">
            <v>FORMA E DESFORMA DE COMPENSADO PLASTIFICADO, ESP. 12MM, REAPROVEITAMENTO (3X), EXCLUSIVE ESCORAMENTO</v>
          </cell>
          <cell r="C375" t="str">
            <v>m2</v>
          </cell>
          <cell r="D375">
            <v>78.19</v>
          </cell>
        </row>
        <row r="376">
          <cell r="A376" t="str">
            <v>ED-49647</v>
          </cell>
          <cell r="B376" t="str">
            <v>FORMA E DESFORMA DE COMPENSADO PLASTIFICADO, ESP. 12MM, REAPROVEITAMENTO (5X), EXCLUSIVE ESCORAMENTO</v>
          </cell>
          <cell r="C376" t="str">
            <v>m2</v>
          </cell>
          <cell r="D376">
            <v>55.34</v>
          </cell>
        </row>
        <row r="377">
          <cell r="A377" t="str">
            <v>ED-49648</v>
          </cell>
          <cell r="B377" t="str">
            <v>FORMA E DESFORMA DE COMPENSADO PLASTIFICADO, ESP. 14MM, REAPROVEITAMENTO (5X), EXCLUSIVE ESCORAMENTO</v>
          </cell>
          <cell r="C377" t="str">
            <v>m2</v>
          </cell>
          <cell r="D377">
            <v>59.68</v>
          </cell>
        </row>
        <row r="378">
          <cell r="A378" t="str">
            <v>ED-49644</v>
          </cell>
          <cell r="B378" t="str">
            <v>FORMA E DESFORMA DE COMPENSADO RESINADO, ESP. 10MM, REAPROVEITAMENTO (3X), EXCLUSIVE ESCORAMENTO</v>
          </cell>
          <cell r="C378" t="str">
            <v>m2</v>
          </cell>
          <cell r="D378">
            <v>62.74</v>
          </cell>
        </row>
        <row r="379">
          <cell r="A379" t="str">
            <v>ED-49645</v>
          </cell>
          <cell r="B379" t="str">
            <v>FORMA E DESFORMA DE COMPENSADO RESINADO, ESP. 12MM, REAPROVEITAMENTO (3X), EXCLUSIVE ESCORAMENTO</v>
          </cell>
          <cell r="C379" t="str">
            <v>m2</v>
          </cell>
          <cell r="D379">
            <v>66.62</v>
          </cell>
        </row>
        <row r="380">
          <cell r="A380" t="str">
            <v>ED-49646</v>
          </cell>
          <cell r="B380" t="str">
            <v>FORMA E DESFORMA DE COMPENSADO RESINADO, ESP. 14MM, REAPROVEITAMENTO (3X), EXCLUSIVE ESCORAMENTO</v>
          </cell>
          <cell r="C380" t="str">
            <v>m2</v>
          </cell>
          <cell r="D380">
            <v>70.37</v>
          </cell>
        </row>
        <row r="381">
          <cell r="A381" t="str">
            <v>ED-49649</v>
          </cell>
          <cell r="B381" t="str">
            <v>FORMA E DESFORMA DE MADEIRA PARA ESTRUTURA EM CURVA COM TÁBUA, SARRAFO E COMPENSADO RESINADO NAVAL, ESP. 6MM, REAPROVEITAMENTO (2X), EXCLUSIVE ESCORAMENTO</v>
          </cell>
          <cell r="C381" t="str">
            <v>m2</v>
          </cell>
          <cell r="D381">
            <v>131.9</v>
          </cell>
        </row>
        <row r="382">
          <cell r="A382" t="str">
            <v>ED-8457</v>
          </cell>
          <cell r="B382" t="str">
            <v>FORMA E DESFORMA DE MADEIRA PARA ESTRUTURA EM CURVA COM TÁBUA, SARRAFO E COMPENSADO RESINADO NAVAL, ESP. 6MM, REAPROVEITAMENTO (3X), EXCLUSIVE ESCORAMENTO</v>
          </cell>
          <cell r="C382" t="str">
            <v>m2</v>
          </cell>
          <cell r="D382">
            <v>107.32</v>
          </cell>
        </row>
        <row r="383">
          <cell r="A383" t="str">
            <v>ED-8458</v>
          </cell>
          <cell r="B383" t="str">
            <v>FORMA E DESFORMA DE MADEIRA PARA ESTRUTURA EM CURVA COM TÁBUA, SARRAFO E COMPENSADO RESINADO NAVAL, ESP. 6MM, REAPROVEITAMENTO (5X), EXCLUSIVE ESCORAMENTO</v>
          </cell>
          <cell r="C383" t="str">
            <v>m2</v>
          </cell>
          <cell r="D383">
            <v>87.66</v>
          </cell>
        </row>
        <row r="384">
          <cell r="A384" t="str">
            <v>ED-49643</v>
          </cell>
          <cell r="B384" t="str">
            <v>FORMA E DESFORMA DE TÁBUA E SARRAFO, REAPROVEITAMENTO (3X), EXCLUSIVE ESCORAMENTO</v>
          </cell>
          <cell r="C384" t="str">
            <v>m2</v>
          </cell>
          <cell r="D384">
            <v>60.53</v>
          </cell>
        </row>
        <row r="385">
          <cell r="A385" t="str">
            <v>ED-8471</v>
          </cell>
          <cell r="B385" t="str">
            <v>FORMA E DESFORMA DE TÁBUA E SARRAFO, REAPROVEITAMENTO (5X), EXCLUSIVE ESCORAMENTO</v>
          </cell>
          <cell r="C385" t="str">
            <v>m2</v>
          </cell>
          <cell r="D385">
            <v>47.48</v>
          </cell>
        </row>
        <row r="386">
          <cell r="A386" t="str">
            <v>ED-15690</v>
          </cell>
          <cell r="B386" t="str">
            <v>FORMA E DESFORMA PARA CORTINA DE CONCRETO OU PAREDE ESTRUTURAL (VIGA-PAREDE), ALTURA MÁXIMA DE 360CM, COM CHAPA DE COMPENSADO PLASTIFICADO, ESP. 18MM, REAPROVEITAMENTO (3X), INCLUSIVE TRAVAMENTO COM TIRANTES EM ARAME E ESCORA PARA PRUMO EM MADEIRA</v>
          </cell>
          <cell r="C386" t="str">
            <v>m2</v>
          </cell>
          <cell r="D386">
            <v>110.61</v>
          </cell>
        </row>
        <row r="387">
          <cell r="A387" t="str">
            <v>ED-19652</v>
          </cell>
          <cell r="B387" t="str">
            <v>FORMA E DESFORMA PARA LAJE NERVURADA COM CUBETA E ASSOALHO EM COMPENSADO PLASTIFICADO, ESP. 14MM, ALTURA DE (200 ATÉ 310)CM, REAPROVEITAMENTO (10X), INCLUSIVE CIMBRAMENTO</v>
          </cell>
          <cell r="C387" t="str">
            <v>m2xmês</v>
          </cell>
          <cell r="D387">
            <v>54.73</v>
          </cell>
        </row>
        <row r="388">
          <cell r="A388" t="str">
            <v>ED-19653</v>
          </cell>
          <cell r="B388" t="str">
            <v>FORMA E DESFORMA PARA LAJE NERVURADA COM CUBETA E ASSOALHO EM COMPENSADO PLASTIFICADO, ESP. 14MM, ALTURA DE (311 ATÉ 450)CM, REAPROVEITAMENTO (10X), INCLUSIVE CIMBRAMENTO</v>
          </cell>
          <cell r="C388" t="str">
            <v>m2xmês</v>
          </cell>
          <cell r="D388">
            <v>55.29</v>
          </cell>
        </row>
        <row r="389">
          <cell r="A389">
            <v>8748</v>
          </cell>
          <cell r="B389" t="str">
            <v>CONCRETO USINADO</v>
          </cell>
          <cell r="C389"/>
          <cell r="D389"/>
        </row>
        <row r="390">
          <cell r="A390" t="str">
            <v>ED-49637</v>
          </cell>
          <cell r="B390" t="str">
            <v>FORNECIMENTO DE CONCRETO ESTRUTURAL, USINADO BOMBEADO, COM FCK 20 MPA, INCLUSIVE LANÇAMENTO, ADENSAMENTO E ACABAMENTO</v>
          </cell>
          <cell r="C390" t="str">
            <v>m3</v>
          </cell>
          <cell r="D390">
            <v>679.68</v>
          </cell>
        </row>
        <row r="391">
          <cell r="A391" t="str">
            <v>ED-49638</v>
          </cell>
          <cell r="B391" t="str">
            <v>FORNECIMENTO DE CONCRETO ESTRUTURAL, USINADO BOMBEADO, COM FCK 25 MPA, INCLUSIVE LANÇAMENTO, ADENSAMENTO E ACABAMENTO</v>
          </cell>
          <cell r="C391" t="str">
            <v>m3</v>
          </cell>
          <cell r="D391">
            <v>696.13</v>
          </cell>
        </row>
        <row r="392">
          <cell r="A392" t="str">
            <v>ED-49639</v>
          </cell>
          <cell r="B392" t="str">
            <v>FORNECIMENTO DE CONCRETO ESTRUTURAL, USINADO BOMBEADO, COM FCK 30 MPA, INCLUSIVE LANÇAMENTO, ADENSAMENTO E ACABAMENTO</v>
          </cell>
          <cell r="C392" t="str">
            <v>m3</v>
          </cell>
          <cell r="D392">
            <v>716.15</v>
          </cell>
        </row>
        <row r="393">
          <cell r="A393" t="str">
            <v>ED-49640</v>
          </cell>
          <cell r="B393" t="str">
            <v>FORNECIMENTO DE CONCRETO ESTRUTURAL, USINADO BOMBEADO, COM FCK 35 MPA, INCLUSIVE LANÇAMENTO, ADENSAMENTO E ACABAMENTO</v>
          </cell>
          <cell r="C393" t="str">
            <v>m3</v>
          </cell>
          <cell r="D393">
            <v>736.16</v>
          </cell>
        </row>
        <row r="394">
          <cell r="A394" t="str">
            <v>ED-49641</v>
          </cell>
          <cell r="B394" t="str">
            <v>FORNECIMENTO DE CONCRETO ESTRUTURAL, USINADO BOMBEADO, COM FCK 40 MPA, INCLUSIVE LANÇAMENTO, ADENSAMENTO E ACABAMENTO</v>
          </cell>
          <cell r="C394" t="str">
            <v>m3</v>
          </cell>
          <cell r="D394">
            <v>763.81</v>
          </cell>
        </row>
        <row r="395">
          <cell r="A395" t="str">
            <v>ED-49642</v>
          </cell>
          <cell r="B395" t="str">
            <v>FORNECIMENTO DE CONCRETO ESTRUTURAL, USINADO BOMBEADO, COM FCK 45 MPA, INCLUSIVE LANÇAMENTO, ADENSAMENTO E ACABAMENTO</v>
          </cell>
          <cell r="C395" t="str">
            <v>m3</v>
          </cell>
          <cell r="D395">
            <v>823.37</v>
          </cell>
        </row>
        <row r="396">
          <cell r="A396" t="str">
            <v>ED-49629</v>
          </cell>
          <cell r="B396" t="str">
            <v>FORNECIMENTO DE CONCRETO ESTRUTURAL, USINADO, COM FCK 20 MPA, INCLUSIVE LANÇAMENTO, ADENSAMENTO E ACABAMENTO</v>
          </cell>
          <cell r="C396" t="str">
            <v>m3</v>
          </cell>
          <cell r="D396">
            <v>690.39</v>
          </cell>
        </row>
        <row r="397">
          <cell r="A397" t="str">
            <v>ED-49630</v>
          </cell>
          <cell r="B397" t="str">
            <v>FORNECIMENTO DE CONCRETO ESTRUTURAL, USINADO, COM FCK 25 MPA, INCLUSIVE LANÇAMENTO, ADENSAMENTO E ACABAMENTO</v>
          </cell>
          <cell r="C397" t="str">
            <v>m3</v>
          </cell>
          <cell r="D397">
            <v>714.97</v>
          </cell>
        </row>
        <row r="398">
          <cell r="A398" t="str">
            <v>ED-49631</v>
          </cell>
          <cell r="B398" t="str">
            <v>FORNECIMENTO DE CONCRETO ESTRUTURAL, USINADO, COM FCK 30 MPA, INCLUSIVE LANÇAMENTO, ADENSAMENTO E ACABAMENTO</v>
          </cell>
          <cell r="C398" t="str">
            <v>m3</v>
          </cell>
          <cell r="D398">
            <v>739.37</v>
          </cell>
        </row>
        <row r="399">
          <cell r="A399" t="str">
            <v>ED-49632</v>
          </cell>
          <cell r="B399" t="str">
            <v>FORNECIMENTO DE CONCRETO ESTRUTURAL, USINADO, COM FCK 35 MPA, INCLUSIVE LANÇAMENTO, ADENSAMENTO E ACABAMENTO</v>
          </cell>
          <cell r="C399" t="str">
            <v>m3</v>
          </cell>
          <cell r="D399">
            <v>764.54</v>
          </cell>
        </row>
        <row r="400">
          <cell r="A400" t="str">
            <v>ED-49633</v>
          </cell>
          <cell r="B400" t="str">
            <v>FORNECIMENTO DE CONCRETO ESTRUTURAL, USINADO, COM FCK 40 MPA, INCLUSIVE LANÇAMENTO, ADENSAMENTO E ACABAMENTO</v>
          </cell>
          <cell r="C400" t="str">
            <v>m3</v>
          </cell>
          <cell r="D400">
            <v>785.83</v>
          </cell>
        </row>
        <row r="401">
          <cell r="A401" t="str">
            <v>ED-49634</v>
          </cell>
          <cell r="B401" t="str">
            <v>FORNECIMENTO DE CONCRETO ESTRUTURAL, USINADO, COM FCK 45 MPA, INCLUSIVE LANÇAMENTO, ADENSAMENTO E ACABAMENTO</v>
          </cell>
          <cell r="C401" t="str">
            <v>m3</v>
          </cell>
          <cell r="D401">
            <v>820.35</v>
          </cell>
        </row>
        <row r="402">
          <cell r="A402" t="str">
            <v>ED-49625</v>
          </cell>
          <cell r="B402" t="str">
            <v>FORNECIMENTO DE CONCRETO NÃO ESTRUTURAL, USINADO, COM FCK 10 MPA, INCLUSIVE LANÇAMENTO, ADENSAMENTO E ACABAMENTO</v>
          </cell>
          <cell r="C402" t="str">
            <v>m3</v>
          </cell>
          <cell r="D402">
            <v>643.22</v>
          </cell>
        </row>
        <row r="403">
          <cell r="A403" t="str">
            <v>ED-49627</v>
          </cell>
          <cell r="B403" t="str">
            <v>FORNECIMENTO DE CONCRETO NÃO ESTRUTURAL, USINADO, COM FCK 15 MPA, INCLUSIVE LANÇAMENTO, ADENSAMENTO E ACABAMENTO</v>
          </cell>
          <cell r="C403" t="str">
            <v>m3</v>
          </cell>
          <cell r="D403">
            <v>666.55</v>
          </cell>
        </row>
        <row r="404">
          <cell r="A404">
            <v>8749</v>
          </cell>
          <cell r="B404" t="str">
            <v>CONCRETO AUTO ADENSÁVEL (CAA)</v>
          </cell>
          <cell r="C404"/>
          <cell r="D404"/>
        </row>
        <row r="405">
          <cell r="A405" t="str">
            <v>ED-9058</v>
          </cell>
          <cell r="B405" t="str">
            <v>APLICAÇÃO DE CONCRETO AUTO-ADENSÁVEL EM ESTRUTURA, INCLUSIVE ESPALHAMENTO, ADENSAMENTO E ACABAMENTO</v>
          </cell>
          <cell r="C405" t="str">
            <v>m3</v>
          </cell>
          <cell r="D405">
            <v>13.42</v>
          </cell>
        </row>
        <row r="406">
          <cell r="A406" t="str">
            <v>ED-9052</v>
          </cell>
          <cell r="B406" t="str">
            <v>FORNECIMENTO DE CONCRETO ESTRUTURAL, USINADO BOMBEADO, AUTO-ADENSÁVEL, COM FCK 20 MPA, INCLUSIVE LANÇAMENTO E ACABAMENTO</v>
          </cell>
          <cell r="C406" t="str">
            <v>m3</v>
          </cell>
          <cell r="D406">
            <v>736.96</v>
          </cell>
        </row>
        <row r="407">
          <cell r="A407" t="str">
            <v>ED-9053</v>
          </cell>
          <cell r="B407" t="str">
            <v>FORNECIMENTO DE CONCRETO ESTRUTURAL, USINADO BOMBEADO, AUTO-ADENSÁVEL, COM FCK 25 MPA, INCLUSIVE LANÇAMENTO E ACABAMENTO</v>
          </cell>
          <cell r="C407" t="str">
            <v>m3</v>
          </cell>
          <cell r="D407">
            <v>757.43</v>
          </cell>
        </row>
        <row r="408">
          <cell r="A408" t="str">
            <v>ED-9054</v>
          </cell>
          <cell r="B408" t="str">
            <v>FORNECIMENTO DE CONCRETO ESTRUTURAL, USINADO BOMBEADO, AUTO-ADENSÁVEL, COM FCK 30 MPA, INCLUSIVE LANÇAMENTO E ACABAMENTO</v>
          </cell>
          <cell r="C408" t="str">
            <v>m3</v>
          </cell>
          <cell r="D408">
            <v>781.17</v>
          </cell>
        </row>
        <row r="409">
          <cell r="A409" t="str">
            <v>ED-9055</v>
          </cell>
          <cell r="B409" t="str">
            <v>FORNECIMENTO DE CONCRETO ESTRUTURAL, USINADO BOMBEADO, AUTO-ADENSÁVEL, COM FCK 35 MPA, INCLUSIVE LANÇAMENTO E ACABAMENTO</v>
          </cell>
          <cell r="C409" t="str">
            <v>m3</v>
          </cell>
          <cell r="D409">
            <v>803.74</v>
          </cell>
        </row>
        <row r="410">
          <cell r="A410" t="str">
            <v>ED-9056</v>
          </cell>
          <cell r="B410" t="str">
            <v>FORNECIMENTO DE CONCRETO ESTRUTURAL, USINADO BOMBEADO, AUTO-ADENSÁVEL, COM FCK 40 MPA, INCLUSIVE LANÇAMENTO E ACABAMENTO</v>
          </cell>
          <cell r="C410" t="str">
            <v>m3</v>
          </cell>
          <cell r="D410">
            <v>827.02</v>
          </cell>
        </row>
        <row r="411">
          <cell r="A411" t="str">
            <v>ED-9057</v>
          </cell>
          <cell r="B411" t="str">
            <v>FORNECIMENTO DE CONCRETO ESTRUTURAL, USINADO BOMBEADO, AUTO-ADENSÁVEL, COM FCK 45 MPA, INCLUSIVE LANÇAMENTO E ACABAMENTO</v>
          </cell>
          <cell r="C411" t="str">
            <v>m3</v>
          </cell>
          <cell r="D411">
            <v>851.04</v>
          </cell>
        </row>
        <row r="412">
          <cell r="A412">
            <v>8750</v>
          </cell>
          <cell r="B412" t="str">
            <v>CONCRETO PREPARADO EM OBRA</v>
          </cell>
          <cell r="C412"/>
          <cell r="D412"/>
        </row>
        <row r="413">
          <cell r="A413" t="str">
            <v>ED-49618</v>
          </cell>
          <cell r="B413" t="str">
            <v>FORNECIMENTO DE CONCRETO ESTRUTURAL, PREPARADO EM OBRA, COM FCK 20 MPA, INCLUSIVE LANÇAMENTO, ADENSAMENTO E ACABAMENTO</v>
          </cell>
          <cell r="C413" t="str">
            <v>m3</v>
          </cell>
          <cell r="D413">
            <v>681.78</v>
          </cell>
        </row>
        <row r="414">
          <cell r="A414" t="str">
            <v>ED-49619</v>
          </cell>
          <cell r="B414" t="str">
            <v>FORNECIMENTO DE CONCRETO ESTRUTURAL, PREPARADO EM OBRA, COM FCK 25 MPA, INCLUSIVE LANÇAMENTO, ADENSAMENTO E ACABAMENTO</v>
          </cell>
          <cell r="C414" t="str">
            <v>m3</v>
          </cell>
          <cell r="D414">
            <v>713.16</v>
          </cell>
        </row>
        <row r="415">
          <cell r="A415" t="str">
            <v>ED-49620</v>
          </cell>
          <cell r="B415" t="str">
            <v>FORNECIMENTO DE CONCRETO ESTRUTURAL, PREPARADO EM OBRA, COM FCK 30 MPA, INCLUSIVE LANÇAMENTO, ADENSAMENTO E ACABAMENTO</v>
          </cell>
          <cell r="C415" t="str">
            <v>m3</v>
          </cell>
          <cell r="D415">
            <v>758.65</v>
          </cell>
        </row>
        <row r="416">
          <cell r="A416" t="str">
            <v>ED-49621</v>
          </cell>
          <cell r="B416" t="str">
            <v>FORNECIMENTO DE CONCRETO ESTRUTURAL, PREPARADO EM OBRA, COM FCK 35 MPA, INCLUSIVE LANÇAMENTO, ADENSAMENTO E ACABAMENTO</v>
          </cell>
          <cell r="C416" t="str">
            <v>m3</v>
          </cell>
          <cell r="D416">
            <v>785.22</v>
          </cell>
        </row>
        <row r="417">
          <cell r="A417" t="str">
            <v>ED-49622</v>
          </cell>
          <cell r="B417" t="str">
            <v>FORNECIMENTO DE CONCRETO ESTRUTURAL, PREPARADO EM OBRA, COM FCK 40 MPA, INCLUSIVE LANÇAMENTO, ADENSAMENTO E ACABAMENTO</v>
          </cell>
          <cell r="C417" t="str">
            <v>m3</v>
          </cell>
          <cell r="D417">
            <v>828.12</v>
          </cell>
        </row>
        <row r="418">
          <cell r="A418" t="str">
            <v>ED-49614</v>
          </cell>
          <cell r="B418" t="str">
            <v>FORNECIMENTO DE CONCRETO NÃO ESTRUTURAL, PREPARADO EM OBRA COM BETONEIRA, COM FCK 10 MPA, INCLUSIVE LANÇAMENTO, ADENSAMENTO E ACABAMENTO</v>
          </cell>
          <cell r="C418" t="str">
            <v>m3</v>
          </cell>
          <cell r="D418">
            <v>632.33000000000004</v>
          </cell>
        </row>
        <row r="419">
          <cell r="A419" t="str">
            <v>ED-49615</v>
          </cell>
          <cell r="B419" t="str">
            <v>FORNECIMENTO DE CONCRETO NÃO ESTRUTURAL, PREPARADO EM OBRA COM BETONEIRA, COM FCK 13,5 MPA, INCLUSIVE LANÇAMENTO, ADENSAMENTO E ACABAMENTO</v>
          </cell>
          <cell r="C419" t="str">
            <v>m3</v>
          </cell>
          <cell r="D419">
            <v>654.44000000000005</v>
          </cell>
        </row>
        <row r="420">
          <cell r="A420" t="str">
            <v>ED-49616</v>
          </cell>
          <cell r="B420" t="str">
            <v>FORNECIMENTO DE CONCRETO NÃO ESTRUTURAL, PREPARADO EM OBRA COM BETONEIRA, COM FCK 15 MPA, INCLUSIVE LANÇAMENTO, ADENSAMENTO E ACABAMENTO</v>
          </cell>
          <cell r="C420" t="str">
            <v>m3</v>
          </cell>
          <cell r="D420">
            <v>662.97</v>
          </cell>
        </row>
        <row r="421">
          <cell r="A421" t="str">
            <v>ED-49617</v>
          </cell>
          <cell r="B421" t="str">
            <v>FORNECIMENTO DE CONCRETO NÃO ESTRUTURAL, PREPARADO EM OBRA COM BETONEIRA, COM FCK 18 MPA, INCLUSIVE LANÇAMENTO, ADENSAMENTO E ACABAMENTO</v>
          </cell>
          <cell r="C421" t="str">
            <v>m3</v>
          </cell>
          <cell r="D421">
            <v>680.55</v>
          </cell>
        </row>
        <row r="422">
          <cell r="A422" t="str">
            <v>ED-49613</v>
          </cell>
          <cell r="B422" t="str">
            <v>FORNECIMENTO DE CONCRETO NÃO ESTRUTURAL, PREPARADO EM OBRA COM BETONEIRA, COM FCK 9 MPA, INCLUSIVE LANÇAMENTO, ADENSAMENTO E ACABAMENTO</v>
          </cell>
          <cell r="C422" t="str">
            <v>m3</v>
          </cell>
          <cell r="D422">
            <v>625.88</v>
          </cell>
        </row>
        <row r="423">
          <cell r="A423">
            <v>8751</v>
          </cell>
          <cell r="B423" t="str">
            <v>ESTRUTURA METÁLICA</v>
          </cell>
          <cell r="C423"/>
          <cell r="D423"/>
        </row>
        <row r="424">
          <cell r="A424" t="str">
            <v>ED-49664</v>
          </cell>
          <cell r="B424" t="str">
            <v>FORNECIMENTO DE ESTRUTURA METÁLICA EM PERFIL LAMINADO, INCLUSIVE FABRICAÇÃO, TRANSPORTE, MONTAGEM E APLICAÇÃO DE FUNDO PREPARADOR ANTICORROSIVO EM SUPERFÍCIE METÁLICA, UMA (1) DEMÃO</v>
          </cell>
          <cell r="C424" t="str">
            <v>Kg</v>
          </cell>
          <cell r="D424">
            <v>25.05</v>
          </cell>
        </row>
        <row r="425">
          <cell r="A425" t="str">
            <v>ED-49665</v>
          </cell>
          <cell r="B425" t="str">
            <v>FORNECIMENTO DE ESTRUTURA METÁLICA EM PERFIL SOLDADO, INCLUSIVE FABRICAÇÃO, TRANSPORTE, MONTAGEM E APLICAÇÃO DE FUNDO PREPARADOR ANTICORROSIVO EM SUPERFÍCIE METÁLICA, UMA (1) DEMÃO</v>
          </cell>
          <cell r="C425" t="str">
            <v>Kg</v>
          </cell>
          <cell r="D425">
            <v>25.05</v>
          </cell>
        </row>
        <row r="426">
          <cell r="A426">
            <v>8752</v>
          </cell>
          <cell r="B426" t="str">
            <v>LAJE PRÉ-MOLDADA</v>
          </cell>
          <cell r="C426"/>
          <cell r="D426"/>
        </row>
        <row r="427">
          <cell r="A427" t="str">
            <v>ED-50252</v>
          </cell>
          <cell r="B427" t="str">
            <v>LAJE PRÉ-MOLDADA, A REVESTIR, INCLUSIVE CAPEAMENTO E = 4 CM, SC = 100 KG/M2, L = 3,00 M</v>
          </cell>
          <cell r="C427" t="str">
            <v>m2</v>
          </cell>
          <cell r="D427">
            <v>138.80000000000001</v>
          </cell>
        </row>
        <row r="428">
          <cell r="A428" t="str">
            <v>ED-50253</v>
          </cell>
          <cell r="B428" t="str">
            <v>LAJE PRÉ-MOLDADA, A REVESTIR, INCLUSIVE CAPEAMENTO E = 4 CM, SC = 100 KG/M2, L = 4,00 M</v>
          </cell>
          <cell r="C428" t="str">
            <v>m2</v>
          </cell>
          <cell r="D428">
            <v>164.92</v>
          </cell>
        </row>
        <row r="429">
          <cell r="A429" t="str">
            <v>ED-50254</v>
          </cell>
          <cell r="B429" t="str">
            <v>LAJE PRÉ-MOLDADA, A REVESTIR, INCLUSIVE CAPEAMENTO E = 4 CM, SC = 100 KG/M2, L = 5,00 M</v>
          </cell>
          <cell r="C429" t="str">
            <v>m2</v>
          </cell>
          <cell r="D429">
            <v>169.71</v>
          </cell>
        </row>
        <row r="430">
          <cell r="A430" t="str">
            <v>ED-50255</v>
          </cell>
          <cell r="B430" t="str">
            <v>LAJE PRÉ-MOLDADA, A REVESTIR, INCLUSIVE CAPEAMENTO E = 4 CM, SC = 200 KG/M2, L = 3,00 M</v>
          </cell>
          <cell r="C430" t="str">
            <v>m2</v>
          </cell>
          <cell r="D430">
            <v>148.86000000000001</v>
          </cell>
        </row>
        <row r="431">
          <cell r="A431" t="str">
            <v>ED-50256</v>
          </cell>
          <cell r="B431" t="str">
            <v>LAJE PRÉ-MOLDADA, A REVESTIR, INCLUSIVE CAPEAMENTO E = 4 CM, SC = 200 KG/M2, L = 4,00 M</v>
          </cell>
          <cell r="C431" t="str">
            <v>m2</v>
          </cell>
          <cell r="D431">
            <v>165.05</v>
          </cell>
        </row>
        <row r="432">
          <cell r="A432" t="str">
            <v>ED-50257</v>
          </cell>
          <cell r="B432" t="str">
            <v>LAJE PRÉ-MOLDADA, A REVESTIR, INCLUSIVE CAPEAMENTO E = 4 CM, SC = 200 KG/M2, L = 5,00 M</v>
          </cell>
          <cell r="C432" t="str">
            <v>m2</v>
          </cell>
          <cell r="D432">
            <v>175.31</v>
          </cell>
        </row>
        <row r="433">
          <cell r="A433" t="str">
            <v>ED-50258</v>
          </cell>
          <cell r="B433" t="str">
            <v>LAJE PRÉ-MOLDADA, A REVESTIR, INCLUSIVE CAPEAMENTO E = 4 CM, SC = 250 KG/M2, L = 5,00 M</v>
          </cell>
          <cell r="C433" t="str">
            <v>m2</v>
          </cell>
          <cell r="D433">
            <v>166.42</v>
          </cell>
        </row>
        <row r="434">
          <cell r="A434" t="str">
            <v>ED-50259</v>
          </cell>
          <cell r="B434" t="str">
            <v>LAJE PRÉ-MOLDADA, A REVESTIR, INCLUSIVE CAPEAMENTO E = 4 CM, SC = 300 KG/M2, L = 3,00 M</v>
          </cell>
          <cell r="C434" t="str">
            <v>m2</v>
          </cell>
          <cell r="D434">
            <v>136.13999999999999</v>
          </cell>
        </row>
        <row r="435">
          <cell r="A435" t="str">
            <v>ED-50260</v>
          </cell>
          <cell r="B435" t="str">
            <v>LAJE PRÉ-MOLDADA, A REVESTIR, INCLUSIVE CAPEAMENTO E = 4 CM, SC = 300 KG/M2, L = 4,00 M</v>
          </cell>
          <cell r="C435" t="str">
            <v>m2</v>
          </cell>
          <cell r="D435">
            <v>157.19999999999999</v>
          </cell>
        </row>
        <row r="436">
          <cell r="A436" t="str">
            <v>ED-50261</v>
          </cell>
          <cell r="B436" t="str">
            <v>LAJE PRÉ-MOLDADA, A REVESTIR, INCLUSIVE CAPEAMENTO E = 4 CM, SC = 300 KG/M2, L = 5,00 M</v>
          </cell>
          <cell r="C436" t="str">
            <v>m2</v>
          </cell>
          <cell r="D436">
            <v>170.79</v>
          </cell>
        </row>
        <row r="437">
          <cell r="A437" t="str">
            <v>ED-50262</v>
          </cell>
          <cell r="B437" t="str">
            <v>LAJE PRÉ-MOLDADA, A REVESTIR, INCLUSIVE CAPEAMENTO E = 4 CM, SC = 370 KG/M2</v>
          </cell>
          <cell r="C437" t="str">
            <v>m2</v>
          </cell>
          <cell r="D437">
            <v>154.88999999999999</v>
          </cell>
        </row>
        <row r="438">
          <cell r="A438" t="str">
            <v>ED-50242</v>
          </cell>
          <cell r="B438" t="str">
            <v>LAJE PRÉ-MOLDADA, APARENTE, INCLUSIVE CAPEAMENTO E = 4 CM, SC = 100 KG/M2, L = 3,00 M</v>
          </cell>
          <cell r="C438" t="str">
            <v>m2</v>
          </cell>
          <cell r="D438">
            <v>133.43</v>
          </cell>
        </row>
        <row r="439">
          <cell r="A439" t="str">
            <v>ED-50243</v>
          </cell>
          <cell r="B439" t="str">
            <v>LAJE PRÉ-MOLDADA, APARENTE, INCLUSIVE CAPEAMENTO E = 4 CM, SC = 100 KG/M2, L = 4,00 M</v>
          </cell>
          <cell r="C439" t="str">
            <v>m2</v>
          </cell>
          <cell r="D439">
            <v>155.07</v>
          </cell>
        </row>
        <row r="440">
          <cell r="A440" t="str">
            <v>ED-50244</v>
          </cell>
          <cell r="B440" t="str">
            <v>LAJE PRÉ-MOLDADA, APARENTE, INCLUSIVE CAPEAMENTO E = 4 CM, SC = 100 KG/M2, L = 5,00 M</v>
          </cell>
          <cell r="C440" t="str">
            <v>m2</v>
          </cell>
          <cell r="D440">
            <v>171.05</v>
          </cell>
        </row>
        <row r="441">
          <cell r="A441" t="str">
            <v>ED-50245</v>
          </cell>
          <cell r="B441" t="str">
            <v>LAJE PRÉ-MOLDADA, APARENTE, INCLUSIVE CAPEAMENTO E = 4 CM, SC = 200 KG/M2, L = 3,00 M</v>
          </cell>
          <cell r="C441" t="str">
            <v>m2</v>
          </cell>
          <cell r="D441">
            <v>140.93</v>
          </cell>
        </row>
        <row r="442">
          <cell r="A442" t="str">
            <v>ED-50246</v>
          </cell>
          <cell r="B442" t="str">
            <v>LAJE PRÉ-MOLDADA, APARENTE, INCLUSIVE CAPEAMENTO E = 4 CM, SC = 200 KG/M2, L = 4,00 M</v>
          </cell>
          <cell r="C442" t="str">
            <v>m2</v>
          </cell>
          <cell r="D442">
            <v>158.96</v>
          </cell>
        </row>
        <row r="443">
          <cell r="A443" t="str">
            <v>ED-50247</v>
          </cell>
          <cell r="B443" t="str">
            <v>LAJE PRÉ-MOLDADA, APARENTE, INCLUSIVE CAPEAMENTO E = 4 CM, SC = 200 KG/M2, L = 5,00 M</v>
          </cell>
          <cell r="C443" t="str">
            <v>m2</v>
          </cell>
          <cell r="D443">
            <v>175.73</v>
          </cell>
        </row>
        <row r="444">
          <cell r="A444" t="str">
            <v>ED-50248</v>
          </cell>
          <cell r="B444" t="str">
            <v>LAJE PRÉ-MOLDADA, APARENTE, INCLUSIVE CAPEAMENTO E = 4 CM, SC = 300 KG/M2, L = 3,00 M</v>
          </cell>
          <cell r="C444" t="str">
            <v>m2</v>
          </cell>
          <cell r="D444">
            <v>149.72999999999999</v>
          </cell>
        </row>
        <row r="445">
          <cell r="A445" t="str">
            <v>ED-50249</v>
          </cell>
          <cell r="B445" t="str">
            <v>LAJE PRÉ-MOLDADA, APARENTE, INCLUSIVE CAPEAMENTO E = 4 CM, SC = 300 KG/M2, L = 4,00 M</v>
          </cell>
          <cell r="C445" t="str">
            <v>m2</v>
          </cell>
          <cell r="D445">
            <v>168.46</v>
          </cell>
        </row>
        <row r="446">
          <cell r="A446" t="str">
            <v>ED-50250</v>
          </cell>
          <cell r="B446" t="str">
            <v>LAJE PRÉ-MOLDADA, APARENTE, INCLUSIVE CAPEAMENTO E = 4 CM, SC = 300 KG/M2, L = 5,00 M</v>
          </cell>
          <cell r="C446" t="str">
            <v>m2</v>
          </cell>
          <cell r="D446">
            <v>183.44</v>
          </cell>
        </row>
        <row r="447">
          <cell r="A447">
            <v>8753</v>
          </cell>
          <cell r="B447" t="str">
            <v>ESCORAMENTO</v>
          </cell>
          <cell r="C447"/>
          <cell r="D447"/>
        </row>
        <row r="448">
          <cell r="A448" t="str">
            <v>ED-19637</v>
          </cell>
          <cell r="B448" t="str">
            <v>CIMBRAMENTO PARA LAJE PRÉ-MOLDADA COM ESCORAMENTO METÁLICO, TIPO "A", ALTURA DE (200 ATÉ 310)CM, INCLUSIVE DESCARGA, MONTAGEM, DESMONTAGEM E CARGA</v>
          </cell>
          <cell r="C448" t="str">
            <v>m2xmês</v>
          </cell>
          <cell r="D448">
            <v>16.71</v>
          </cell>
        </row>
        <row r="449">
          <cell r="A449" t="str">
            <v>ED-19638</v>
          </cell>
          <cell r="B449" t="str">
            <v>CIMBRAMENTO PARA LAJE PRÉ-MOLDADA COM ESCORAMENTO METÁLICO, TIPO "B", ALTURA DE (311 ATÉ 450)CM, INCLUSIVE DESCARGA, MONTAGEM, DESMONTAGEM E CARGA</v>
          </cell>
          <cell r="C449" t="str">
            <v>m2xmês</v>
          </cell>
          <cell r="D449">
            <v>17.27</v>
          </cell>
        </row>
        <row r="450">
          <cell r="A450" t="str">
            <v>ED-19633</v>
          </cell>
          <cell r="B450" t="str">
            <v>ESCORAMENTO METÁLICO PARA LAJE E VIGA EM CONCRETO ARMADO, TIPO "A", ALTURA DE (200 ATÉ 310)CM, INCLUSIVE DESCARGA, MONTAGEM, DESMONTAGEM E CARGA</v>
          </cell>
          <cell r="C450" t="str">
            <v>m2xmês</v>
          </cell>
          <cell r="D450">
            <v>13.46</v>
          </cell>
        </row>
        <row r="451">
          <cell r="A451" t="str">
            <v>ED-19634</v>
          </cell>
          <cell r="B451" t="str">
            <v>ESCORAMENTO METÁLICO PARA LAJE E VIGA EM CONCRETO ARMADO, TIPO "B", ALTURA DE (311 ATÉ 450)CM, INCLUSIVE DESCARGA, MONTAGEM, DESMONTAGEM E CARGA</v>
          </cell>
          <cell r="C451" t="str">
            <v>m2xmês</v>
          </cell>
          <cell r="D451">
            <v>14.16</v>
          </cell>
        </row>
        <row r="452">
          <cell r="A452" t="str">
            <v>ED-19635</v>
          </cell>
          <cell r="B452" t="str">
            <v>ESCORAMENTO METÁLICO PARA VIGA EM CONCRETO ARMADO, TIPO "A", ALTURA DE (200 ATÉ 310)CM, EXCLUSIVE DESCARGA, MONTAGEM, DESMONTAGEM E CARGA</v>
          </cell>
          <cell r="C452" t="str">
            <v>m2xmês</v>
          </cell>
          <cell r="D452">
            <v>11.45</v>
          </cell>
        </row>
        <row r="453">
          <cell r="A453">
            <v>8754</v>
          </cell>
          <cell r="B453" t="str">
            <v>POLIMENTO E NÍVEL ZERO EM CONCRETO</v>
          </cell>
          <cell r="C453"/>
          <cell r="D453"/>
        </row>
        <row r="454">
          <cell r="A454" t="str">
            <v>ED-50619</v>
          </cell>
          <cell r="B454" t="str">
            <v>POLIMENTO MECÂNICO DE PISO EM CONCRETO COM NIVELAMENTO A LASER (NÍVEL ZERO)</v>
          </cell>
          <cell r="C454" t="str">
            <v>m2</v>
          </cell>
          <cell r="D454">
            <v>15.3</v>
          </cell>
        </row>
        <row r="455">
          <cell r="A455">
            <v>8755</v>
          </cell>
          <cell r="B455" t="str">
            <v>GRAUTE</v>
          </cell>
          <cell r="C455"/>
          <cell r="D455"/>
        </row>
        <row r="456">
          <cell r="A456" t="str">
            <v>ED-49662</v>
          </cell>
          <cell r="B456" t="str">
            <v>FORNECIMENTO E APLICAÇÃO DE GRAUTE PARA ANCORAGENS, RECUPERAÇÕES ESTRUTURAIS E USO EM GERAL</v>
          </cell>
          <cell r="C456" t="str">
            <v>m3</v>
          </cell>
          <cell r="D456">
            <v>2814.04</v>
          </cell>
        </row>
        <row r="457">
          <cell r="A457" t="str">
            <v>ED-49663</v>
          </cell>
          <cell r="B457" t="str">
            <v>PREPARO DE GRAUTE COM ARGAMASSA DE CIMENTO, AREIA SEM PENEIRAR E PEDRISCO TRAÇO 1:3:2</v>
          </cell>
          <cell r="C457" t="str">
            <v>m3</v>
          </cell>
          <cell r="D457">
            <v>536.72</v>
          </cell>
        </row>
        <row r="458">
          <cell r="A458" t="str">
            <v>ED-49661</v>
          </cell>
          <cell r="B458" t="str">
            <v>PREPARO E LANÇAMENTO DE GRAUTE COM ARGAMASSA DE CIMENTO, CAL HIDRATADA, AREIA SEM PENEIRAR E PEDRISCO TRAÇO 1:0,1:3:2</v>
          </cell>
          <cell r="C458" t="str">
            <v>m3</v>
          </cell>
          <cell r="D458">
            <v>810.3</v>
          </cell>
        </row>
        <row r="459">
          <cell r="A459">
            <v>8756</v>
          </cell>
          <cell r="B459" t="str">
            <v>RECUPERAÇÃO E REFORCO DE ESTRUTURA DE CONCRETO</v>
          </cell>
          <cell r="C459"/>
          <cell r="D459"/>
        </row>
        <row r="460">
          <cell r="A460" t="str">
            <v>ED-49655</v>
          </cell>
          <cell r="B460" t="str">
            <v>ANCORAGEM DE BARRAS DE AÇO COM CHUMBADOR QUÍMICO À BASE DE RESINA EPÓXI</v>
          </cell>
          <cell r="C460" t="str">
            <v>dm3</v>
          </cell>
          <cell r="D460">
            <v>358.83</v>
          </cell>
        </row>
        <row r="461">
          <cell r="A461" t="str">
            <v>ED-49660</v>
          </cell>
          <cell r="B461" t="str">
            <v>ESCARIFICAÇÃO MANUAL , CORTE DE CONCRETO ATÉ 3 CM DE PROFUNDIDADE</v>
          </cell>
          <cell r="C461" t="str">
            <v>m2</v>
          </cell>
          <cell r="D461">
            <v>180.2</v>
          </cell>
        </row>
        <row r="462">
          <cell r="A462" t="str">
            <v>ED-49656</v>
          </cell>
          <cell r="B462" t="str">
            <v>LIXAMENTO MECANIZADO DA ARMADURA COM ESCOVA CIRCULAR</v>
          </cell>
          <cell r="C462" t="str">
            <v>m</v>
          </cell>
          <cell r="D462">
            <v>7.42</v>
          </cell>
        </row>
        <row r="463">
          <cell r="A463" t="str">
            <v>ED-49657</v>
          </cell>
          <cell r="B463" t="str">
            <v>PROTEÇÃO DE ARMADURA CORROÍDA POR AÇÃO DE CLORETOS, COM TINTA DE ALTO TEOR DE ZINCO</v>
          </cell>
          <cell r="C463" t="str">
            <v>m</v>
          </cell>
          <cell r="D463">
            <v>4.99</v>
          </cell>
        </row>
        <row r="464">
          <cell r="A464" t="str">
            <v>ED-49658</v>
          </cell>
          <cell r="B464" t="str">
            <v>REFORÇO ESTRUTURAL COM EMENDA POR SOLDA , PARA RECONSTITUIÇÃO DA SEÇÃO DA ARMADURA</v>
          </cell>
          <cell r="C464" t="str">
            <v>U</v>
          </cell>
          <cell r="D464">
            <v>11.6</v>
          </cell>
        </row>
        <row r="465">
          <cell r="A465" t="str">
            <v>ED-49659</v>
          </cell>
          <cell r="B465" t="str">
            <v>REFORÇO ESTRUTURAL COM EMENDA POR TRANSPASSE , PARA RECONSTITUIÇÃO DA SEÇÃO DA ARMADURA</v>
          </cell>
          <cell r="C465" t="str">
            <v>Kg</v>
          </cell>
          <cell r="D465">
            <v>16.43</v>
          </cell>
        </row>
        <row r="466">
          <cell r="A466" t="str">
            <v>ED-50523</v>
          </cell>
          <cell r="B466" t="str">
            <v>TRATAMENTO EM SUPERFÍCIE DE CONCRETO APARENTE, INCLUSIVE RASPAGEM, ESTUCAGEM E POLIMENTO COM DUAS (2) DEMÃOS DE RESINA ACRÍLICA</v>
          </cell>
          <cell r="C466" t="str">
            <v>m2</v>
          </cell>
          <cell r="D466">
            <v>38.299999999999997</v>
          </cell>
        </row>
        <row r="467">
          <cell r="A467" t="str">
            <v>ED-50524</v>
          </cell>
          <cell r="B467" t="str">
            <v>TRATAMENTO EM SUPERFÍCIE DE CONCRETO APARENTE, INCLUSIVE RASPAGEM, ESTUCAGEM E POLIMENTO COM DUAS (2) DEMÃOS DE VERNIZ ACRÍLICO</v>
          </cell>
          <cell r="C467" t="str">
            <v>m2</v>
          </cell>
          <cell r="D467">
            <v>40.46</v>
          </cell>
        </row>
        <row r="468">
          <cell r="A468">
            <v>8669</v>
          </cell>
          <cell r="B468" t="str">
            <v>ALVENARIAS E DIVISÓRIAS</v>
          </cell>
          <cell r="C468"/>
          <cell r="D468"/>
        </row>
        <row r="469">
          <cell r="A469">
            <v>8757</v>
          </cell>
          <cell r="B469" t="str">
            <v>ALVENARIA DE TIJOLO LAMINADO</v>
          </cell>
          <cell r="C469"/>
          <cell r="D469"/>
        </row>
        <row r="470">
          <cell r="A470" t="str">
            <v>ED-48222</v>
          </cell>
          <cell r="B470" t="str">
            <v>ALVENARIA DE VEDAÇÃO COM TIJOLO CERÂMICO LAMINADO, 18 FUROS, ESP. 11CM, COM ACABAMENTO APARENTE, INCLUSIVE ARGAMASSA PARA ASSENTAMENTO</v>
          </cell>
          <cell r="C470" t="str">
            <v>m2</v>
          </cell>
          <cell r="D470">
            <v>131.4</v>
          </cell>
        </row>
        <row r="471">
          <cell r="A471" t="str">
            <v>ED-48224</v>
          </cell>
          <cell r="B471" t="str">
            <v>ALVENARIA DE VEDAÇÃO COM TIJOLO CERÂMICO LAMINADO, 18 FUROS, ESP. 23,5CM, COM ACABAMENTO APARENTE, INCLUSIVE ARGAMASSA PARA ASSENTAMENTO</v>
          </cell>
          <cell r="C471" t="str">
            <v>m2</v>
          </cell>
          <cell r="D471">
            <v>246.91</v>
          </cell>
        </row>
        <row r="472">
          <cell r="A472" t="str">
            <v>ED-48221</v>
          </cell>
          <cell r="B472" t="str">
            <v>ALVENARIA DE VEDAÇÃO COM TIJOLO CERÂMICO LAMINADO, 18 FUROS, ESP. 5,5CM, COM ACABAMENTO APARENTE, INCLUSIVE ARGAMASSA PARA ASSENTAMENTO</v>
          </cell>
          <cell r="C472" t="str">
            <v>m2</v>
          </cell>
          <cell r="D472">
            <v>77.8</v>
          </cell>
        </row>
        <row r="473">
          <cell r="A473">
            <v>8758</v>
          </cell>
          <cell r="B473" t="str">
            <v>ALVENARIA DE TIJOLO MACIÇO</v>
          </cell>
          <cell r="C473"/>
          <cell r="D473"/>
        </row>
        <row r="474">
          <cell r="A474" t="str">
            <v>ED-48229</v>
          </cell>
          <cell r="B474" t="str">
            <v>ALVENARIA DE VEDAÇÃO COM TIJOLO MACIÇO REQUEIMADO, ESP. 10CM, COM ACABAMENTO APARENTE, INCLUSIVE ARGAMASSA PARA ASSENTAMENTO</v>
          </cell>
          <cell r="C474" t="str">
            <v>m2</v>
          </cell>
          <cell r="D474">
            <v>90.4</v>
          </cell>
        </row>
        <row r="475">
          <cell r="A475" t="str">
            <v>ED-48227</v>
          </cell>
          <cell r="B475" t="str">
            <v>ALVENARIA DE VEDAÇÃO COM TIJOLO MACIÇO REQUEIMADO, ESP. 10CM, PARA REVESTIMENTO, INCLUSIVE ARGAMASSA PARA ASSENTAMENTO</v>
          </cell>
          <cell r="C475" t="str">
            <v>m2</v>
          </cell>
          <cell r="D475">
            <v>87.64</v>
          </cell>
        </row>
        <row r="476">
          <cell r="A476" t="str">
            <v>ED-48230</v>
          </cell>
          <cell r="B476" t="str">
            <v>ALVENARIA DE VEDAÇÃO COM TIJOLO MACIÇO REQUEIMADO, ESP. 20CM, COM ACABAMENTO APARENTE, INCLUSIVE ARGAMASSA PARA ASSENTAMENTO</v>
          </cell>
          <cell r="C476" t="str">
            <v>m2</v>
          </cell>
          <cell r="D476">
            <v>161.08000000000001</v>
          </cell>
        </row>
        <row r="477">
          <cell r="A477" t="str">
            <v>ED-48228</v>
          </cell>
          <cell r="B477" t="str">
            <v>ALVENARIA DE VEDAÇÃO COM TIJOLO MACIÇO REQUEIMADO, ESP. 20CM, PARA REVESTIMENTO, INCLUSIVE ARGAMASSA PARA ASSENTAMENTO</v>
          </cell>
          <cell r="C477" t="str">
            <v>m2</v>
          </cell>
          <cell r="D477">
            <v>155.96</v>
          </cell>
        </row>
        <row r="478">
          <cell r="A478" t="str">
            <v>ED-48226</v>
          </cell>
          <cell r="B478" t="str">
            <v>ALVENARIA DE VEDAÇÃO COM TIJOLO MACIÇO REQUEIMADO, ESP. 5CM, PARA REVESTIMENTO, INCLUSIVE ARGAMASSA PARA ASSENTAMENTO</v>
          </cell>
          <cell r="C478" t="str">
            <v>m2</v>
          </cell>
          <cell r="D478">
            <v>64.709999999999994</v>
          </cell>
        </row>
        <row r="479">
          <cell r="A479">
            <v>8759</v>
          </cell>
          <cell r="B479" t="str">
            <v>ALVENARIA DE TIJOLO CERÂMICO</v>
          </cell>
          <cell r="C479"/>
          <cell r="D479"/>
        </row>
        <row r="480">
          <cell r="A480" t="str">
            <v>ED-48232</v>
          </cell>
          <cell r="B480" t="str">
            <v>ALVENARIA DE VEDAÇÃO COM TIJOLO CERÂMICO FURADO, ESP. 14CM, PARA REVESTIMENTO, INCLUSIVE ARGAMASSA PARA ASSENTAMENTO</v>
          </cell>
          <cell r="C480" t="str">
            <v>m2</v>
          </cell>
          <cell r="D480">
            <v>65.03</v>
          </cell>
        </row>
        <row r="481">
          <cell r="A481" t="str">
            <v>ED-48233</v>
          </cell>
          <cell r="B481" t="str">
            <v>ALVENARIA DE VEDAÇÃO COM TIJOLO CERÂMICO FURADO, ESP. 19CM, PARA REVESTIMENTO, INCLUSIVE ARGAMASSA PARA ASSENTAMENTO</v>
          </cell>
          <cell r="C481" t="str">
            <v>m2</v>
          </cell>
          <cell r="D481">
            <v>79.14</v>
          </cell>
        </row>
        <row r="482">
          <cell r="A482" t="str">
            <v>ED-48231</v>
          </cell>
          <cell r="B482" t="str">
            <v>ALVENARIA DE VEDAÇÃO COM TIJOLO CERÂMICO FURADO, ESP. 9CM, PARA REVESTIMENTO, INCLUSIVE ARGAMASSA PARA ASSENTAMENTO</v>
          </cell>
          <cell r="C482" t="str">
            <v>m2</v>
          </cell>
          <cell r="D482">
            <v>46.27</v>
          </cell>
        </row>
        <row r="483">
          <cell r="A483">
            <v>8760</v>
          </cell>
          <cell r="B483" t="str">
            <v>ALVENARIA DE BLOCO DE CONCRETO (VEDAÇÃO)</v>
          </cell>
          <cell r="C483"/>
          <cell r="D483"/>
        </row>
        <row r="484">
          <cell r="A484" t="str">
            <v>ED-48195</v>
          </cell>
          <cell r="B484" t="str">
            <v>ALVENARIA DE VEDAÇÃO COM BLOCO DE CONCRETO, ESP. 14CM, COM ACABAMENTO APARENTE, INCLUSIVE ARGAMASSA PARA ASSENTAMENTO</v>
          </cell>
          <cell r="C484" t="str">
            <v>m2</v>
          </cell>
          <cell r="D484">
            <v>66.790000000000006</v>
          </cell>
        </row>
        <row r="485">
          <cell r="A485" t="str">
            <v>ED-48192</v>
          </cell>
          <cell r="B485" t="str">
            <v>ALVENARIA DE VEDAÇÃO COM BLOCO DE CONCRETO, ESP. 14CM, PARA REVESTIMENTO, INCLUSIVE ARGAMASSA PARA ASSENTAMENTO</v>
          </cell>
          <cell r="C485" t="str">
            <v>m2</v>
          </cell>
          <cell r="D485">
            <v>62.25</v>
          </cell>
        </row>
        <row r="486">
          <cell r="A486" t="str">
            <v>ED-48196</v>
          </cell>
          <cell r="B486" t="str">
            <v>ALVENARIA DE VEDAÇÃO COM BLOCO DE CONCRETO, ESP. 19CM, COM ACABAMENTO APARENTE, INCLUSIVE ARGAMASSA PARA ASSENTAMENTO</v>
          </cell>
          <cell r="C486" t="str">
            <v>m2</v>
          </cell>
          <cell r="D486">
            <v>81.05</v>
          </cell>
        </row>
        <row r="487">
          <cell r="A487" t="str">
            <v>ED-48193</v>
          </cell>
          <cell r="B487" t="str">
            <v>ALVENARIA DE VEDAÇÃO COM BLOCO DE CONCRETO, ESP. 19CM, PARA REVESTIMENTO, INCLUSIVE ARGAMASSA PARA ASSENTAMENTO</v>
          </cell>
          <cell r="C487" t="str">
            <v>m2</v>
          </cell>
          <cell r="D487">
            <v>96.72</v>
          </cell>
        </row>
        <row r="488">
          <cell r="A488" t="str">
            <v>ED-48194</v>
          </cell>
          <cell r="B488" t="str">
            <v>ALVENARIA DE VEDAÇÃO COM BLOCO DE CONCRETO, ESP. 9CM, COM ACABAMENTO APARENTE, INCLUSIVE ARGAMASSA PARA ASSENTAMENTO</v>
          </cell>
          <cell r="C488" t="str">
            <v>m2</v>
          </cell>
          <cell r="D488">
            <v>54.13</v>
          </cell>
        </row>
        <row r="489">
          <cell r="A489" t="str">
            <v>ED-48191</v>
          </cell>
          <cell r="B489" t="str">
            <v>ALVENARIA DE VEDAÇÃO COM BLOCO DE CONCRETO, ESP. 9CM, PARA REVESTIMENTO, INCLUSIVE ARGAMASSA PARA ASSENTAMENTO</v>
          </cell>
          <cell r="C489" t="str">
            <v>m2</v>
          </cell>
          <cell r="D489">
            <v>61.58</v>
          </cell>
        </row>
        <row r="490">
          <cell r="A490">
            <v>8761</v>
          </cell>
          <cell r="B490" t="str">
            <v>ALVENARIA DE BLOCO DE CONCRETO (ESTRUTURAL)</v>
          </cell>
          <cell r="C490"/>
          <cell r="D490"/>
        </row>
        <row r="491">
          <cell r="A491" t="str">
            <v>ED-48201</v>
          </cell>
          <cell r="B491" t="str">
            <v>ALVENARIA ESTRUTURAL COM BLOCO DE CONCRETO, ESP. 14CM, (FBK 4,5MPA), COM ACABAMENTO APARENTE, INCLUSIVE ARGAMASSA PARA ASSENTAMENTO</v>
          </cell>
          <cell r="C491" t="str">
            <v>m2</v>
          </cell>
          <cell r="D491">
            <v>58.28</v>
          </cell>
        </row>
        <row r="492">
          <cell r="A492" t="str">
            <v>ED-48198</v>
          </cell>
          <cell r="B492" t="str">
            <v>ALVENARIA ESTRUTURAL COM BLOCO DE CONCRETO, ESP. 14CM, (FBK 4,5MPA), PARA REVESTIMENTO, INCLUSIVE ARGAMASSA PARA ASSENTAMENTO</v>
          </cell>
          <cell r="C492" t="str">
            <v>m2</v>
          </cell>
          <cell r="D492">
            <v>72.12</v>
          </cell>
        </row>
        <row r="493">
          <cell r="A493" t="str">
            <v>ED-48202</v>
          </cell>
          <cell r="B493" t="str">
            <v>ALVENARIA ESTRUTURAL COM BLOCO DE CONCRETO, ESP. 19CM, (FBK 4,5MPA), COM ACABAMENTO APARENTE, INCLUSIVE ARGAMASSA PARA ASSENTAMENTO</v>
          </cell>
          <cell r="C493" t="str">
            <v>m2</v>
          </cell>
          <cell r="D493">
            <v>67.14</v>
          </cell>
        </row>
        <row r="494">
          <cell r="A494" t="str">
            <v>ED-48199</v>
          </cell>
          <cell r="B494" t="str">
            <v>ALVENARIA ESTRUTURAL COM BLOCO DE CONCRETO, ESP. 19CM, (FBK 4,5MPA), PARA REVESTIMENTO, INCLUSIVE ARGAMASSA PARA ASSENTAMENTO</v>
          </cell>
          <cell r="C494" t="str">
            <v>m2</v>
          </cell>
          <cell r="D494">
            <v>84.56</v>
          </cell>
        </row>
        <row r="495">
          <cell r="A495" t="str">
            <v>ED-48200</v>
          </cell>
          <cell r="B495" t="str">
            <v>ALVENARIA ESTRUTURAL COM BLOCO DE CONCRETO, ESP. 9CM, (FBK 4,5MPA), COM ACABAMENTO APARENTE, INCLUSIVE ARGAMASSA PARA ASSENTAMENTO</v>
          </cell>
          <cell r="C495" t="str">
            <v>m2</v>
          </cell>
          <cell r="D495">
            <v>47.22</v>
          </cell>
        </row>
        <row r="496">
          <cell r="A496" t="str">
            <v>ED-48197</v>
          </cell>
          <cell r="B496" t="str">
            <v>ALVENARIA ESTRUTURAL COM BLOCO DE CONCRETO, ESP. 9CM, (FBK 4,5MPA), PARA REVESTIMENTO, INCLUSIVE ARGAMASSA PARA ASSENTAMENTO</v>
          </cell>
          <cell r="C496" t="str">
            <v>m2</v>
          </cell>
          <cell r="D496">
            <v>55.75</v>
          </cell>
        </row>
        <row r="497">
          <cell r="A497" t="str">
            <v>ED-48394</v>
          </cell>
          <cell r="B497" t="str">
            <v>CINTA DE AMARRAÇÃO DE ALVENARIA COM BLOCO DE CONCRETO ESTRUTURAL, CANALETA TIPO "J", ESP. 14CM, (FBK 4,5MPA), COM ACABAMENTO APARENTE, INCLUSIVE ARGAMASSA PARA ASSENTAMENTO, EXCLUSIVE GRAUTE E ARMAÇÃO</v>
          </cell>
          <cell r="C497" t="str">
            <v>m</v>
          </cell>
          <cell r="D497">
            <v>20.12</v>
          </cell>
        </row>
        <row r="498">
          <cell r="A498" t="str">
            <v>ED-48393</v>
          </cell>
          <cell r="B498" t="str">
            <v>CINTA DE AMARRAÇÃO DE ALVENARIA COM BLOCO DE CONCRETO ESTRUTURAL, CANALETA TIPO "J", ESP. 14CM, (FBK 4,5MPA), PARA REVESTIMENTO, INCLUSIVE ARGAMASSA PARA ASSENTAMENTO, EXCLUSIVE GRAUTE E ARMAÇÃO</v>
          </cell>
          <cell r="C498" t="str">
            <v>m</v>
          </cell>
          <cell r="D498">
            <v>17.22</v>
          </cell>
        </row>
        <row r="499">
          <cell r="A499" t="str">
            <v>ED-48391</v>
          </cell>
          <cell r="B499" t="str">
            <v>CINTA DE AMARRAÇÃO DE ALVENARIA COM BLOCO DE CONCRETO ESTRUTURAL, CANALETA TIPO "U", ESP. 14CM, (FBK 4,5MPA), COM ACABAMENTO APARENTE, INCLUSIVE ARGAMASSA PARA ASSENTAMENTO, EXCLUSIVE GRAUTE E ARMAÇÃO</v>
          </cell>
          <cell r="C499" t="str">
            <v>m</v>
          </cell>
          <cell r="D499">
            <v>18</v>
          </cell>
        </row>
        <row r="500">
          <cell r="A500" t="str">
            <v>ED-48388</v>
          </cell>
          <cell r="B500" t="str">
            <v>CINTA DE AMARRAÇÃO DE ALVENARIA COM BLOCO DE CONCRETO ESTRUTURAL, CANALETA TIPO "U", ESP. 14CM, (FBK 4,5MPA), PARA REVESTIMENTO, INCLUSIVE ARGAMASSA PARA ASSENTAMENTO, EXCLUSIVE GRAUTE E ARMAÇÃO</v>
          </cell>
          <cell r="C500" t="str">
            <v>m</v>
          </cell>
          <cell r="D500">
            <v>24.23</v>
          </cell>
        </row>
        <row r="501">
          <cell r="A501" t="str">
            <v>ED-48392</v>
          </cell>
          <cell r="B501" t="str">
            <v>CINTA DE AMARRAÇÃO DE ALVENARIA COM BLOCO DE CONCRETO ESTRUTURAL, CANALETA TIPO "U", ESP. 19CM, (FBK 4,5MPA), COM ACABAMENTO APARENTE, INCLUSIVE ARGAMASSA PARA ASSENTAMENTO, EXCLUSIVE GRAUTE E ARMAÇÃO</v>
          </cell>
          <cell r="C501" t="str">
            <v>m</v>
          </cell>
          <cell r="D501">
            <v>26.05</v>
          </cell>
        </row>
        <row r="502">
          <cell r="A502" t="str">
            <v>ED-48389</v>
          </cell>
          <cell r="B502" t="str">
            <v>CINTA DE AMARRAÇÃO DE ALVENARIA COM BLOCO DE CONCRETO ESTRUTURAL, CANALETA TIPO "U", ESP. 19CM, (FBK 4,5MPA), PARA REVESTIMENTO, INCLUSIVE ARGAMASSA PARA ASSENTAMENTO, EXCLUSIVE GRAUTE E ARMAÇÃO</v>
          </cell>
          <cell r="C502" t="str">
            <v>m</v>
          </cell>
          <cell r="D502">
            <v>20.58</v>
          </cell>
        </row>
        <row r="503">
          <cell r="A503" t="str">
            <v>ED-48390</v>
          </cell>
          <cell r="B503" t="str">
            <v>CINTA DE AMARRAÇÃO DE ALVENARIA COM BLOCO DE CONCRETO ESTRUTURAL, CANALETA TIPO "U", ESP. 9CM, (FBK 4,5MPA), COM ACABAMENTO APARENTE, INCLUSIVE ARGAMASSA PARA ASSENTAMENTO, EXCLUSIVE GRAUTE E ARMAÇÃO</v>
          </cell>
          <cell r="C503" t="str">
            <v>m</v>
          </cell>
          <cell r="D503">
            <v>15.67</v>
          </cell>
        </row>
        <row r="504">
          <cell r="A504" t="str">
            <v>ED-48387</v>
          </cell>
          <cell r="B504" t="str">
            <v>CINTA DE AMARRAÇÃO DE ALVENARIA COM BLOCO DE CONCRETO ESTRUTURAL, CANALETA TIPO "U", ESP. 9CM, (FBK 4,5MPA), PARA REVESTIMENTO, INCLUSIVE ARGAMASSA PARA ASSENTAMENTO, EXCLUSIVE GRAUTE E ARMAÇÃO</v>
          </cell>
          <cell r="C504" t="str">
            <v>m</v>
          </cell>
          <cell r="D504">
            <v>15.05</v>
          </cell>
        </row>
        <row r="505">
          <cell r="A505">
            <v>8762</v>
          </cell>
          <cell r="B505" t="str">
            <v>ALVENARIA DE BLOCO AUTOCLAVADO (CAA)</v>
          </cell>
          <cell r="C505"/>
          <cell r="D505"/>
        </row>
        <row r="506">
          <cell r="A506" t="str">
            <v>ED-48203</v>
          </cell>
          <cell r="B506" t="str">
            <v>ALVENARIA DE VEDAÇÃO COM BLOCOS DE CONCRETO CELULAR AUTOCLAVADO (CCA), ESP. 10CM, INCLUSIVE ARGAMASSA INDUSTRIALIZADA PARA ASSENTAMENTO</v>
          </cell>
          <cell r="C506" t="str">
            <v>m2</v>
          </cell>
          <cell r="D506">
            <v>77.349999999999994</v>
          </cell>
        </row>
        <row r="507">
          <cell r="A507" t="str">
            <v>ED-48204</v>
          </cell>
          <cell r="B507" t="str">
            <v>ALVENARIA DE VEDAÇÃO COM BLOCOS DE CONCRETO CELULAR AUTOCLAVADO (CCA), ESP. 15CM, INCLUSIVE ARGAMASSA INDUSTRIALIZADA PARA ASSENTAMENTO</v>
          </cell>
          <cell r="C507" t="str">
            <v>m2</v>
          </cell>
          <cell r="D507">
            <v>121.5</v>
          </cell>
        </row>
        <row r="508">
          <cell r="A508" t="str">
            <v>ED-48205</v>
          </cell>
          <cell r="B508" t="str">
            <v>ALVENARIA DE VEDAÇÃO COM BLOCOS DE CONCRETO CELULAR AUTOCLAVADO (CCA), ESP. 20CM, INCLUSIVE ARGAMASSA INDUSTRIALIZADA PARA ASSENTAMENTO</v>
          </cell>
          <cell r="C508" t="str">
            <v>m2</v>
          </cell>
          <cell r="D508">
            <v>156.25</v>
          </cell>
        </row>
        <row r="509">
          <cell r="A509">
            <v>8763</v>
          </cell>
          <cell r="B509" t="str">
            <v>ALVENARIA DE BLOCO DE CONCRETO (CHEIO)</v>
          </cell>
          <cell r="C509"/>
          <cell r="D509"/>
        </row>
        <row r="510">
          <cell r="A510" t="str">
            <v>ED-48213</v>
          </cell>
          <cell r="B510" t="str">
            <v>ALVENARIA DE BLOCO DE CONCRETO CHEIO COM ARMAÇÃO, EM CONCRETO COM FCK 15MPA , ESP. 14CM, PARA REVESTIMENTO, INCLUSIVE ARGAMASSA PARA ASSENTAMENTO (DETALHE D - CADERNO SEDS)</v>
          </cell>
          <cell r="C510" t="str">
            <v>m2</v>
          </cell>
          <cell r="D510">
            <v>210.64</v>
          </cell>
        </row>
        <row r="511">
          <cell r="A511" t="str">
            <v>ED-48214</v>
          </cell>
          <cell r="B511" t="str">
            <v>ALVENARIA DE BLOCO DE CONCRETO CHEIO COM ARMAÇÃO, EM CONCRETO COM FCK 15MPA , ESP. 19CM, PARA REVESTIMENTO, INCLUSIVE ARGAMASSA PARA ASSENTAMENTO (DETALHE D - CADERNO SEDS)</v>
          </cell>
          <cell r="C511" t="str">
            <v>m2</v>
          </cell>
          <cell r="D511">
            <v>252.56</v>
          </cell>
        </row>
        <row r="512">
          <cell r="A512" t="str">
            <v>ED-48212</v>
          </cell>
          <cell r="B512" t="str">
            <v>ALVENARIA DE BLOCO DE CONCRETO CHEIO COM ARMAÇÃO, EM CONCRETO COM FCK 15MPA , ESP. 9CM, PARA REVESTIMENTO, INCLUSIVE ARGAMASSA PARA ASSENTAMENTO (DETALHE D - CADERNO SEDS)</v>
          </cell>
          <cell r="C512" t="str">
            <v>m2</v>
          </cell>
          <cell r="D512">
            <v>164.79</v>
          </cell>
        </row>
        <row r="513">
          <cell r="A513" t="str">
            <v>ED-48219</v>
          </cell>
          <cell r="B513" t="str">
            <v>ALVENARIA DE BLOCO DE CONCRETO CHEIO SEM ARMAÇÃO, EM CONCRETO COM FCK DE 20MPA , ESP. 14CM, PARA REVESTIMENTO, INCLUSIVE ARGAMASSA PARA ASSENTAMENTO (DETALHE D - CADERNO SEDS)</v>
          </cell>
          <cell r="C513" t="str">
            <v>m2</v>
          </cell>
          <cell r="D513">
            <v>139.29</v>
          </cell>
        </row>
        <row r="514">
          <cell r="A514" t="str">
            <v>ED-48220</v>
          </cell>
          <cell r="B514" t="str">
            <v>ALVENARIA DE BLOCO DE CONCRETO CHEIO SEM ARMAÇÃO, EM CONCRETO COM FCK DE 20MPA , ESP. 19CM, PARA REVESTIMENTO, INCLUSIVE ARGAMASSA PARA ASSENTAMENTO (DETALHE D - CADERNO SEDS)</v>
          </cell>
          <cell r="C514" t="str">
            <v>m2</v>
          </cell>
          <cell r="D514">
            <v>182.27</v>
          </cell>
        </row>
        <row r="515">
          <cell r="A515" t="str">
            <v>ED-48218</v>
          </cell>
          <cell r="B515" t="str">
            <v>ALVENARIA DE BLOCO DE CONCRETO CHEIO SEM ARMAÇÃO, EM CONCRETO COM FCK DE 20MPA , ESP. 9CM, PARA REVESTIMENTO, INCLUSIVE ARGAMASSA PARA ASSENTAMENTO (DETALHE D - CADERNO SEDS)</v>
          </cell>
          <cell r="C515" t="str">
            <v>m2</v>
          </cell>
          <cell r="D515">
            <v>92.39</v>
          </cell>
        </row>
        <row r="516">
          <cell r="A516" t="str">
            <v>ED-48216</v>
          </cell>
          <cell r="B516" t="str">
            <v>ALVENARIA DE BLOCO DE CONCRETO CHEIO SEM ARMAÇÃO, EM CONCRETO COM FCK 15MPA , ESP. 14CM, PARA REVESTIMENTO, INCLUSIVE ARGAMASSA PARA ASSENTAMENTO (DETALHE D - CADERNO SEDS)</v>
          </cell>
          <cell r="C516" t="str">
            <v>m2</v>
          </cell>
          <cell r="D516">
            <v>136.97</v>
          </cell>
        </row>
        <row r="517">
          <cell r="A517" t="str">
            <v>ED-48217</v>
          </cell>
          <cell r="B517" t="str">
            <v>ALVENARIA DE BLOCO DE CONCRETO CHEIO SEM ARMAÇÃO, EM CONCRETO COM FCK 15MPA , ESP. 19CM, PARA REVESTIMENTO, INCLUSIVE ARGAMASSA PARA ASSENTAMENTO (DETALHE D - CADERNO SEDS)</v>
          </cell>
          <cell r="C517" t="str">
            <v>m2</v>
          </cell>
          <cell r="D517">
            <v>178.89</v>
          </cell>
        </row>
        <row r="518">
          <cell r="A518" t="str">
            <v>ED-48215</v>
          </cell>
          <cell r="B518" t="str">
            <v>ALVENARIA DE BLOCO DE CONCRETO CHEIO SEM ARMAÇÃO, EM CONCRETO COM FCK 15MPA , ESP. 9CM, PARA REVESTIMENTO, INCLUSIVE ARGAMASSA PARA ASSENTAMENTO (DETALHE D - CADERNO SEDS)</v>
          </cell>
          <cell r="C518" t="str">
            <v>m2</v>
          </cell>
          <cell r="D518">
            <v>91.12</v>
          </cell>
        </row>
        <row r="519">
          <cell r="A519">
            <v>8764</v>
          </cell>
          <cell r="B519" t="str">
            <v>ELEMENTO VAZADO</v>
          </cell>
          <cell r="C519"/>
          <cell r="D519"/>
        </row>
        <row r="520">
          <cell r="A520" t="str">
            <v>ED-48208</v>
          </cell>
          <cell r="B520" t="str">
            <v>ALVENARIA DE ELEMENTO VAZADO,  COBOGÓ DE CONCRETO (20X40CM), ESP. 10CM, TIPO VENEZIANA COM ACABAMENTO APARENTE, INCLUSIVE ARGAMASSA PARA ASSENTAMENTO</v>
          </cell>
          <cell r="C520" t="str">
            <v>m2</v>
          </cell>
          <cell r="D520">
            <v>93</v>
          </cell>
        </row>
        <row r="521">
          <cell r="A521" t="str">
            <v>ED-48207</v>
          </cell>
          <cell r="B521" t="str">
            <v>ALVENARIA DE ELEMENTO VAZADO,  COBOGÓ DE CONCRETO (20X40CM), ESP. 20CM, TIPO VENEZIANA COM ACABAMENTO APARENTE, INCLUSIVE ARGAMASSA PARA ASSENTAMENTO</v>
          </cell>
          <cell r="C521" t="str">
            <v>m2</v>
          </cell>
          <cell r="D521">
            <v>95.9</v>
          </cell>
        </row>
        <row r="522">
          <cell r="A522" t="str">
            <v>ED-48206</v>
          </cell>
          <cell r="B522" t="str">
            <v>ALVENARIA DE ELEMENTO VAZADO, COBOGÓ CERÂMICO (18X18CM), ESP. 7CM, COM ACABAMENTO APARENTE, INCLUSIVE ARGAMASSA PARA ASSENTAMENTO</v>
          </cell>
          <cell r="C522" t="str">
            <v>m2</v>
          </cell>
          <cell r="D522">
            <v>84.68</v>
          </cell>
        </row>
        <row r="523">
          <cell r="A523">
            <v>8765</v>
          </cell>
          <cell r="B523" t="str">
            <v>ALVENARIA DE BLOCO DE VIDRO</v>
          </cell>
          <cell r="C523"/>
          <cell r="D523"/>
        </row>
        <row r="524">
          <cell r="A524" t="str">
            <v>ED-48235</v>
          </cell>
          <cell r="B524" t="str">
            <v>ALVENARIA DE ELEMENTO VAZADO DE VIDRO,  BLOCO DE VIDRO (10X20CM), ESP. 10CM, TIPO CAPELA, INCLUSIVE ARGAMASSA PARA ASSENTAMENTO E REJUNTAMENTO</v>
          </cell>
          <cell r="C524" t="str">
            <v>m2</v>
          </cell>
          <cell r="D524">
            <v>1509.2</v>
          </cell>
        </row>
        <row r="525">
          <cell r="A525" t="str">
            <v>ED-48236</v>
          </cell>
          <cell r="B525" t="str">
            <v>ALVENARIA DE ELEMENTO VAZADO DE VIDRO,  BLOCO DE VIDRO (10X20CM), ESP. 10CM, TIPO RIO, INCLUSIVE ARGAMASSA PARA ASSENTAMENTO E REJUNTAMENTO</v>
          </cell>
          <cell r="C525" t="str">
            <v>m2</v>
          </cell>
          <cell r="D525">
            <v>1504.08</v>
          </cell>
        </row>
        <row r="526">
          <cell r="A526" t="str">
            <v>ED-48234</v>
          </cell>
          <cell r="B526" t="str">
            <v>ALVENARIA DE VEDAÇÃO COM BLOCO DE VIDRO (19X19CM), ESP. 8CM, TIPO ONDULADO, INCLUSIVE ARGAMASSA PARA ASSENTAMENTO E REJUTAMENTO</v>
          </cell>
          <cell r="C526" t="str">
            <v>m2</v>
          </cell>
          <cell r="D526">
            <v>432.33</v>
          </cell>
        </row>
        <row r="527">
          <cell r="A527">
            <v>8767</v>
          </cell>
          <cell r="B527" t="str">
            <v xml:space="preserve">ENCUNHAMENTO DE ALVENARIA </v>
          </cell>
          <cell r="C527"/>
          <cell r="D527"/>
        </row>
        <row r="528">
          <cell r="A528" t="str">
            <v>ED-8346</v>
          </cell>
          <cell r="B528" t="str">
            <v>ENCUNHAMENTO DE ALVENARIA DE VEDAÇÃO COM ARGAMASSA, INCLUSIVE ADITIVO EXPANSOR PARA ENCUNHAMENTO</v>
          </cell>
          <cell r="C528" t="str">
            <v>m</v>
          </cell>
          <cell r="D528">
            <v>6.17</v>
          </cell>
        </row>
        <row r="529">
          <cell r="A529" t="str">
            <v>ED-48397</v>
          </cell>
          <cell r="B529" t="str">
            <v>ENCUNHAMENTO DE ALVENARIA DE VEDAÇÃO COM ESPUMA DE POLIURETANO EXPANSIVA</v>
          </cell>
          <cell r="C529" t="str">
            <v>m</v>
          </cell>
          <cell r="D529">
            <v>9.27</v>
          </cell>
        </row>
        <row r="530">
          <cell r="A530">
            <v>8768</v>
          </cell>
          <cell r="B530" t="str">
            <v>VERGA E CONTRA-VERGA</v>
          </cell>
          <cell r="C530"/>
          <cell r="D530"/>
        </row>
        <row r="531">
          <cell r="A531" t="str">
            <v>ED-9906</v>
          </cell>
          <cell r="B531" t="str">
            <v>CONTRAVERGA EM CONCRETO ESTRUTURAL PARA VÃOS ACIMA DE 150CM, PREPARADO EM OBRA COM BETONEIRA, CONTROLE "A", COM FCK 20 MPA, MOLDADA IN LOCO, INCLUSIVE ARMAÇÃO</v>
          </cell>
          <cell r="C531" t="str">
            <v>m3</v>
          </cell>
          <cell r="D531">
            <v>3083.9</v>
          </cell>
        </row>
        <row r="532">
          <cell r="A532" t="str">
            <v>ED-9903</v>
          </cell>
          <cell r="B532" t="str">
            <v>CONTRAVERGA EM CONCRETO ESTRUTURAL PARA VÃOS DE ATÉ 150CM, PREPARADO EM OBRA COM BETONEIRA, CONTROLE "A", COM FCK 20 MPA, MOLDADA IN LOCO, INCLUSIVE ARMAÇÃO</v>
          </cell>
          <cell r="C532" t="str">
            <v>m3</v>
          </cell>
          <cell r="D532">
            <v>2851.86</v>
          </cell>
        </row>
        <row r="533">
          <cell r="A533" t="str">
            <v>ED-9907</v>
          </cell>
          <cell r="B533" t="str">
            <v>VERGA EM CONCRETO ESTRUTURAL PARA VÃOS ACIMA DE 150CM, PREPARADO EM OBRA COM BETONEIRA, CONTROLE "A", COM FCK 20 MPA, MOLDADA IN LOCO, INCLUSIVE ARMAÇÃO</v>
          </cell>
          <cell r="C533" t="str">
            <v>m3</v>
          </cell>
          <cell r="D533">
            <v>3083.9</v>
          </cell>
        </row>
        <row r="534">
          <cell r="A534" t="str">
            <v>ED-9904</v>
          </cell>
          <cell r="B534" t="str">
            <v>VERGA EM CONCRETO ESTRUTURAL PARA VÃOS DE ATÉ 150CM, PREPARADO EM OBRA COM BETONEIRA, CONTROLE "A", COM FCK 20 MPA, MOLDADA IN LOCO, INCLUSIVE ARMAÇÃO</v>
          </cell>
          <cell r="C534" t="str">
            <v>m3</v>
          </cell>
          <cell r="D534">
            <v>2851.86</v>
          </cell>
        </row>
        <row r="535">
          <cell r="A535">
            <v>8769</v>
          </cell>
          <cell r="B535" t="str">
            <v>PAREDE DE GESSO ACARTONADO</v>
          </cell>
          <cell r="C535"/>
          <cell r="D535"/>
        </row>
        <row r="536">
          <cell r="A536" t="str">
            <v>ED-48210</v>
          </cell>
          <cell r="B536" t="str">
            <v>PAREDE EM CHAPA DE GESSO ACARTONADO (DRYWALL), DIVISÃO ENTRE ÁREAS SECA E ÚMIDA DE UMA MESMA UNIDADE (ST/RU), ESP. 115 MM, INCLUSIVE MONTANTES, GUIAS E ACESSÓRIOS, EXCLUSIVE ISOLANTE TÉRMICO/ACÚSTICO</v>
          </cell>
          <cell r="C536" t="str">
            <v>m2</v>
          </cell>
          <cell r="D536">
            <v>94.86</v>
          </cell>
        </row>
        <row r="537">
          <cell r="A537" t="str">
            <v>ED-48209</v>
          </cell>
          <cell r="B537" t="str">
            <v>PAREDE EM CHAPA DE GESSO ACARTONADO (DRYWALL), DIVISÃO ENTRE ÁREAS SECAS DE UMA MESMA UNIDADE (ST/ST), ESP. 115 MM, INCLUSIVE MONTANTES, GUIAS E ACESSÓRIOS, EXCLUSIVE ISOLANTE TÉRMICO/ACÚSTICO</v>
          </cell>
          <cell r="C537" t="str">
            <v>m2</v>
          </cell>
          <cell r="D537">
            <v>89.81</v>
          </cell>
        </row>
        <row r="538">
          <cell r="A538" t="str">
            <v>ED-48211</v>
          </cell>
          <cell r="B538" t="str">
            <v>PAREDE EM CHAPA DE GESSO ACARTONADO (DRYWALL), DIVISÃO ENTRE ÁREAS UMIDAS DE UMA MESMA UNIDADE (RU/RU), ESP. 115 MM, INCLUSIVE MONTANTES, GUIAS E ACESSÓRIOS, EXCLUSIVE ISOLANTE TÉRMICO/ACÚSTICO</v>
          </cell>
          <cell r="C538" t="str">
            <v>m2</v>
          </cell>
          <cell r="D538">
            <v>99.91</v>
          </cell>
        </row>
        <row r="539">
          <cell r="A539">
            <v>8770</v>
          </cell>
          <cell r="B539" t="str">
            <v>DIVISÓRIA COMPENSADO NAVAL</v>
          </cell>
          <cell r="C539"/>
          <cell r="D539"/>
        </row>
        <row r="540">
          <cell r="A540" t="str">
            <v>ED-48536</v>
          </cell>
          <cell r="B540" t="str">
            <v>DIVISÓRIA EM PAINEL REMOVÍVEL, NÚCLEO COMPENSADO NAVAL - P. AÇO TIPO C</v>
          </cell>
          <cell r="C540" t="str">
            <v>m2</v>
          </cell>
          <cell r="D540">
            <v>98.46</v>
          </cell>
        </row>
        <row r="541">
          <cell r="A541" t="str">
            <v>ED-48537</v>
          </cell>
          <cell r="B541" t="str">
            <v>DIVISÓRIA EM PAINEL REMOVÍVEL, NÚCLEO COMPENSADO NAVAL - P. ALUMÍNIO TIPO C</v>
          </cell>
          <cell r="C541" t="str">
            <v>m2</v>
          </cell>
          <cell r="D541">
            <v>97.02</v>
          </cell>
        </row>
        <row r="542">
          <cell r="A542">
            <v>8771</v>
          </cell>
          <cell r="B542" t="str">
            <v>DIVISÓRIA EM PEDRA</v>
          </cell>
          <cell r="C542"/>
          <cell r="D542"/>
        </row>
        <row r="543">
          <cell r="A543" t="str">
            <v>ED-48532</v>
          </cell>
          <cell r="B543" t="str">
            <v>DIVISÓRIA EM ARDÓSIA E = 3 CM, INCLUSIVE FERRAGENS EM LATÃO CROMADO</v>
          </cell>
          <cell r="C543" t="str">
            <v>m2</v>
          </cell>
          <cell r="D543">
            <v>295.67</v>
          </cell>
        </row>
        <row r="544">
          <cell r="A544" t="str">
            <v>ED-48535</v>
          </cell>
          <cell r="B544" t="str">
            <v>DIVISÓRIA EM ARDÓSIA E = 3 CM, INCLUSIVE PERFIS EM CHAPA 18</v>
          </cell>
          <cell r="C544" t="str">
            <v>m2</v>
          </cell>
          <cell r="D544">
            <v>222.23</v>
          </cell>
        </row>
        <row r="545">
          <cell r="A545" t="str">
            <v>ED-48533</v>
          </cell>
          <cell r="B545" t="str">
            <v>DIVISÓRIA EM GRANITO CINZA ANDORINHA E = 3 CM, INCLUSIVE FERRAGENS EM LATÃO CROMADO</v>
          </cell>
          <cell r="C545" t="str">
            <v>m2</v>
          </cell>
          <cell r="D545">
            <v>624.32000000000005</v>
          </cell>
        </row>
        <row r="546">
          <cell r="A546" t="str">
            <v>ED-48531</v>
          </cell>
          <cell r="B546" t="str">
            <v>DIVISÓRIA EM MÁRMORE BRANCO E = 3 CM, INCLUSIVE FERRAGENS EM LATÃO CROMADO</v>
          </cell>
          <cell r="C546" t="str">
            <v>m2</v>
          </cell>
          <cell r="D546">
            <v>555.51</v>
          </cell>
        </row>
        <row r="547">
          <cell r="A547" t="str">
            <v>ED-48534</v>
          </cell>
          <cell r="B547" t="str">
            <v>DIVISÓRIA EM MARMORITE E = 3 CM, INCLUSIVE FERRAGENS EM LATÃO CROMADO</v>
          </cell>
          <cell r="C547" t="str">
            <v>m2</v>
          </cell>
          <cell r="D547">
            <v>527.71</v>
          </cell>
        </row>
        <row r="548">
          <cell r="A548">
            <v>8670</v>
          </cell>
          <cell r="B548" t="str">
            <v>ESQUADRIAS E FERRAGENS</v>
          </cell>
          <cell r="C548"/>
          <cell r="D548"/>
        </row>
        <row r="549">
          <cell r="A549">
            <v>8773</v>
          </cell>
          <cell r="B549" t="str">
            <v>ESQUADRIA METÁLICA</v>
          </cell>
          <cell r="C549"/>
          <cell r="D549"/>
        </row>
        <row r="550">
          <cell r="A550" t="str">
            <v>ED-13926</v>
          </cell>
          <cell r="B550" t="str">
            <v>FERRAGENS PARA PORTA METÁLICA, DE CORRER, COM DUAS (2) FOLHAS, BATENTE COM ALTURA MÁXIMA DE 2,3M, INCLUSIVE FECHADURA, MODELO BICO PAPAGAIO, ROLDANA INFERIOR E SUPERIOR, MODELO TIPO U, COM CAPACIDADE PARA 360KG, FORNECIMENTO, ACESSÓRIOS E INSTALAÇÃO, EXCLUSIVE PORTA METÁLICA</v>
          </cell>
          <cell r="C550" t="str">
            <v>un</v>
          </cell>
          <cell r="D550">
            <v>421.06</v>
          </cell>
        </row>
        <row r="551">
          <cell r="A551" t="str">
            <v>ED-50951</v>
          </cell>
          <cell r="B551" t="str">
            <v>FORNECIMENTO E ASSENTAMENTO DE GRADE FIXA DE FERRO, PARA PROTEÇÃO DE JANELAS</v>
          </cell>
          <cell r="C551" t="str">
            <v>m2</v>
          </cell>
          <cell r="D551">
            <v>341.45</v>
          </cell>
        </row>
        <row r="552">
          <cell r="A552" t="str">
            <v>ED-7576</v>
          </cell>
          <cell r="B552" t="str">
            <v>FORNECIMENTO E ASSENTAMENTO DE PORTA EM ALUMÍNIO, TIPO VENEZIANA, DE ABRIR, ACABAMENTO ANODIZADO NATURAL, INCLUSIVE FECHADURA E MARCO</v>
          </cell>
          <cell r="C552" t="str">
            <v>m2</v>
          </cell>
          <cell r="D552">
            <v>675.77</v>
          </cell>
        </row>
        <row r="553">
          <cell r="A553" t="str">
            <v>ED-23034</v>
          </cell>
          <cell r="B553" t="str">
            <v>PORTA METÁLICA, TIPO DE ABRIR, COM UMA (1) FOLHA, EM CHAPA GALVANIZADA LAMBRIL, MODELO QUADRADO, INCLUSIVE PINTURA ANTICORROSIVA A BASE DE ÓXIDO DE FERRO (ZARCÃO), UMA (1) DEMÃO, FORNECIMENTO E ASSENTAMENTO, EXCLUSIVE FECHADURA E DOBRADIÇA</v>
          </cell>
          <cell r="C553" t="str">
            <v>m2</v>
          </cell>
          <cell r="D553">
            <v>378.61</v>
          </cell>
        </row>
        <row r="554">
          <cell r="A554" t="str">
            <v>ED-13908</v>
          </cell>
          <cell r="B554" t="str">
            <v>PORTA METÁLICA, TIPO DE CORRER, COM DUAS (2) FOLHAS, EM CHAPA GALVANIZADA LAMBRIL, MODELO ONDULADA, INCLUSIVE FORNECIMENTO, ASSENTAMENTO, PERFIS PARA MARCO E PINTURA ANTICORROSIVA COM UMA (1) DEMÃO, EXCLUSIVE FECHADURA E ROLDANAS</v>
          </cell>
          <cell r="C554" t="str">
            <v>m2</v>
          </cell>
          <cell r="D554">
            <v>394.94</v>
          </cell>
        </row>
        <row r="555">
          <cell r="A555" t="str">
            <v>ED-13888</v>
          </cell>
          <cell r="B555" t="str">
            <v>PORTA METÁLICA, TIPO DE CORRER, COM UMA (1) FOLHA, EM CHAPA GALVANIZADA LAMBRIL, MODELO ONDULADA, INCLUSIVE FORNECIMENTO, ASSENTAMENTO, PERFIS PARA MARCO E PINTURA ANTICORROSIVA COM UMA (1) DEMÃO, EXCLUSIVE FECHADURA E ROLDANAS</v>
          </cell>
          <cell r="C555" t="str">
            <v>m2</v>
          </cell>
          <cell r="D555">
            <v>374.89</v>
          </cell>
        </row>
        <row r="556">
          <cell r="A556" t="str">
            <v>ED-23035</v>
          </cell>
          <cell r="B556" t="str">
            <v>PORTA METÁLICA VENEZIANA, TIPO DE ABRIR, COM UMA (1) FOLHA, EM PERFIL VENEZIANA ENRIJECIDO, INCLUSIVE PINTURA ANTICORROSIVA A BASE DE ÓXIDO DE FERRO (ZARCÃO), UMA (1) DEMÃO, FORNECIMENTO E ASSENTAMENTO, EXCLUSIVE FECHADURA E DOBRADIÇA</v>
          </cell>
          <cell r="C556" t="str">
            <v>m2</v>
          </cell>
          <cell r="D556">
            <v>388.19</v>
          </cell>
        </row>
        <row r="557">
          <cell r="A557" t="str">
            <v>ED-50982</v>
          </cell>
          <cell r="B557" t="str">
            <v>PORTÃO DE FERRO PADRÃO, EM CHAPA (TIPO LAMBRI), COLOCADO COM CADEADO</v>
          </cell>
          <cell r="C557" t="str">
            <v>m2</v>
          </cell>
          <cell r="D557">
            <v>400.98</v>
          </cell>
        </row>
        <row r="558">
          <cell r="A558" t="str">
            <v>ED-50983</v>
          </cell>
          <cell r="B558" t="str">
            <v>PORTÃO DE GRADE COLOCADO COM CADEADO</v>
          </cell>
          <cell r="C558" t="str">
            <v>m2</v>
          </cell>
          <cell r="D558">
            <v>377.56</v>
          </cell>
        </row>
        <row r="559">
          <cell r="A559" t="str">
            <v>ED-50984</v>
          </cell>
          <cell r="B559" t="str">
            <v>PORTÃO DE TUBO DE FERRO COLOCADO COM CADEADO</v>
          </cell>
          <cell r="C559" t="str">
            <v>m2</v>
          </cell>
          <cell r="D559">
            <v>429.45</v>
          </cell>
        </row>
        <row r="560">
          <cell r="A560" t="str">
            <v>ED-50985</v>
          </cell>
          <cell r="B560" t="str">
            <v>PORTÃO EM PERFIL E CHAPA METÁLICA COLOCADO COM CADEADO</v>
          </cell>
          <cell r="C560" t="str">
            <v>m2</v>
          </cell>
          <cell r="D560">
            <v>509.54</v>
          </cell>
        </row>
        <row r="561">
          <cell r="A561" t="str">
            <v>ED-50986</v>
          </cell>
          <cell r="B561" t="str">
            <v>PORTÃO EM TUBO GALVANIZADO 2 1/2" COM TELA FIO 12 # 1/2"</v>
          </cell>
          <cell r="C561" t="str">
            <v>m2</v>
          </cell>
          <cell r="D561">
            <v>528.29999999999995</v>
          </cell>
        </row>
        <row r="562">
          <cell r="A562">
            <v>8774</v>
          </cell>
          <cell r="B562" t="str">
            <v>JANELA DE ALUMÍNIO</v>
          </cell>
          <cell r="C562"/>
          <cell r="D562"/>
        </row>
        <row r="563">
          <cell r="A563" t="str">
            <v>ED-50961</v>
          </cell>
          <cell r="B563" t="str">
            <v>FORNECIMENTO E ASSENTAMENTO DE JANELA DE ALUMÍNIO, LINHA SUPREMA ACABAMENTO ANODIZADO, TIPO BASCULA COM CONTRAMARCO, INCLUSIVE FORNECIMENTO DE VIDRO LISO DE 4MM, FERRAGENS E ACESSÓRIOS</v>
          </cell>
          <cell r="C563" t="str">
            <v>m2</v>
          </cell>
          <cell r="D563">
            <v>715.2</v>
          </cell>
        </row>
        <row r="564">
          <cell r="A564" t="str">
            <v>ED-50962</v>
          </cell>
          <cell r="B564" t="str">
            <v>FORNECIMENTO E ASSENTAMENTO DE JANELA DE ALUMÍNIO, LINHA SUPREMA ACABAMENTO ANODIZADO, TIPO CORRER COM CONTRAMARCO, INCLUSIVE FORNECIMENTO DE VIDRO LISO DE 4MM, FERRAGENS E ACESSÓRIOS</v>
          </cell>
          <cell r="C564" t="str">
            <v>m2</v>
          </cell>
          <cell r="D564">
            <v>736.8</v>
          </cell>
        </row>
        <row r="565">
          <cell r="A565" t="str">
            <v>ED-50963</v>
          </cell>
          <cell r="B565" t="str">
            <v>FORNECIMENTO E ASSENTAMENTO DE JANELA DE ALUMÍNIO, LINHA SUPREMA ACABAMENTO ANODIZADO, TIPO CORRER, 2 FOLHAS COM CONTRAMARCO, INCLUSIVE FORNECIMENTO DE VIDRO LISO DE 4MM, FERRAGENS E ACESSÓRIOS</v>
          </cell>
          <cell r="C565" t="str">
            <v>m2</v>
          </cell>
          <cell r="D565">
            <v>736.8</v>
          </cell>
        </row>
        <row r="566">
          <cell r="A566" t="str">
            <v>ED-50964</v>
          </cell>
          <cell r="B566" t="str">
            <v>FORNECIMENTO E ASSENTAMENTO DE JANELA DE ALUMÍNIO, LINHA SUPREMA ACABAMENTO ANODIZADO, TIPO MAXIM-AR COM CONTRAMARCO, INCLUSIVE FORNECIMENTO DE VIDRO LISO DE 4MM, FERRAGENS E ACESSÓRIOS</v>
          </cell>
          <cell r="C566" t="str">
            <v>m2</v>
          </cell>
          <cell r="D566">
            <v>752.61</v>
          </cell>
        </row>
        <row r="567">
          <cell r="A567">
            <v>8775</v>
          </cell>
          <cell r="B567" t="str">
            <v>JANELA DE FERRO E METALON</v>
          </cell>
          <cell r="C567"/>
          <cell r="D567"/>
        </row>
        <row r="568">
          <cell r="A568" t="str">
            <v>ED-50931</v>
          </cell>
          <cell r="B568" t="str">
            <v>ASSENTAMENTO DE JANELAS METÁLICAS BASCULANTE OU FIXA</v>
          </cell>
          <cell r="C568" t="str">
            <v>m2</v>
          </cell>
          <cell r="D568">
            <v>89.24</v>
          </cell>
        </row>
        <row r="569">
          <cell r="A569" t="str">
            <v>ED-50932</v>
          </cell>
          <cell r="B569" t="str">
            <v>ASSENTAMENTO DE JANELAS METÁLICAS DE CORRER E MAXIM-AR</v>
          </cell>
          <cell r="C569" t="str">
            <v>m2</v>
          </cell>
          <cell r="D569">
            <v>144.97</v>
          </cell>
        </row>
        <row r="570">
          <cell r="A570" t="str">
            <v>ED-50934</v>
          </cell>
          <cell r="B570" t="str">
            <v>ASSENTAMENTO DE PORTA DE METÁLICA UMA (1) OU DUAS (2) FOLHAS</v>
          </cell>
          <cell r="C570" t="str">
            <v>m2</v>
          </cell>
          <cell r="D570">
            <v>58.55</v>
          </cell>
        </row>
        <row r="571">
          <cell r="A571" t="str">
            <v>ED-50930</v>
          </cell>
          <cell r="B571" t="str">
            <v>FORNECIMENTO E ASSENTAMENTO DE CAIXILHO FIXO DE FERRO COM TELA CORRUGADA # 15 mm FIO 12</v>
          </cell>
          <cell r="C571" t="str">
            <v>m2</v>
          </cell>
          <cell r="D571">
            <v>255.63</v>
          </cell>
        </row>
        <row r="572">
          <cell r="A572" t="str">
            <v>ED-50954</v>
          </cell>
          <cell r="B572" t="str">
            <v>FORNECIMENTO E ASSENTAMENTO DE JANELA BASCULANTE DE FERRO</v>
          </cell>
          <cell r="C572" t="str">
            <v>m2</v>
          </cell>
          <cell r="D572">
            <v>457.63</v>
          </cell>
        </row>
        <row r="573">
          <cell r="A573" t="str">
            <v>ED-50957</v>
          </cell>
          <cell r="B573" t="str">
            <v>FORNECIMENTO E ASSENTAMENTO DE JANELA BASCULANTE EM METALON</v>
          </cell>
          <cell r="C573" t="str">
            <v>m2</v>
          </cell>
          <cell r="D573">
            <v>479.47</v>
          </cell>
        </row>
        <row r="574">
          <cell r="A574" t="str">
            <v>ED-50955</v>
          </cell>
          <cell r="B574" t="str">
            <v>FORNECIMENTO E ASSENTAMENTO DE JANELA DE CORRER EM FERRO</v>
          </cell>
          <cell r="C574" t="str">
            <v>m2</v>
          </cell>
          <cell r="D574">
            <v>535.73</v>
          </cell>
        </row>
        <row r="575">
          <cell r="A575" t="str">
            <v>ED-50958</v>
          </cell>
          <cell r="B575" t="str">
            <v>FORNECIMENTO E ASSENTAMENTO DE JANELA DE CORRER EM METALON</v>
          </cell>
          <cell r="C575" t="str">
            <v>m2</v>
          </cell>
          <cell r="D575">
            <v>541.48</v>
          </cell>
        </row>
        <row r="576">
          <cell r="A576" t="str">
            <v>ED-50956</v>
          </cell>
          <cell r="B576" t="str">
            <v>FORNECIMENTO E ASSENTAMENTO DE JANELA EM FERRO, TIPO MAXIM-AR, INCLUSIVE FERRAGENS E ACESSÓRIOS</v>
          </cell>
          <cell r="C576" t="str">
            <v>m2</v>
          </cell>
          <cell r="D576">
            <v>376.25</v>
          </cell>
        </row>
        <row r="577">
          <cell r="A577" t="str">
            <v>ED-50959</v>
          </cell>
          <cell r="B577" t="str">
            <v>FORNECIMENTO E ASSENTAMENTO DE JANELA EM METALON, TIPO MAXIM-AR, INCLUSIVE FERRAGENS E ACESSÓRIOS</v>
          </cell>
          <cell r="C577" t="str">
            <v>m2</v>
          </cell>
          <cell r="D577">
            <v>372.88</v>
          </cell>
        </row>
        <row r="578">
          <cell r="A578" t="str">
            <v>ED-50960</v>
          </cell>
          <cell r="B578" t="str">
            <v>FORNECIMENTO E ASSENTAMENTO DE JANELA VENEZIANA FIXAS METALON</v>
          </cell>
          <cell r="C578" t="str">
            <v>m2</v>
          </cell>
          <cell r="D578">
            <v>624.15</v>
          </cell>
        </row>
        <row r="579">
          <cell r="A579">
            <v>8776</v>
          </cell>
          <cell r="B579" t="str">
            <v>PORTA DE ALUMÍNIO</v>
          </cell>
          <cell r="C579"/>
          <cell r="D579"/>
        </row>
        <row r="580">
          <cell r="A580" t="str">
            <v>ED-50991</v>
          </cell>
          <cell r="B580" t="str">
            <v>FORNECIMENTO E ASSENTAMENTO DE PORTA DE ALUMÍNIO, LINHA SUPREMA ACABAMENTO ANODIZADO, TIPO CORRER, COM DUAS FOLHAS, INCLUSIVE FORNECIMENTO DE VIDRO LISO DE 4MM, FERRAGENS E ACESSÓRIOS</v>
          </cell>
          <cell r="C580" t="str">
            <v>m2</v>
          </cell>
          <cell r="D580">
            <v>581.5</v>
          </cell>
        </row>
        <row r="581">
          <cell r="A581">
            <v>8777</v>
          </cell>
          <cell r="B581" t="str">
            <v>PORTA DE FERRO E METALON</v>
          </cell>
          <cell r="C581"/>
          <cell r="D581"/>
        </row>
        <row r="582">
          <cell r="A582" t="str">
            <v>ED-50933</v>
          </cell>
          <cell r="B582" t="str">
            <v>ASSENTAMENTO DE GRADIS E PORTÕES</v>
          </cell>
          <cell r="C582" t="str">
            <v>m2</v>
          </cell>
          <cell r="D582">
            <v>130.91999999999999</v>
          </cell>
        </row>
        <row r="583">
          <cell r="A583" t="str">
            <v>ED-50965</v>
          </cell>
          <cell r="B583" t="str">
            <v>FORNECIMENTO E ASSENTAMENTO DE MARCO EM CHAPA METÁLICA</v>
          </cell>
          <cell r="C583" t="str">
            <v>un</v>
          </cell>
          <cell r="D583">
            <v>434.16</v>
          </cell>
        </row>
        <row r="584">
          <cell r="A584" t="str">
            <v>ED-50971</v>
          </cell>
          <cell r="B584" t="str">
            <v>PORTA COMPLETA, ESTRUTURA E MARCO EM CHAPA DOBRADA - 60 X 210 CM</v>
          </cell>
          <cell r="C584" t="str">
            <v>U</v>
          </cell>
          <cell r="D584">
            <v>467.5</v>
          </cell>
        </row>
        <row r="585">
          <cell r="A585" t="str">
            <v>ED-50972</v>
          </cell>
          <cell r="B585" t="str">
            <v>PORTA COMPLETA, ESTRUTURA E MARCO EM CHAPA DOBRADA - 70 X 210 CM</v>
          </cell>
          <cell r="C585" t="str">
            <v>U</v>
          </cell>
          <cell r="D585">
            <v>502.26</v>
          </cell>
        </row>
        <row r="586">
          <cell r="A586" t="str">
            <v>ED-50973</v>
          </cell>
          <cell r="B586" t="str">
            <v>PORTA COMPLETA, ESTRUTURA E MARCO EM CHAPA DOBRADA - 80 X 210 CM</v>
          </cell>
          <cell r="C586" t="str">
            <v>U</v>
          </cell>
          <cell r="D586">
            <v>554.88</v>
          </cell>
        </row>
        <row r="587">
          <cell r="A587" t="str">
            <v>ED-50974</v>
          </cell>
          <cell r="B587" t="str">
            <v>PORTA COMPLETA, ESTRUTURA E MARCO EM CHAPA DOBRADA - 80 X 210 CM, COM BARRA DE APOIO</v>
          </cell>
          <cell r="C587" t="str">
            <v>U</v>
          </cell>
          <cell r="D587">
            <v>711.84</v>
          </cell>
        </row>
        <row r="588">
          <cell r="A588" t="str">
            <v>ED-50975</v>
          </cell>
          <cell r="B588" t="str">
            <v>PORTA COMPLETA, ESTRUTURA E MARCO EM CHAPA DOBRADA - 90 X 210 CM</v>
          </cell>
          <cell r="C588" t="str">
            <v>U</v>
          </cell>
          <cell r="D588">
            <v>583.88</v>
          </cell>
        </row>
        <row r="589">
          <cell r="A589" t="str">
            <v>ED-50978</v>
          </cell>
          <cell r="B589" t="str">
            <v>PORTA DE SANITÁRIO COMPLETA, COM BATENTES DE FERRO, ESTRUTURA EM METALON 20 X 30, FOLHA EM CHAPA GALVANIZADA Nº. 18, TRANQUETA E DOBRADIÇAS - 60 X 180 CM</v>
          </cell>
          <cell r="C589" t="str">
            <v>U</v>
          </cell>
          <cell r="D589">
            <v>414.51</v>
          </cell>
        </row>
        <row r="590">
          <cell r="A590" t="str">
            <v>ED-50976</v>
          </cell>
          <cell r="B590" t="str">
            <v>PORTA DE SANITÁRIO COMPLETA, COM BATENTES DE FERRO, ESTRUTURA EM METALON 20 X 30 MM, FOLHA EM CHAPA GALVANIZADA Nº. 18, TRANQUETA E DOBRADIÇAS - 60 X 150 CM</v>
          </cell>
          <cell r="C590" t="str">
            <v>U</v>
          </cell>
          <cell r="D590">
            <v>362.72</v>
          </cell>
        </row>
        <row r="591">
          <cell r="A591" t="str">
            <v>ED-50977</v>
          </cell>
          <cell r="B591" t="str">
            <v>PORTA DE SANITÁRIO COMPLETA, COM BATENTES DE FERRO, ESTRUTURA EM METALON 20 X 30 MM, FOLHA EM CHAPA GALVANIZADA Nº. 18, TRANQUETA E DOBRADIÇAS - 80 X 150 CM</v>
          </cell>
          <cell r="C591" t="str">
            <v>U</v>
          </cell>
          <cell r="D591">
            <v>403.9</v>
          </cell>
        </row>
        <row r="592">
          <cell r="A592" t="str">
            <v>ED-50979</v>
          </cell>
          <cell r="B592" t="str">
            <v>PORTA EM PERFIL E CHAPA METÁLICA</v>
          </cell>
          <cell r="C592" t="str">
            <v>m2</v>
          </cell>
          <cell r="D592">
            <v>390.66</v>
          </cell>
        </row>
        <row r="593">
          <cell r="A593">
            <v>8778</v>
          </cell>
          <cell r="B593" t="str">
            <v>PORTA DE MADEIRA DE LEI</v>
          </cell>
          <cell r="C593"/>
          <cell r="D593"/>
        </row>
        <row r="594">
          <cell r="A594" t="str">
            <v>ED-49584</v>
          </cell>
          <cell r="B594" t="str">
            <v>FOLHA DE PORTA MADEIRA DE LEI PRANCHETA PARA PINTURA L &lt;= 60 CM, H &lt;= 180 CM</v>
          </cell>
          <cell r="C594" t="str">
            <v>U</v>
          </cell>
          <cell r="D594">
            <v>291.23</v>
          </cell>
        </row>
        <row r="595">
          <cell r="A595" t="str">
            <v>ED-49585</v>
          </cell>
          <cell r="B595" t="str">
            <v>FOLHA DE PORTA MADEIRA DE LEI PRANCHETA PARA PINTURA 60 X 210 CM</v>
          </cell>
          <cell r="C595" t="str">
            <v>U</v>
          </cell>
          <cell r="D595">
            <v>349.81</v>
          </cell>
        </row>
        <row r="596">
          <cell r="A596" t="str">
            <v>ED-49586</v>
          </cell>
          <cell r="B596" t="str">
            <v>FOLHA DE PORTA MADEIRA DE LEI PRANCHETA PARA PINTURA 70 X 210 CM</v>
          </cell>
          <cell r="C596" t="str">
            <v>U</v>
          </cell>
          <cell r="D596">
            <v>356.61</v>
          </cell>
        </row>
        <row r="597">
          <cell r="A597" t="str">
            <v>ED-49587</v>
          </cell>
          <cell r="B597" t="str">
            <v>FOLHA DE PORTA MADEIRA DE LEI PRANCHETA PARA PINTURA 80 X 210 CM</v>
          </cell>
          <cell r="C597" t="str">
            <v>U</v>
          </cell>
          <cell r="D597">
            <v>363.43</v>
          </cell>
        </row>
        <row r="598">
          <cell r="A598" t="str">
            <v>ED-49588</v>
          </cell>
          <cell r="B598" t="str">
            <v>FOLHA DE PORTA MADEIRA DE LEI PRANCHETA PARA PINTURA 90 X 210 CM</v>
          </cell>
          <cell r="C598" t="str">
            <v>U</v>
          </cell>
          <cell r="D598">
            <v>394.16</v>
          </cell>
        </row>
        <row r="599">
          <cell r="A599" t="str">
            <v>ED-49589</v>
          </cell>
          <cell r="B599" t="str">
            <v>MARCO DE MADEIRA DE LEI PARA PINTURA, L = 14 CM, 60 X 210 CM</v>
          </cell>
          <cell r="C599" t="str">
            <v>U</v>
          </cell>
          <cell r="D599">
            <v>270.61</v>
          </cell>
        </row>
        <row r="600">
          <cell r="A600" t="str">
            <v>ED-49590</v>
          </cell>
          <cell r="B600" t="str">
            <v>MARCO EM MADEIRA DE LEI PARA PINTURA, L = 14 CM, 70 X 210 CM</v>
          </cell>
          <cell r="C600" t="str">
            <v>U</v>
          </cell>
          <cell r="D600">
            <v>273.58999999999997</v>
          </cell>
        </row>
        <row r="601">
          <cell r="A601" t="str">
            <v>ED-49591</v>
          </cell>
          <cell r="B601" t="str">
            <v>MARCO EM MADEIRA DE LEI PARA PINTURA, L = 14 CM, 80 X 210 CM</v>
          </cell>
          <cell r="C601" t="str">
            <v>U</v>
          </cell>
          <cell r="D601">
            <v>273.58999999999997</v>
          </cell>
        </row>
        <row r="602">
          <cell r="A602" t="str">
            <v>ED-49592</v>
          </cell>
          <cell r="B602" t="str">
            <v>MARCO EM MADEIRA DE LEI PARA PINTURA, L = 14 CM, 90 X 210 CM</v>
          </cell>
          <cell r="C602" t="str">
            <v>U</v>
          </cell>
          <cell r="D602">
            <v>282.94</v>
          </cell>
        </row>
        <row r="603">
          <cell r="A603" t="str">
            <v>ED-49600</v>
          </cell>
          <cell r="B603" t="str">
            <v>PORTA DE ABRIR, MADEIRA DE LEI PRANCHETA PARA PINTURA COMPLETA 60 X 210 CM,COM FERRAGENS EM FERRO LATONADO</v>
          </cell>
          <cell r="C603" t="str">
            <v>U</v>
          </cell>
          <cell r="D603">
            <v>785.24</v>
          </cell>
        </row>
        <row r="604">
          <cell r="A604" t="str">
            <v>ED-49601</v>
          </cell>
          <cell r="B604" t="str">
            <v>PORTA DE ABRIR, MADEIRA DE LEI PRANCHETA PARA PINTURA COMPLETA 70 X 210 CM,COM FERRAGENS EM FERRO LATONADO</v>
          </cell>
          <cell r="C604" t="str">
            <v>U</v>
          </cell>
          <cell r="D604">
            <v>852.64</v>
          </cell>
        </row>
        <row r="605">
          <cell r="A605" t="str">
            <v>ED-49602</v>
          </cell>
          <cell r="B605" t="str">
            <v>PORTA DE ABRIR, MADEIRA DE LEI PRANCHETA PARA PINTURA COMPLETA 80 X 210 CM,COM FERRAGENS EM FERRO LATONADO</v>
          </cell>
          <cell r="C605" t="str">
            <v>U</v>
          </cell>
          <cell r="D605">
            <v>912.5</v>
          </cell>
        </row>
        <row r="606">
          <cell r="A606" t="str">
            <v>ED-49603</v>
          </cell>
          <cell r="B606" t="str">
            <v>PORTA DE ABRIR, MADEIRA DE LEI PRANCHETA PARA PINTURA COMPLETA 90 X 210 CM,COM FERRAGENS EM FERRO LATONADO</v>
          </cell>
          <cell r="C606" t="str">
            <v>U</v>
          </cell>
          <cell r="D606">
            <v>942.62</v>
          </cell>
        </row>
        <row r="607">
          <cell r="A607" t="str">
            <v>ED-49611</v>
          </cell>
          <cell r="B607" t="str">
            <v>RÉGUA PARA ALIZARES DE 5 X 1 CM DE MADEIRA DE LEI PARA PINTURA COLOCADO</v>
          </cell>
          <cell r="C607" t="str">
            <v>cj</v>
          </cell>
          <cell r="D607">
            <v>69.86</v>
          </cell>
        </row>
        <row r="608">
          <cell r="A608" t="str">
            <v>ED-49612</v>
          </cell>
          <cell r="B608" t="str">
            <v>RÉGUA PARA ALIZARES DE 7 X 1 CM DE MADEIRA DE LEI PARA PINTURA COLOCADO</v>
          </cell>
          <cell r="C608" t="str">
            <v>cj</v>
          </cell>
          <cell r="D608">
            <v>92.45</v>
          </cell>
        </row>
        <row r="609">
          <cell r="A609">
            <v>8779</v>
          </cell>
          <cell r="B609" t="str">
            <v>PORTA EM MADEIRA DE LEI COM LAMINADO MELAMÍNICO</v>
          </cell>
          <cell r="C609"/>
          <cell r="D609"/>
        </row>
        <row r="610">
          <cell r="A610" t="str">
            <v>ED-49607</v>
          </cell>
          <cell r="B610" t="str">
            <v>PORTA EM MADEIRA DE LEI ESPECIAL COMPLETA 60 X 210 CM, COM REVESTIMENTO EM LAMINADO MELAMÍNICO NAS DUAS FACES, INCLUSIVE FERRAGENS E MAÇANETA TIPO ALAVANCA</v>
          </cell>
          <cell r="C610" t="str">
            <v>U</v>
          </cell>
          <cell r="D610">
            <v>1049.24</v>
          </cell>
        </row>
        <row r="611">
          <cell r="A611" t="str">
            <v>ED-49606</v>
          </cell>
          <cell r="B611" t="str">
            <v>PORTA EM MADEIRA DE LEI ESPECIAL COMPLETA 70 X 210 CM, COM REVESTIMENTO EM LAMINADO MELAMÍNICO NAS DUAS FACES, INCLUSIVE FERRAGENS E MAÇANETA TIPO ALAVANCA</v>
          </cell>
          <cell r="C611" t="str">
            <v>U</v>
          </cell>
          <cell r="D611">
            <v>1116.6400000000001</v>
          </cell>
        </row>
        <row r="612">
          <cell r="A612" t="str">
            <v>ED-49605</v>
          </cell>
          <cell r="B612" t="str">
            <v>PORTA EM MADEIRA DE LEI ESPECIAL COMPLETA 80 X 210 CM, COM REVESTIMENTO EM LAMINADO MELAMÍNICO NAS DUAS FACES, INCLUSIVE FERRAGENS E MAÇANETA TIPO ALAVANCA</v>
          </cell>
          <cell r="C612" t="str">
            <v>U</v>
          </cell>
          <cell r="D612">
            <v>1176.5</v>
          </cell>
        </row>
        <row r="613">
          <cell r="A613" t="str">
            <v>ED-49604</v>
          </cell>
          <cell r="B613" t="str">
            <v>PORTA EM MADEIRA DE LEI ESPECIAL COMPLETA 90 X 210 CM, PARA PINTURA, PARA P.N.E., COM PROTEÇÃO INFERIOR EM LAMINADO MELAMÍNICO, INCLUSIVE FERRAGENS E MAÇANETA TIPO ALAVANCA (P2)</v>
          </cell>
          <cell r="C613" t="str">
            <v>U</v>
          </cell>
          <cell r="D613">
            <v>965.4</v>
          </cell>
        </row>
        <row r="614">
          <cell r="A614" t="str">
            <v>ED-49599</v>
          </cell>
          <cell r="B614" t="str">
            <v>PORTA EM MADEIRA DE LEI REVESTIDA EM LAMINADO MELAMÍNICO, COM MARCO EM ALUMÍNIO ANODIZADO NATURAL, TARJETA LIVRE/OCUPADO E DOBRADIÇAS - 60 X 165 CM</v>
          </cell>
          <cell r="C614" t="str">
            <v>U</v>
          </cell>
          <cell r="D614">
            <v>770.81</v>
          </cell>
        </row>
        <row r="615">
          <cell r="A615">
            <v>8780</v>
          </cell>
          <cell r="B615" t="str">
            <v>PORTA DE MADEIRA COM TARJETA</v>
          </cell>
          <cell r="C615"/>
          <cell r="D615"/>
        </row>
        <row r="616">
          <cell r="A616" t="str">
            <v>ED-49597</v>
          </cell>
          <cell r="B616" t="str">
            <v>PORTA DE MADEIRA, TIPO PRANCHETA, COM MARCO FERRO "L" 1 1/4 X 1/8", TARJETA E DOBRADIÇAS - 100 X 160 CM</v>
          </cell>
          <cell r="C616" t="str">
            <v>U</v>
          </cell>
          <cell r="D616">
            <v>598.6</v>
          </cell>
        </row>
        <row r="617">
          <cell r="A617" t="str">
            <v>ED-49594</v>
          </cell>
          <cell r="B617" t="str">
            <v>PORTA DE MADEIRA, TIPO PRANCHETA, COM MARCO FERRO "L" 1 1/4 X 1/8", TARJETA E DOBRADIÇAS - 55 X 180 CM</v>
          </cell>
          <cell r="C617" t="str">
            <v>U</v>
          </cell>
          <cell r="D617">
            <v>478.98</v>
          </cell>
        </row>
        <row r="618">
          <cell r="A618" t="str">
            <v>ED-49598</v>
          </cell>
          <cell r="B618" t="str">
            <v>PORTA DE MADEIRA, TIPO PRANCHETA, COM MARCO FERRO "L" 1 1/4 X 1/8", TARJETA LIVRE/OCUPADO E DOBRADIÇAS - 100 X 160 CM</v>
          </cell>
          <cell r="C618" t="str">
            <v>U</v>
          </cell>
          <cell r="D618">
            <v>640.51</v>
          </cell>
        </row>
        <row r="619">
          <cell r="A619" t="str">
            <v>ED-49593</v>
          </cell>
          <cell r="B619" t="str">
            <v>PORTA DE MADEIRA, TIPO PRANCHETA, COM MARCO FERRO "L" 1 1/4 X 1/8", TARJETA LIVRE/OCUPADO E DOBRADIÇAS - 55 X 160 CM</v>
          </cell>
          <cell r="C619" t="str">
            <v>U</v>
          </cell>
          <cell r="D619">
            <v>509.31</v>
          </cell>
        </row>
        <row r="620">
          <cell r="A620" t="str">
            <v>ED-49595</v>
          </cell>
          <cell r="B620" t="str">
            <v>PORTA DE MADEIRA, TIPO PRANCHETA, COM MARCO FERRO "L" 1 1/4 X 1/8", TARJETA LIVRE/OCUPADO E DOBRADIÇAS - 55 X 180 CM</v>
          </cell>
          <cell r="C620" t="str">
            <v>U</v>
          </cell>
          <cell r="D620">
            <v>520.89</v>
          </cell>
        </row>
        <row r="621">
          <cell r="A621" t="str">
            <v>ED-49596</v>
          </cell>
          <cell r="B621" t="str">
            <v>PORTA DE MADEIRA, TIPO PRANCHETA, COM MARCO FERRO "L" 1 1/4 X 1/8", TARJETA LIVRE/OCUPADO E DOBRADIÇAS - 60 X 165 CM</v>
          </cell>
          <cell r="C621" t="str">
            <v>U</v>
          </cell>
          <cell r="D621">
            <v>519.46</v>
          </cell>
        </row>
        <row r="622">
          <cell r="A622">
            <v>8781</v>
          </cell>
          <cell r="B622" t="str">
            <v>PEÇA ESPECIAL DE MADEIRA</v>
          </cell>
          <cell r="C622"/>
          <cell r="D622"/>
        </row>
        <row r="623">
          <cell r="A623" t="str">
            <v>ED-49582</v>
          </cell>
          <cell r="B623" t="str">
            <v>BATE MACA EM MADEIRA, INCLUSIVE ACESSÓRIO DE FIXAÇÃO E APLICAÇÃO DE VERNIZ SINTÉTICO MARÍTIMO, DUAS (2) DEMÃOS, ACABAMENTO TIPO FOSCO</v>
          </cell>
          <cell r="C623" t="str">
            <v>m</v>
          </cell>
          <cell r="D623">
            <v>68.709999999999994</v>
          </cell>
        </row>
        <row r="624">
          <cell r="A624" t="str">
            <v>ED-49583</v>
          </cell>
          <cell r="B624" t="str">
            <v>PROTETOR DE PAREDE BATE MACA EM PVC RÍGIDO DE ALTO IMPACTO, BASE DE FIXAÇÃO, TERMINAIS DE ACABAMENTO E ADAPTADORES L = 200 MM</v>
          </cell>
          <cell r="C624" t="str">
            <v>m</v>
          </cell>
          <cell r="D624">
            <v>70.14</v>
          </cell>
        </row>
        <row r="625">
          <cell r="A625">
            <v>8782</v>
          </cell>
          <cell r="B625" t="str">
            <v>VISOR PARA PORTA</v>
          </cell>
          <cell r="C625"/>
          <cell r="D625"/>
        </row>
        <row r="626">
          <cell r="A626" t="str">
            <v>ED-7066</v>
          </cell>
          <cell r="B626" t="str">
            <v>FORNECIMENTO DE VISOR 30X20 CM DE VIDRO EM CRISTAL INCOLOR FIXO E=4 MM COM MOLDURA DE MADEIRA, INSTALADO EM PORTA DE MADEIRA</v>
          </cell>
          <cell r="C626" t="str">
            <v>un</v>
          </cell>
          <cell r="D626">
            <v>96.68</v>
          </cell>
        </row>
        <row r="627">
          <cell r="A627">
            <v>8783</v>
          </cell>
          <cell r="B627" t="str">
            <v>FERRAGEM E ACESSÓRIOS</v>
          </cell>
          <cell r="C627"/>
          <cell r="D627"/>
        </row>
        <row r="628">
          <cell r="A628" t="str">
            <v>ED-49697</v>
          </cell>
          <cell r="B628" t="str">
            <v>DOBRADIÇA DE FERRO, MEDIDAS (3"X2.1/2"), TIPO PINO SOLTO COM BOLA, ACABAMENTO CROMADO, INCLUSIVE ACESSÓRIOS PARA FIXAÇÃO</v>
          </cell>
          <cell r="C628" t="str">
            <v>un</v>
          </cell>
          <cell r="D628">
            <v>17.940000000000001</v>
          </cell>
        </row>
        <row r="629">
          <cell r="A629" t="str">
            <v>ED-49698</v>
          </cell>
          <cell r="B629" t="str">
            <v>DOBRADIÇA DE FERRO, MEDIDAS (3.1/2"X3"), TIPO PINO SOLTO COM BOLA, ACABAMENTO CROMADO, INCLUSIVE ACESSÓRIOS PARA FIXAÇÃO</v>
          </cell>
          <cell r="C629" t="str">
            <v>un</v>
          </cell>
          <cell r="D629">
            <v>21.93</v>
          </cell>
        </row>
        <row r="630">
          <cell r="A630" t="str">
            <v>ED-27548</v>
          </cell>
          <cell r="B630" t="str">
            <v>DOBRADIÇA DE FERRO, MEDIDAS (3/4"X 1"), TIPO PINO GONZO NÚMERO 2, INCLUSIVE INSTALAÇÃO, EXCLUSIVE PINTURA DE ACABAMENTO</v>
          </cell>
          <cell r="C630" t="str">
            <v>un</v>
          </cell>
          <cell r="D630">
            <v>20.77</v>
          </cell>
        </row>
        <row r="631">
          <cell r="A631" t="str">
            <v>ED-27547</v>
          </cell>
          <cell r="B631" t="str">
            <v>DOBRADIÇA DE FERRO, MEDIDAS (5/8"X3/4"), TIPO PINO GONZO NÚMERO 1, INCLUSIVE INSTALAÇÃO, EXCLUSIVE PINTURA DE ACABAMENTO</v>
          </cell>
          <cell r="C631" t="str">
            <v>un</v>
          </cell>
          <cell r="D631">
            <v>16.43</v>
          </cell>
        </row>
        <row r="632">
          <cell r="A632" t="str">
            <v>ED-49701</v>
          </cell>
          <cell r="B632" t="str">
            <v>FECHADURA TIPO BANHEIRO (TRANQUETA), GRAU DE SEGURANÇA MÉDIO, DISTÂNCIA DE BROCA 40MM, ACABAMENTO COM ESPELHO CROMADO E MAÇANETA MODELO ALAVANCA EM ZAMAC, INCLUSIVE ACESSÓRIOS PARA FIXAÇÃO E UMA (1) CHAVE</v>
          </cell>
          <cell r="C632" t="str">
            <v>un</v>
          </cell>
          <cell r="D632">
            <v>99.17</v>
          </cell>
        </row>
        <row r="633">
          <cell r="A633" t="str">
            <v>ED-21612</v>
          </cell>
          <cell r="B633" t="str">
            <v>FECHADURA TIPO EXTERNA, EM PORTA METÁLICA, GRAU DE SEGURANÇA MÉDIO, DISTÂNCIA DE BROCA 20MM, ACABAMENTO COM ESPELHO CROMADO E MAÇANETA MODELO ALAVANCA EM ZAMAC, INCLUSIVE ACESSÓRIOS PARA FIXAÇÃO E DUAS (2) CHAVES</v>
          </cell>
          <cell r="C633" t="str">
            <v>un</v>
          </cell>
          <cell r="D633">
            <v>89.77</v>
          </cell>
        </row>
        <row r="634">
          <cell r="A634" t="str">
            <v>ED-49699</v>
          </cell>
          <cell r="B634" t="str">
            <v>FECHADURA TIPO EXTERNA, GRAU DE SEGURANÇA MÉDIO, DISTÂNCIA DE BROCA 40MM, ACABAMENTO COM ESPELHO CROMADO E MAÇANETA MODELO ALAVANCA EM ZAMAC, INCLUSIVE ACESSÓRIOS PARA FIXAÇÃO E DUAS (2) CHAVES</v>
          </cell>
          <cell r="C634" t="str">
            <v>un</v>
          </cell>
          <cell r="D634">
            <v>127.54</v>
          </cell>
        </row>
        <row r="635">
          <cell r="A635" t="str">
            <v>ED-49700</v>
          </cell>
          <cell r="B635" t="str">
            <v>FECHADURA TIPO INTERNA (GORGE), GRAU DE SEGURANÇA MÉDIO, DISTÂNCIA DE BROCA 40MM, ACABAMENTO COM ESPELHO CROMADO E MAÇANETA MODELO ALAVANCA EM ZAMAC, INCLUSIVE ACESSÓRIOS PARA FIXAÇÃO E DUAS (2) CHAVES</v>
          </cell>
          <cell r="C635" t="str">
            <v>un</v>
          </cell>
          <cell r="D635">
            <v>107.19</v>
          </cell>
        </row>
        <row r="636">
          <cell r="A636" t="str">
            <v>ED-27549</v>
          </cell>
          <cell r="B636" t="str">
            <v>FECHADURA TIPO TUBULAR, EM DIVISÓRIA, COM MAÇANETA E ACABAMENTO EM ZAMAC, INCLUSIVE ACESSÓRIOS PARA FIXAÇÃO E DUAS (2) CHAVES</v>
          </cell>
          <cell r="C636" t="str">
            <v>un</v>
          </cell>
          <cell r="D636">
            <v>85.06</v>
          </cell>
        </row>
        <row r="637">
          <cell r="A637" t="str">
            <v>ED-23033</v>
          </cell>
          <cell r="B637" t="str">
            <v>FERRAGENS PARA PORTA METÁLICA, DE ABRIR, COM UMA (1) FOLHAS, INCLUSIVE FECHADURA TIPO EXTERNA COM GRAU DE SEGURANÇA MÉDIO, ACABAMENTO EM ESPELHO CROMADO COM MAÇANETA MODELO ALAVANCA EM ZAMAC E DOBRADIÇA DE FERRO, MEDIDAS (3"X2.1/2"), TIPO PINO SOLTO COM BOLA, ACABAMENTO CROMADO, FORNECIMENTO, ACESSÓRIOS E INSTALAÇÃO, EXCLUSIVE PORTA METÁLICA</v>
          </cell>
          <cell r="C637" t="str">
            <v>un</v>
          </cell>
          <cell r="D637">
            <v>143.59</v>
          </cell>
        </row>
        <row r="638">
          <cell r="A638" t="str">
            <v>ED-13911</v>
          </cell>
          <cell r="B638" t="str">
            <v>FERRAGENS PARA PORTA METÁLICA, DE CORRER, COM UMA (1) FOLHA, BATENTE COM ALTURA MÁXIMA DE 2,3M, INCLUSIVE FECHADURA, MODELO BICO PAPAGAIO, ROLDANA INFERIOR E SUPERIOR, MODELO TIPO U, COM CAPACIDADE PARA 360KG, FORNECIMENTO, ACESSÓRIOS E INSTALAÇÃO, EXCLUSIVE PORTA METÁLICA</v>
          </cell>
          <cell r="C638" t="str">
            <v>un</v>
          </cell>
          <cell r="D638">
            <v>247.72</v>
          </cell>
        </row>
        <row r="639">
          <cell r="A639" t="str">
            <v>ED-49702</v>
          </cell>
          <cell r="B639" t="str">
            <v>MOLA HIDRÁULICA NORMAL</v>
          </cell>
          <cell r="C639" t="str">
            <v>U</v>
          </cell>
          <cell r="D639">
            <v>158.87</v>
          </cell>
        </row>
        <row r="640">
          <cell r="A640" t="str">
            <v>ED-49704</v>
          </cell>
          <cell r="B640" t="str">
            <v xml:space="preserve">TARJETA CROMADA, TIPO FECHO, INSTALADA EM PORTA DE SANITÁRIO, INCLUSIVE ACESSÓRIOS PARA FIXAÇÃO
</v>
          </cell>
          <cell r="C640" t="str">
            <v>un</v>
          </cell>
          <cell r="D640">
            <v>18.73</v>
          </cell>
        </row>
        <row r="641">
          <cell r="A641" t="str">
            <v>ED-49705</v>
          </cell>
          <cell r="B641" t="str">
            <v>TARJETA CROMADA, TIPO LIVRE/OCUPADO, INSTALADA EM PORTA DE SANITÁRIO, INCLUSIVE ACESSÓRIOS PARA FIXAÇÃO</v>
          </cell>
          <cell r="C641" t="str">
            <v>un</v>
          </cell>
          <cell r="D641">
            <v>63.83</v>
          </cell>
        </row>
        <row r="642">
          <cell r="A642">
            <v>8784</v>
          </cell>
          <cell r="B642" t="str">
            <v>PORTA CORTA-FOGO</v>
          </cell>
          <cell r="C642"/>
          <cell r="D642"/>
        </row>
        <row r="643">
          <cell r="A643" t="str">
            <v>ED-50990</v>
          </cell>
          <cell r="B643" t="str">
            <v>PORTA CORTA-FOGO, COLOCAÇÃO E ACABAMENTO, DE ABRIR, DUAS FOLHAS COM DOBRADIÇA ESPECIAL, MOLA DE FECHAMENTO, FECHADURA, MAÇANETA E DEMAIS FERRAGENS DE ACABAMENTO, DIMENSÕES 1,600 X 2,10 M</v>
          </cell>
          <cell r="C643" t="str">
            <v>U</v>
          </cell>
          <cell r="D643">
            <v>2765.49</v>
          </cell>
        </row>
        <row r="644">
          <cell r="A644" t="str">
            <v>ED-50988</v>
          </cell>
          <cell r="B644" t="str">
            <v>PORTA CORTA-FOGO, COLOCAÇÃO E ACABAMENTO, DE ABRIR, UMA FOLHA COM DOBRADIÇA ESPECIAL, MOLA DE FECHAMENTO, FECHADURA, MAÇANETA E DEMAIS FERRAGENS DE ACABAMENTO, DIMENSÕES 0,80 X 2,10 M</v>
          </cell>
          <cell r="C644" t="str">
            <v>U</v>
          </cell>
          <cell r="D644">
            <v>1515.72</v>
          </cell>
        </row>
        <row r="645">
          <cell r="A645" t="str">
            <v>ED-50989</v>
          </cell>
          <cell r="B645" t="str">
            <v>PORTA CORTA-FOGO, COLOCAÇÃO E ACABAMENTO, DE ABRIR, UMA FOLHA COM DOBRADIÇA ESPECIAL, MOLA DE FECHAMENTO, FECHADURA, MAÇANETA E DEMAIS FERRAGENS DE ACABAMENTO, DIMENSÕES 0,90 X 2,10 M</v>
          </cell>
          <cell r="C645" t="str">
            <v>U</v>
          </cell>
          <cell r="D645">
            <v>1602.79</v>
          </cell>
        </row>
        <row r="646">
          <cell r="A646">
            <v>8785</v>
          </cell>
          <cell r="B646" t="str">
            <v>VEDAÇÃO E CALAFETAGEM</v>
          </cell>
          <cell r="C646"/>
          <cell r="D646"/>
        </row>
        <row r="647">
          <cell r="A647" t="str">
            <v>ED-50992</v>
          </cell>
          <cell r="B647" t="str">
            <v>VEDAÇÃO DE ESQUADRIAS METÁLICAS COM SILICONE PASTOSO</v>
          </cell>
          <cell r="C647" t="str">
            <v>m</v>
          </cell>
          <cell r="D647">
            <v>21.2</v>
          </cell>
        </row>
        <row r="648">
          <cell r="A648">
            <v>8865</v>
          </cell>
          <cell r="B648" t="str">
            <v>PORTA EM AÇO DE ENROLAR</v>
          </cell>
          <cell r="C648"/>
          <cell r="D648"/>
        </row>
        <row r="649">
          <cell r="A649" t="str">
            <v>ED-50970</v>
          </cell>
          <cell r="B649" t="str">
            <v>FORNECIMENTO E ASSENTAMENTO DE PORTA AÇO DE ENROLAR, LÂMINA RAIADA COM LARGURA ÚTIL 100MM, CHAPA 24, ABERTURA MANUAL, COMPLETA, INCLUSIVE EIXO, MOLA, SOLEIRA, ETIQUETA, CAVALETE, GUIAS, FITAS E FECHADURAS LATERAIS - COMPLETA</v>
          </cell>
          <cell r="C649" t="str">
            <v>m2</v>
          </cell>
          <cell r="D649">
            <v>455.64</v>
          </cell>
        </row>
        <row r="650">
          <cell r="A650">
            <v>8671</v>
          </cell>
          <cell r="B650" t="str">
            <v>COBERTURAS E PROTEÇÕES</v>
          </cell>
          <cell r="C650"/>
          <cell r="D650"/>
        </row>
        <row r="651">
          <cell r="A651">
            <v>8786</v>
          </cell>
          <cell r="B651" t="str">
            <v>ESTRUTURA DE MADEIRA PARA COBERTURA</v>
          </cell>
          <cell r="C651"/>
          <cell r="D651"/>
        </row>
        <row r="652">
          <cell r="A652" t="str">
            <v>ED-48414</v>
          </cell>
          <cell r="B652" t="str">
            <v>CAIBRO DE MADEIRA EM PARAJU 7 X 4 CM</v>
          </cell>
          <cell r="C652" t="str">
            <v>m</v>
          </cell>
          <cell r="D652">
            <v>13.62</v>
          </cell>
        </row>
        <row r="653">
          <cell r="A653" t="str">
            <v>ED-48408</v>
          </cell>
          <cell r="B653" t="str">
            <v>ENGRADAMENTO PARA TELHADO DE FIBROCIMENTO ONDULADA</v>
          </cell>
          <cell r="C653" t="str">
            <v>m2</v>
          </cell>
          <cell r="D653">
            <v>79.12</v>
          </cell>
        </row>
        <row r="654">
          <cell r="A654" t="str">
            <v>ED-48409</v>
          </cell>
          <cell r="B654" t="str">
            <v>ENGRADAMENTO PARA TELHADO DE FIBROCIMENTO TIPO KALHETA, CANALETE 49</v>
          </cell>
          <cell r="C654" t="str">
            <v>m2</v>
          </cell>
          <cell r="D654">
            <v>25.68</v>
          </cell>
        </row>
        <row r="655">
          <cell r="A655" t="str">
            <v>ED-48410</v>
          </cell>
          <cell r="B655" t="str">
            <v>ENGRADAMENTO PARA TELHADO DE FIBROCIMENTO TIPO KALHETÃO, CANALETE 90</v>
          </cell>
          <cell r="C655" t="str">
            <v>m2</v>
          </cell>
          <cell r="D655">
            <v>24.37</v>
          </cell>
        </row>
        <row r="656">
          <cell r="A656" t="str">
            <v>ED-48407</v>
          </cell>
          <cell r="B656" t="str">
            <v>ENGRADAMENTO PARA TELHAS CERÂMICA OU CONCRETO EM MADEIRA PARAJU</v>
          </cell>
          <cell r="C656" t="str">
            <v>m2</v>
          </cell>
          <cell r="D656">
            <v>140.22</v>
          </cell>
        </row>
        <row r="657">
          <cell r="A657" t="str">
            <v>ED-48412</v>
          </cell>
          <cell r="B657" t="str">
            <v>PEÇAS DE MADEIRA EM PARAJU 12 X 8 CM</v>
          </cell>
          <cell r="C657" t="str">
            <v>m</v>
          </cell>
          <cell r="D657">
            <v>36.75</v>
          </cell>
        </row>
        <row r="658">
          <cell r="A658" t="str">
            <v>ED-48411</v>
          </cell>
          <cell r="B658" t="str">
            <v>PEÇAS DE MADEIRA EM PARAJU 15 X 8 CM</v>
          </cell>
          <cell r="C658" t="str">
            <v>m</v>
          </cell>
          <cell r="D658">
            <v>43.84</v>
          </cell>
        </row>
        <row r="659">
          <cell r="A659" t="str">
            <v>ED-48413</v>
          </cell>
          <cell r="B659" t="str">
            <v>PEÇAS DE MADEIRA EM PARAJU 8 X 8 CM</v>
          </cell>
          <cell r="C659" t="str">
            <v>m</v>
          </cell>
          <cell r="D659">
            <v>25.64</v>
          </cell>
        </row>
        <row r="660">
          <cell r="A660" t="str">
            <v>ED-48415</v>
          </cell>
          <cell r="B660" t="str">
            <v>RIPA EM MADEIRA EM 4 X 1,5 CM</v>
          </cell>
          <cell r="C660" t="str">
            <v>m</v>
          </cell>
          <cell r="D660">
            <v>10.119999999999999</v>
          </cell>
        </row>
        <row r="661">
          <cell r="A661">
            <v>8787</v>
          </cell>
          <cell r="B661" t="str">
            <v>ESTRUTURA METÁLICA PARA COBERTURA</v>
          </cell>
          <cell r="C661"/>
          <cell r="D661"/>
        </row>
        <row r="662">
          <cell r="A662" t="str">
            <v>ED-20603</v>
          </cell>
          <cell r="B662" t="str">
            <v>FORNECIMENTO DE ESTRUTURA METÁLICA E ENGRADAMENTO METÁLICO, EM AÇO, PARA TELHADO, EXCLUSIVE TELHA, INCLUSIVE FABRICAÇÃO, TRANSPORTE, MONTAGEM E APLICAÇÃO DE FUNDO PREPARADOR ANTICORROSIVO EM SUPERFÍCIE METÁLICA, UMA (1) DEMÃO</v>
          </cell>
          <cell r="C662" t="str">
            <v>Kg</v>
          </cell>
          <cell r="D662">
            <v>22.83</v>
          </cell>
        </row>
        <row r="663">
          <cell r="A663" t="str">
            <v>ED-20574</v>
          </cell>
          <cell r="B663" t="str">
            <v>FORNECIMENTO DE ESTRUTURA METÁLICA E ENGRADAMENTO METÁLICO, EM AÇO PATINÁVEL, SOBRE LAJE PARA TELHA CERÂMICA, COBERTURA PADRÃO DO PRÉDIO ESCOLAR, EXCLUSIVE TELHA, INCLUSIVE FABRICAÇÃO, TRANSPORTE E MONTAGEM</v>
          </cell>
          <cell r="C663" t="str">
            <v>m2</v>
          </cell>
          <cell r="D663">
            <v>348.67</v>
          </cell>
        </row>
        <row r="664">
          <cell r="A664" t="str">
            <v>ED-20575</v>
          </cell>
          <cell r="B664" t="str">
            <v>FORNECIMENTO DE ESTRUTURA METÁLICA E ENGRADAMENTO METÁLICO, EM AÇO, SOBRE LAJE PARA TELHA CERÂMICA, COBERTURA PADRÃO DO PRÉDIO ESCOLAR, EXCLUSIVE TELHA, INCLUSIVE FABRICAÇÃO, TRANSPORTE, MONTAGEM, APLICAÇÃO DE FUNDO PREPARADOR ANTICORROSIVO, UMA (1) DEMÃO E PINTURA ESMALTE, DUAS (2) DEMÃOS</v>
          </cell>
          <cell r="C664" t="str">
            <v>m2</v>
          </cell>
          <cell r="D664">
            <v>365.18</v>
          </cell>
        </row>
        <row r="665">
          <cell r="A665" t="str">
            <v>ED-20602</v>
          </cell>
          <cell r="B665" t="str">
            <v>FORNECIMENTO DE ESTRUTURA METÁLICA E ENGRADAMENTO METÁLICO, EM AÇO, SOBRE LAJE PARA TELHA CERÂMICA, COBERTURA PADRÃO DO PRÉDIO ESCOLAR, EXCLUSIVE TELHA, INCLUSIVE FABRICAÇÃO, TRANSPORTE, MONTAGEM E E APLICAÇÃO DE FUNDO PREPARADOR ANTICORROSIVO, UMA (1) DEMÃO</v>
          </cell>
          <cell r="C665" t="str">
            <v>m2</v>
          </cell>
          <cell r="D665">
            <v>351.33</v>
          </cell>
        </row>
        <row r="666">
          <cell r="A666" t="str">
            <v>ED-20576</v>
          </cell>
          <cell r="B666" t="str">
            <v>FORNECIMENTO DE ESTRUTURA METÁLICA E ENGRADAMENTO METÁLICO PARA RAMPA EM AÇO, COBERTURA PADRÃO RAMPA DO PRÉDIO ESCOLAR, EXCLUSIVE TELHA, INCLUSIVE PILAR METÁLICO, FABRICAÇÃO, TRANSPORTE, MONTAGEM, APLICAÇÃO DE FUNDO PREPARADOR ANTICORROSIVO, UMA (1) DEMÃO E PINTURA ESMALTE, DUAS (2) DEMÃOS</v>
          </cell>
          <cell r="C666" t="str">
            <v>m2</v>
          </cell>
          <cell r="D666">
            <v>819.84</v>
          </cell>
        </row>
        <row r="667">
          <cell r="A667" t="str">
            <v>ED-20577</v>
          </cell>
          <cell r="B667" t="str">
            <v>FORNECIMENTO DE ESTRUTURA METÁLICA E ENGRADAMENTO METÁLICO PARA TELHADO DE QUADRA POLIESPORTIVA EM AÇO, COBERTURA PADRÃO DO GINÁSIO POLIESPORTIVO, EXCLUSIVE TELHA, INCLUSIVE PILAR METÁLICO, FABRICAÇÃO, TRANSPORTE, MONTAGEM, APLICAÇÃO DE FUNDO PREPARADOR ANTICORROSIVO, UMA (1) DEMÃO E PINTURA ESMALTE, DUAS (2) DEMÃOS</v>
          </cell>
          <cell r="C667" t="str">
            <v>m2</v>
          </cell>
          <cell r="D667">
            <v>381.75</v>
          </cell>
        </row>
        <row r="668">
          <cell r="A668" t="str">
            <v>ED-20573</v>
          </cell>
          <cell r="B668" t="str">
            <v>FORNECIMENTO DE ESTRUTURA METÁLICA E ENGRADAMENTO METÁLICO PARA TELHADO EM ARCO DE QUADRA POLIESPORTIVA EM AÇO, COBERTURA EM ARCO PADRÃO DA QUADRA ESCOLAR, EXCLUSIVE TELHA, INCLUSIVE PILAR METÁLICO, FABRICAÇÃO, TRANSPORTE, MONTAGEM, APLICAÇÃO DE FUNDO PREPARADOR ANTICORROSIVO, UMA (1) DEMÃO E PINTURA ESMALTE, DUAS (2) DEMÃOS</v>
          </cell>
          <cell r="C668" t="str">
            <v>m2</v>
          </cell>
          <cell r="D668">
            <v>277.54000000000002</v>
          </cell>
        </row>
        <row r="669">
          <cell r="A669" t="str">
            <v>ED-20572</v>
          </cell>
          <cell r="B669" t="str">
            <v>FORNECIMENTO DE ESTRUTURA METÁLICA E ENGRADAMENTO METÁLICO PARA TELHADO EM ARCO DE QUADRA POLIESPORTIVA EM AÇO PATINÁVEL, COBERTURA EM ARCO PADRÃO DA QUADRA ESCOLAR, EXCLUSIVE TELHA, INCLUSIVE PILAR METÁLICO, FABRICAÇÃO, TRANSPORTE E MONTAGEM</v>
          </cell>
          <cell r="C669" t="str">
            <v>m2</v>
          </cell>
          <cell r="D669">
            <v>255.96</v>
          </cell>
        </row>
        <row r="670">
          <cell r="A670">
            <v>8788</v>
          </cell>
          <cell r="B670" t="str">
            <v>COBERTURA COM TELHA FIBROCIMENTO</v>
          </cell>
          <cell r="C670"/>
          <cell r="D670"/>
        </row>
        <row r="671">
          <cell r="A671" t="str">
            <v>ED-48425</v>
          </cell>
          <cell r="B671" t="str">
            <v>COBERTURA EM TELHA DE FIBROCIMENTO ESTRUTURAL, ESP. 8MM, COM RECOBRIMENTO TRANSVERSAL E LONGITUDINAL, EXCLUSIVE CUMEEIRA, INCLUSIVE ACESSÓRIOS DE FIXAÇÃO E IÇAMENTO</v>
          </cell>
          <cell r="C671" t="str">
            <v>m2</v>
          </cell>
          <cell r="D671">
            <v>90.64</v>
          </cell>
        </row>
        <row r="672">
          <cell r="A672" t="str">
            <v>ED-48423</v>
          </cell>
          <cell r="B672" t="str">
            <v>COBERTURA EM TELHA DE FIBROCIMENTO ONDULADA E = 5 MM</v>
          </cell>
          <cell r="C672" t="str">
            <v>m2</v>
          </cell>
          <cell r="D672">
            <v>34.61</v>
          </cell>
        </row>
        <row r="673">
          <cell r="A673" t="str">
            <v>ED-48424</v>
          </cell>
          <cell r="B673" t="str">
            <v>COBERTURA EM TELHA DE FIBROCIMENTO ONDULADA E = 6 MM</v>
          </cell>
          <cell r="C673" t="str">
            <v>m2</v>
          </cell>
          <cell r="D673">
            <v>37.799999999999997</v>
          </cell>
        </row>
        <row r="674">
          <cell r="A674" t="str">
            <v>ED-48426</v>
          </cell>
          <cell r="B674" t="str">
            <v>COBERTURA EM TELHA DE FIBROCIMENTO TIPO KALHETA, CANALETE 49</v>
          </cell>
          <cell r="C674" t="str">
            <v>m2</v>
          </cell>
          <cell r="D674">
            <v>155.27000000000001</v>
          </cell>
        </row>
        <row r="675">
          <cell r="A675" t="str">
            <v>ED-48427</v>
          </cell>
          <cell r="B675" t="str">
            <v>COBERTURA EM TELHA DE FIBROCIMENTO TIPO KALHETÃO,CANALETE 90</v>
          </cell>
          <cell r="C675" t="str">
            <v>m2</v>
          </cell>
          <cell r="D675">
            <v>176.98</v>
          </cell>
        </row>
        <row r="676">
          <cell r="A676" t="str">
            <v>ED-48417</v>
          </cell>
          <cell r="B676" t="str">
            <v>COLOCAÇÃO DE RUFO EM FIBROCIMENTO PARA TELHA ONDULADA</v>
          </cell>
          <cell r="C676" t="str">
            <v>m</v>
          </cell>
          <cell r="D676">
            <v>46.97</v>
          </cell>
        </row>
        <row r="677">
          <cell r="A677">
            <v>8789</v>
          </cell>
          <cell r="B677" t="str">
            <v>COBERTURA COM TELHA METÁLICA</v>
          </cell>
          <cell r="C677"/>
          <cell r="D677"/>
        </row>
        <row r="678">
          <cell r="A678" t="str">
            <v>ED-13852</v>
          </cell>
          <cell r="B678" t="str">
            <v>COBERTURA EM TELHA METÁLICA GALVANIZADA ONDULADA, TIPO SIMPLES, ESP. 0,50MM, ACABAMENTO NATURAL, INCLUSIVE ACESSÓRIOS PARA FIXAÇÃO, FORNECIMENTO E INSTALAÇÃO</v>
          </cell>
          <cell r="C678" t="str">
            <v>m2</v>
          </cell>
          <cell r="D678">
            <v>94.95</v>
          </cell>
        </row>
        <row r="679">
          <cell r="A679" t="str">
            <v>ED-48430</v>
          </cell>
          <cell r="B679" t="str">
            <v>COBERTURA EM TELHA METÁLICA GALVANIZADA TRAPEZOIDAL, DUPLA COM TRATAMENTO ANTI-CHAMA</v>
          </cell>
          <cell r="C679" t="str">
            <v>m2</v>
          </cell>
          <cell r="D679">
            <v>199.23</v>
          </cell>
        </row>
        <row r="680">
          <cell r="A680" t="str">
            <v>ED-48429</v>
          </cell>
          <cell r="B680" t="str">
            <v>COBERTURA EM TELHA METÁLICA GALVANIZADA TRAPEZOIDAL, TIPO DUPLA TERMOACÚSTICA COM DUAS FACES TRAPEZOIDAIS, ESP. 0,43MM, PREENCHIMENTO EM POLIESTIRENO EXPANDIDO/ISOPOR COM ESP. 30MM, ACABAMENTO NATURAL, INCLUSIVE ACESSÓRIOS PARA FIXAÇÃO, FORNECIMENTO E INSTALAÇÃO</v>
          </cell>
          <cell r="C680" t="str">
            <v>m2</v>
          </cell>
          <cell r="D680">
            <v>233.14</v>
          </cell>
        </row>
        <row r="681">
          <cell r="A681" t="str">
            <v>ED-48428</v>
          </cell>
          <cell r="B681" t="str">
            <v>COBERTURA EM TELHA METÁLICA GALVANIZADA TRAPEZOIDAL, TIPO SIMPLES, ESP. 0,50MM, ACABAMENTO NATURAL, INCLUSIVE ACESSÓRIOS PARA FIXAÇÃO, FORNECIMENTO E INSTALAÇÃO</v>
          </cell>
          <cell r="C681" t="str">
            <v>m2</v>
          </cell>
          <cell r="D681">
            <v>99.53</v>
          </cell>
        </row>
        <row r="682">
          <cell r="A682" t="str">
            <v>ED-48432</v>
          </cell>
          <cell r="B682" t="str">
            <v>COBERTURA EM TELHA ONDULADA TRADICIONAL DE FIBRA VEGETAL COM BETUME ESP. = 3 MM - INCLINAÇÃO ACIMA DE 15º (FIXAÇÃO EM ESTRUTURA METÁLICA)</v>
          </cell>
          <cell r="C682" t="str">
            <v>m2</v>
          </cell>
          <cell r="D682">
            <v>73.88</v>
          </cell>
        </row>
        <row r="683">
          <cell r="A683" t="str">
            <v>ED-48431</v>
          </cell>
          <cell r="B683" t="str">
            <v>COBERTURA EM TELHA ONDULADA TRADICIONAL DE FIBRA VEGETAL COM BETUME ESP. = 3 MM - INCLINAÇÃO DE 10º A 15º (FIXAÇÃO EM ESTRUTURA METÁLICA)</v>
          </cell>
          <cell r="C683" t="str">
            <v>m2</v>
          </cell>
          <cell r="D683">
            <v>76.88</v>
          </cell>
        </row>
        <row r="684">
          <cell r="A684" t="str">
            <v>ED-48418</v>
          </cell>
          <cell r="B684" t="str">
            <v>COLOCAÇÃO DE RUFO EM POLIETILENO PARA TELHA VEGETAL TRADICIONAL</v>
          </cell>
          <cell r="C684" t="str">
            <v>m</v>
          </cell>
          <cell r="D684">
            <v>56.14</v>
          </cell>
        </row>
        <row r="685">
          <cell r="A685">
            <v>8790</v>
          </cell>
          <cell r="B685" t="str">
            <v>COBERTURA COM TELHA CERÂMICA</v>
          </cell>
          <cell r="C685"/>
          <cell r="D685"/>
        </row>
        <row r="686">
          <cell r="A686" t="str">
            <v>ED-48421</v>
          </cell>
          <cell r="B686" t="str">
            <v>COBERTURA EM TELHA CERÂMICA COLONIAL CURVA, 26 UNID/M2</v>
          </cell>
          <cell r="C686" t="str">
            <v>m2</v>
          </cell>
          <cell r="D686">
            <v>108.19</v>
          </cell>
        </row>
        <row r="687">
          <cell r="A687" t="str">
            <v>ED-48420</v>
          </cell>
          <cell r="B687" t="str">
            <v>COBERTURA EM TELHA CERÂMICA COLONIAL PLANA, 24 UNID/M2</v>
          </cell>
          <cell r="C687" t="str">
            <v>m2</v>
          </cell>
          <cell r="D687">
            <v>92.07</v>
          </cell>
        </row>
        <row r="688">
          <cell r="A688" t="str">
            <v>ED-48419</v>
          </cell>
          <cell r="B688" t="str">
            <v>COBERTURA EM TELHA CERÂMICA FRANCESA</v>
          </cell>
          <cell r="C688" t="str">
            <v>m2</v>
          </cell>
          <cell r="D688">
            <v>79.459999999999994</v>
          </cell>
        </row>
        <row r="689">
          <cell r="A689" t="str">
            <v>ED-48406</v>
          </cell>
          <cell r="B689" t="str">
            <v>EMBOÇAMENTO DA ÚLTIMA FIADA DE TELHA CERÂMICA COM ARGAMASSA DE CIMENTO, CAL HIDRATADA E AREIA SEM PENEIRAR, NO TRAÇO 1:2:9</v>
          </cell>
          <cell r="C689" t="str">
            <v>m</v>
          </cell>
          <cell r="D689">
            <v>14.37</v>
          </cell>
        </row>
        <row r="690">
          <cell r="A690" t="str">
            <v>ED-48422</v>
          </cell>
          <cell r="B690" t="str">
            <v>TELHA COLONIAL DE RESERVA</v>
          </cell>
          <cell r="C690" t="str">
            <v>m2</v>
          </cell>
          <cell r="D690">
            <v>47.12</v>
          </cell>
        </row>
        <row r="691">
          <cell r="A691">
            <v>8791</v>
          </cell>
          <cell r="B691" t="str">
            <v>CUMEEIRA E ESPIGÃO</v>
          </cell>
          <cell r="C691"/>
          <cell r="D691"/>
        </row>
        <row r="692">
          <cell r="A692" t="str">
            <v>ED-48403</v>
          </cell>
          <cell r="B692" t="str">
            <v>COLOCAÇÃO DE CUMEEIRA DE FIBROCIMENTO PARA TELHA KALHETA, CANALETE 49</v>
          </cell>
          <cell r="C692" t="str">
            <v>m</v>
          </cell>
          <cell r="D692">
            <v>82.31</v>
          </cell>
        </row>
        <row r="693">
          <cell r="A693" t="str">
            <v>ED-48404</v>
          </cell>
          <cell r="B693" t="str">
            <v>COLOCAÇÃO DE CUMEEIRA DE FIBROCIMENTO PARA TELHA KALHETÃO,CANALETE 90</v>
          </cell>
          <cell r="C693" t="str">
            <v>m</v>
          </cell>
          <cell r="D693">
            <v>121.81</v>
          </cell>
        </row>
        <row r="694">
          <cell r="A694" t="str">
            <v>ED-48402</v>
          </cell>
          <cell r="B694" t="str">
            <v>COLOCAÇÃO DE CUMEEIRA GALVANIZADA TRAPEZOIDAL E = 0,50 MM, SIMPLES</v>
          </cell>
          <cell r="C694" t="str">
            <v>m</v>
          </cell>
          <cell r="D694">
            <v>54.62</v>
          </cell>
        </row>
        <row r="695">
          <cell r="A695" t="str">
            <v>ED-48405</v>
          </cell>
          <cell r="B695" t="str">
            <v>COLOCAÇÃO DE CUMEEIRA ONDULADA DE FIBRA VEGETAL COM BETUME - TRADICIONAL</v>
          </cell>
          <cell r="C695" t="str">
            <v>m</v>
          </cell>
          <cell r="D695">
            <v>48.19</v>
          </cell>
        </row>
        <row r="696">
          <cell r="A696" t="str">
            <v>ED-48416</v>
          </cell>
          <cell r="B696" t="str">
            <v>COLOCAÇÃO DE ESPIGÃO EM FIBROCIMENTO PARA TELHA ONDULADA</v>
          </cell>
          <cell r="C696" t="str">
            <v>m</v>
          </cell>
          <cell r="D696">
            <v>42.16</v>
          </cell>
        </row>
        <row r="697">
          <cell r="A697" t="str">
            <v>ED-48401</v>
          </cell>
          <cell r="B697" t="str">
            <v>CUMEEIRA NORMAL OU ARTICULADA DE FIBROCIMENTO PARA TELHA ONDULADA E = 6 OU 8 MM</v>
          </cell>
          <cell r="C697" t="str">
            <v>m</v>
          </cell>
          <cell r="D697">
            <v>68.75</v>
          </cell>
        </row>
        <row r="698">
          <cell r="A698" t="str">
            <v>ED-48400</v>
          </cell>
          <cell r="B698" t="str">
            <v>CUMEEIRA PARA TELHA CERÂMICA, INCLUSIVE ASSENTAMENTO EM ARGAMASSA, TRAÇO 1:2:9 (CIMENTO, CAL E AREIA), PREPARO MECÂNICO</v>
          </cell>
          <cell r="C698" t="str">
            <v>m</v>
          </cell>
          <cell r="D698">
            <v>31.17</v>
          </cell>
        </row>
        <row r="699">
          <cell r="A699">
            <v>8792</v>
          </cell>
          <cell r="B699" t="str">
            <v>CALHA GALVANIZADA</v>
          </cell>
          <cell r="C699"/>
          <cell r="D699"/>
        </row>
        <row r="700">
          <cell r="A700" t="str">
            <v>ED-50661</v>
          </cell>
          <cell r="B700" t="str">
            <v>CALHA EM CHAPA GALVANIZADA, ESP. 0,5MM (GSG-26), COM DESENVOLVIMENTO DE 33CM, INCLUSIVE IÇAMENTO MANUAL VERTICAL</v>
          </cell>
          <cell r="C700" t="str">
            <v>m</v>
          </cell>
          <cell r="D700">
            <v>44.3</v>
          </cell>
        </row>
        <row r="701">
          <cell r="A701" t="str">
            <v>ED-50662</v>
          </cell>
          <cell r="B701" t="str">
            <v>CALHA EM CHAPA GALVANIZADA, ESP. 0,5MM (GSG-26), COM DESENVOLVIMENTO DE 40CM, INCLUSIVE IÇAMENTO MANUAL VERTICAL</v>
          </cell>
          <cell r="C701" t="str">
            <v>m</v>
          </cell>
          <cell r="D701">
            <v>51.77</v>
          </cell>
        </row>
        <row r="702">
          <cell r="A702" t="str">
            <v>ED-50663</v>
          </cell>
          <cell r="B702" t="str">
            <v>CALHA EM CHAPA GALVANIZADA, ESP. 0,5MM (GSG-26), COM DESENVOLVIMENTO DE 50CM, INCLUSIVE IÇAMENTO MANUAL VERTICAL</v>
          </cell>
          <cell r="C702" t="str">
            <v>m</v>
          </cell>
          <cell r="D702">
            <v>67.19</v>
          </cell>
        </row>
        <row r="703">
          <cell r="A703" t="str">
            <v>ED-50660</v>
          </cell>
          <cell r="B703" t="str">
            <v>CALHA EM CHAPA GALVANIZADA, ESP. 0,65MM (GSG-24), COM DESENVOLVIMENTO DE 100CM, INCLUSIVE IÇAMENTO MANUAL VERTICAL</v>
          </cell>
          <cell r="C703" t="str">
            <v>m</v>
          </cell>
          <cell r="D703">
            <v>152.69999999999999</v>
          </cell>
        </row>
        <row r="704">
          <cell r="A704" t="str">
            <v>ED-50654</v>
          </cell>
          <cell r="B704" t="str">
            <v>CALHA EM CHAPA GALVANIZADA, ESP. 0,65MM (GSG-24), COM DESENVOLVIMENTO DE 33CM, INCLUSIVE IÇAMENTO MANUAL VERTICAL</v>
          </cell>
          <cell r="C704" t="str">
            <v>m</v>
          </cell>
          <cell r="D704">
            <v>52.66</v>
          </cell>
        </row>
        <row r="705">
          <cell r="A705" t="str">
            <v>ED-50655</v>
          </cell>
          <cell r="B705" t="str">
            <v>CALHA EM CHAPA GALVANIZADA, ESP. 0,65MM (GSG-24), COM DESENVOLVIMENTO DE 40CM, INCLUSIVE IÇAMENTO MANUAL VERTICAL</v>
          </cell>
          <cell r="C705" t="str">
            <v>m</v>
          </cell>
          <cell r="D705">
            <v>61.9</v>
          </cell>
        </row>
        <row r="706">
          <cell r="A706" t="str">
            <v>ED-50656</v>
          </cell>
          <cell r="B706" t="str">
            <v>CALHA EM CHAPA GALVANIZADA, ESP. 0,65MM (GSG-24), COM DESENVOLVIMENTO DE 50CM, INCLUSIVE IÇAMENTO MANUAL VERTICAL</v>
          </cell>
          <cell r="C706" t="str">
            <v>m</v>
          </cell>
          <cell r="D706">
            <v>75.58</v>
          </cell>
        </row>
        <row r="707">
          <cell r="A707" t="str">
            <v>ED-50657</v>
          </cell>
          <cell r="B707" t="str">
            <v>CALHA EM CHAPA GALVANIZADA, ESP. 0,65MM (GSG-24), COM DESENVOLVIMENTO DE 60CM, INCLUSIVE IÇAMENTO MANUAL VERTICAL</v>
          </cell>
          <cell r="C707" t="str">
            <v>m</v>
          </cell>
          <cell r="D707">
            <v>89.21</v>
          </cell>
        </row>
        <row r="708">
          <cell r="A708" t="str">
            <v>ED-50658</v>
          </cell>
          <cell r="B708" t="str">
            <v>CALHA EM CHAPA GALVANIZADA, ESP. 0,65MM (GSG-24), COM DESENVOLVIMENTO DE 66CM, INCLUSIVE IÇAMENTO MANUAL VERTICAL</v>
          </cell>
          <cell r="C708" t="str">
            <v>m</v>
          </cell>
          <cell r="D708">
            <v>97.89</v>
          </cell>
        </row>
        <row r="709">
          <cell r="A709" t="str">
            <v>ED-50659</v>
          </cell>
          <cell r="B709" t="str">
            <v>CALHA EM CHAPA GALVANIZADA, ESP. 0,65MM (GSG-24), COM DESENVOLVIMENTO DE 75CM, INCLUSIVE IÇAMENTO MANUAL VERTICAL</v>
          </cell>
          <cell r="C709" t="str">
            <v>m</v>
          </cell>
          <cell r="D709">
            <v>111.09</v>
          </cell>
        </row>
        <row r="710">
          <cell r="A710" t="str">
            <v>ED-50653</v>
          </cell>
          <cell r="B710" t="str">
            <v>CALHA EM CHAPA GALVANIZADA, ESP. 0,8MM (GSG-22), COM DESENVOLVIMENTO DE 100CM, INCLUSIVE IÇAMENTO MANUAL VERTICAL</v>
          </cell>
          <cell r="C710" t="str">
            <v>m</v>
          </cell>
          <cell r="D710">
            <v>178.03</v>
          </cell>
        </row>
        <row r="711">
          <cell r="A711" t="str">
            <v>ED-50648</v>
          </cell>
          <cell r="B711" t="str">
            <v>CALHA EM CHAPA GALVANIZADA, ESP. 0,8MM (GSG-22), COM DESENVOLVIMENTO DE 33CM, INCLUSIVE IÇAMENTO MANUAL VERTICAL</v>
          </cell>
          <cell r="C711" t="str">
            <v>m</v>
          </cell>
          <cell r="D711">
            <v>61.02</v>
          </cell>
        </row>
        <row r="712">
          <cell r="A712" t="str">
            <v>ED-50649</v>
          </cell>
          <cell r="B712" t="str">
            <v>CALHA EM CHAPA GALVANIZADA, ESP. 0,8MM (GSG-22), COM DESENVOLVIMENTO DE 40CM, INCLUSIVE IÇAMENTO MANUAL VERTICAL</v>
          </cell>
          <cell r="C712" t="str">
            <v>m</v>
          </cell>
          <cell r="D712">
            <v>72.03</v>
          </cell>
        </row>
        <row r="713">
          <cell r="A713" t="str">
            <v>ED-50650</v>
          </cell>
          <cell r="B713" t="str">
            <v>CALHA EM CHAPA GALVANIZADA, ESP. 0,8MM (GSG-22), COM DESENVOLVIMENTO DE 50CM, INCLUSIVE IÇAMENTO MANUAL VERTICAL</v>
          </cell>
          <cell r="C713" t="str">
            <v>m</v>
          </cell>
          <cell r="D713">
            <v>88.24</v>
          </cell>
        </row>
        <row r="714">
          <cell r="A714" t="str">
            <v>ED-50651</v>
          </cell>
          <cell r="B714" t="str">
            <v>CALHA EM CHAPA GALVANIZADA, ESP. 0,8MM (GSG-22), COM DESENVOLVIMENTO DE 66CM, INCLUSIVE IÇAMENTO MANUAL VERTICAL</v>
          </cell>
          <cell r="C714" t="str">
            <v>m</v>
          </cell>
          <cell r="D714">
            <v>114.6</v>
          </cell>
        </row>
        <row r="715">
          <cell r="A715" t="str">
            <v>ED-50652</v>
          </cell>
          <cell r="B715" t="str">
            <v>CALHA EM CHAPA GALVANIZADA, ESP. 0,8MM (GSG-22), COM DESENVOLVIMENTO DE 75CM, INCLUSIVE IÇAMENTO MANUAL VERTICAL</v>
          </cell>
          <cell r="C715" t="str">
            <v>m</v>
          </cell>
          <cell r="D715">
            <v>130.09</v>
          </cell>
        </row>
        <row r="716">
          <cell r="A716">
            <v>8793</v>
          </cell>
          <cell r="B716" t="str">
            <v>RUFO GALVANIZADO</v>
          </cell>
          <cell r="C716"/>
          <cell r="D716"/>
        </row>
        <row r="717">
          <cell r="A717" t="str">
            <v>ED-50682</v>
          </cell>
          <cell r="B717" t="str">
            <v>RUFO E CONTRARRUFO EM CHAPA GALVANIZADA, ESP. 0,5MM (GSG-26), COM DESENVOLVIMENTO DE 15CM, INCLUSIVE IÇAMENTO MANUAL VERTICAL</v>
          </cell>
          <cell r="C717" t="str">
            <v>m</v>
          </cell>
          <cell r="D717">
            <v>24.7</v>
          </cell>
        </row>
        <row r="718">
          <cell r="A718" t="str">
            <v>ED-50683</v>
          </cell>
          <cell r="B718" t="str">
            <v>RUFO E CONTRARRUFO EM CHAPA GALVANIZADA, ESP. 0,5MM (GSG-26), COM DESENVOLVIMENTO DE 20CM, INCLUSIVE IÇAMENTO MANUAL VERTICAL</v>
          </cell>
          <cell r="C718" t="str">
            <v>m</v>
          </cell>
          <cell r="D718">
            <v>40.21</v>
          </cell>
        </row>
        <row r="719">
          <cell r="A719" t="str">
            <v>ED-50675</v>
          </cell>
          <cell r="B719" t="str">
            <v>RUFO E CONTRARRUFO EM CHAPA GALVANIZADA, ESP. 0,65MM (GSG-24), COM DESENVOLVIMENTO DE 15CM, INCLUSIVE IÇAMENTO MANUAL VERTICAL</v>
          </cell>
          <cell r="C719" t="str">
            <v>m</v>
          </cell>
          <cell r="D719">
            <v>28.5</v>
          </cell>
        </row>
        <row r="720">
          <cell r="A720" t="str">
            <v>ED-50676</v>
          </cell>
          <cell r="B720" t="str">
            <v>RUFO E CONTRARRUFO EM CHAPA GALVANIZADA, ESP. 0,65MM (GSG-24), COM DESENVOLVIMENTO DE 20CM, INCLUSIVE IÇAMENTO MANUAL VERTICAL</v>
          </cell>
          <cell r="C720" t="str">
            <v>m</v>
          </cell>
          <cell r="D720">
            <v>34.869999999999997</v>
          </cell>
        </row>
        <row r="721">
          <cell r="A721" t="str">
            <v>ED-50677</v>
          </cell>
          <cell r="B721" t="str">
            <v>RUFO E CONTRARRUFO EM CHAPA GALVANIZADA, ESP. 0,65MM (GSG-24), COM DESENVOLVIMENTO DE 25CM, INCLUSIVE IÇAMENTO MANUAL VERTICAL</v>
          </cell>
          <cell r="C721" t="str">
            <v>m</v>
          </cell>
          <cell r="D721">
            <v>41.06</v>
          </cell>
        </row>
        <row r="722">
          <cell r="A722" t="str">
            <v>ED-50678</v>
          </cell>
          <cell r="B722" t="str">
            <v>RUFO E CONTRARRUFO EM CHAPA GALVANIZADA, ESP. 0,65MM (GSG-24), COM DESENVOLVIMENTO DE 33CM, INCLUSIVE IÇAMENTO MANUAL VERTICAL</v>
          </cell>
          <cell r="C722" t="str">
            <v>m</v>
          </cell>
          <cell r="D722">
            <v>51</v>
          </cell>
        </row>
        <row r="723">
          <cell r="A723" t="str">
            <v>ED-50679</v>
          </cell>
          <cell r="B723" t="str">
            <v>RUFO E CONTRARRUFO EM CHAPA GALVANIZADA, ESP. 0,65MM (GSG-24), COM DESENVOLVIMENTO DE 50CM, INCLUSIVE IÇAMENTO MANUAL VERTICAL</v>
          </cell>
          <cell r="C723" t="str">
            <v>m</v>
          </cell>
          <cell r="D723">
            <v>73.06</v>
          </cell>
        </row>
        <row r="724">
          <cell r="A724" t="str">
            <v>ED-50680</v>
          </cell>
          <cell r="B724" t="str">
            <v>RUFO E CONTRARRUFO EM CHAPA GALVANIZADA, ESP. 0,65MM (GSG-24), COM DESENVOLVIMENTO DE 60CM, INCLUSIVE IÇAMENTO MANUAL VERTICAL</v>
          </cell>
          <cell r="C724" t="str">
            <v>m</v>
          </cell>
          <cell r="D724">
            <v>86.18</v>
          </cell>
        </row>
        <row r="725">
          <cell r="A725" t="str">
            <v>ED-50681</v>
          </cell>
          <cell r="B725" t="str">
            <v>RUFO E CONTRARRUFO EM CHAPA GALVANIZADA, ESP. 0,65MM (GSG-24), COM DESENVOLVIMENTO DE 70CM, INCLUSIVE IÇAMENTO MANUAL VERTICAL</v>
          </cell>
          <cell r="C725" t="str">
            <v>m</v>
          </cell>
          <cell r="D725">
            <v>100.3</v>
          </cell>
        </row>
        <row r="726">
          <cell r="A726" t="str">
            <v>ED-50684</v>
          </cell>
          <cell r="B726" t="str">
            <v>RUFO E CONTRA-RUFO EM CHAPA GALVANIZADA, ESP. 0,5MM (GSG-26), COM DESENVOLVIMENTO DE 25CM, INCLUSIVE IÇAMENTO MANUAL VERTICAL</v>
          </cell>
          <cell r="C726" t="str">
            <v>m</v>
          </cell>
          <cell r="D726">
            <v>34.29</v>
          </cell>
        </row>
        <row r="727">
          <cell r="A727" t="str">
            <v>ED-50685</v>
          </cell>
          <cell r="B727" t="str">
            <v>RUFO E CONTRA-RUFO EM CHAPA GALVANIZADA, ESP. 0,5MM (GSG-26), COM DESENVOLVIMENTO DE 33CM, INCLUSIVE IÇAMENTO MANUAL VERTICAL</v>
          </cell>
          <cell r="C727" t="str">
            <v>m</v>
          </cell>
          <cell r="D727">
            <v>42.64</v>
          </cell>
        </row>
        <row r="728">
          <cell r="A728">
            <v>8794</v>
          </cell>
          <cell r="B728" t="str">
            <v>CHAPINS GALVANIZADOS</v>
          </cell>
          <cell r="C728"/>
          <cell r="D728"/>
        </row>
        <row r="729">
          <cell r="A729" t="str">
            <v>ED-50667</v>
          </cell>
          <cell r="B729" t="str">
            <v>CHAPIM EM CHAPA GALVANIZADA, COM PINGADEIRA, ESP. 0,65MM (GSG-24), COM DESENVOLVIMENTO DE 35CM, INCLUSIVE IÇAMENTO MANUAL VERTICAL</v>
          </cell>
          <cell r="C729" t="str">
            <v>m</v>
          </cell>
          <cell r="D729">
            <v>58.19</v>
          </cell>
        </row>
        <row r="730">
          <cell r="A730">
            <v>8795</v>
          </cell>
          <cell r="B730" t="str">
            <v>FECHAMENTO DE ONDA DE TELHA</v>
          </cell>
          <cell r="C730"/>
          <cell r="D730"/>
        </row>
        <row r="731">
          <cell r="A731" t="str">
            <v>ED-48433</v>
          </cell>
          <cell r="B731" t="str">
            <v>COLOCAÇÃO DE VEDA ONDA EM POLIETILENO PARA TELHA ONDULADA</v>
          </cell>
          <cell r="C731" t="str">
            <v>m2</v>
          </cell>
          <cell r="D731">
            <v>14.9</v>
          </cell>
        </row>
        <row r="732">
          <cell r="A732">
            <v>8797</v>
          </cell>
          <cell r="B732" t="str">
            <v>CONDUTORE DE ÁGUA PLUVIAL EM PVC</v>
          </cell>
          <cell r="C732"/>
          <cell r="D732"/>
        </row>
        <row r="733">
          <cell r="A733" t="str">
            <v>ED-50668</v>
          </cell>
          <cell r="B733" t="str">
            <v>CONDUTOR DE AP DO TELHADO EM TUBO PVC ESGOTO, INCLUSIVE CONEXÕES E SUPORTES, 100 MM</v>
          </cell>
          <cell r="C733" t="str">
            <v>m</v>
          </cell>
          <cell r="D733">
            <v>94.71</v>
          </cell>
        </row>
        <row r="734">
          <cell r="A734" t="str">
            <v>ED-50669</v>
          </cell>
          <cell r="B734" t="str">
            <v>CONDUTOR DE AP DO TELHADO EM TUBO PVC ESGOTO, INCLUSIVE CONEXÕES E SUPORTES, 75 MM</v>
          </cell>
          <cell r="C734" t="str">
            <v>m</v>
          </cell>
          <cell r="D734">
            <v>93.37</v>
          </cell>
        </row>
        <row r="735">
          <cell r="A735">
            <v>8798</v>
          </cell>
          <cell r="B735" t="str">
            <v>GRELHA E RALO</v>
          </cell>
          <cell r="C735"/>
          <cell r="D735"/>
        </row>
        <row r="736">
          <cell r="A736" t="str">
            <v>ED-50673</v>
          </cell>
          <cell r="B736" t="str">
            <v>GRELHA hemisférica de ferro fundido Ø 100 mm (4")</v>
          </cell>
          <cell r="C736" t="str">
            <v>U</v>
          </cell>
          <cell r="D736">
            <v>40.24</v>
          </cell>
        </row>
        <row r="737">
          <cell r="A737" t="str">
            <v>ED-50674</v>
          </cell>
          <cell r="B737" t="str">
            <v>GRELHA hemisférica de ferro fundido Ø 150 mm (6")</v>
          </cell>
          <cell r="C737" t="str">
            <v>U</v>
          </cell>
          <cell r="D737">
            <v>60.21</v>
          </cell>
        </row>
        <row r="738">
          <cell r="A738" t="str">
            <v>ED-50672</v>
          </cell>
          <cell r="B738" t="str">
            <v>GRELHA hemisférica de ferro fundido Ø 75 mm (3")</v>
          </cell>
          <cell r="C738" t="str">
            <v>U</v>
          </cell>
          <cell r="D738">
            <v>37.74</v>
          </cell>
        </row>
        <row r="739">
          <cell r="A739" t="str">
            <v>ED-49962</v>
          </cell>
          <cell r="B739" t="str">
            <v>RALO SEMI- HEMISFÉRICO TIPO ABACAXI D = 100 MM</v>
          </cell>
          <cell r="C739" t="str">
            <v>U</v>
          </cell>
          <cell r="D739">
            <v>37.47</v>
          </cell>
        </row>
        <row r="740">
          <cell r="A740" t="str">
            <v>ED-49960</v>
          </cell>
          <cell r="B740" t="str">
            <v>RALO SEMI- HEMISFÉRICO TIPO ABACAXI D = 50 MM</v>
          </cell>
          <cell r="C740" t="str">
            <v>U</v>
          </cell>
          <cell r="D740">
            <v>31.3</v>
          </cell>
        </row>
        <row r="741">
          <cell r="A741" t="str">
            <v>ED-49961</v>
          </cell>
          <cell r="B741" t="str">
            <v>RALO SEMI- HEMISFÉRICO TIPO ABACAXI D = 75 MM</v>
          </cell>
          <cell r="C741" t="str">
            <v>U</v>
          </cell>
          <cell r="D741">
            <v>33.729999999999997</v>
          </cell>
        </row>
        <row r="742">
          <cell r="A742">
            <v>8799</v>
          </cell>
          <cell r="B742" t="str">
            <v>DISPOSITIVO DE DRENAGEM</v>
          </cell>
          <cell r="C742"/>
          <cell r="D742"/>
        </row>
        <row r="743">
          <cell r="A743" t="str">
            <v>ED-50671</v>
          </cell>
          <cell r="B743" t="str">
            <v>BUZINOTE PARA LAJES - DRENO COM TUBO DE 2" EMBUTIDO NO CONCRETO</v>
          </cell>
          <cell r="C743" t="str">
            <v>m</v>
          </cell>
          <cell r="D743">
            <v>35.61</v>
          </cell>
        </row>
        <row r="744">
          <cell r="A744" t="str">
            <v>ED-28551</v>
          </cell>
          <cell r="B744" t="str">
            <v>CONDUTOR DE ÁGUAS PLUVIAIS RETANGULAR (43X85MM) EM AÇO GALVANIZADO, CHAPA 28, INCLUSIVE CONEXÕES E SUPORTES</v>
          </cell>
          <cell r="C744" t="str">
            <v>m</v>
          </cell>
          <cell r="D744">
            <v>60.89</v>
          </cell>
        </row>
        <row r="745">
          <cell r="A745">
            <v>10529</v>
          </cell>
          <cell r="B745" t="str">
            <v>MANTA ALUMINIZADA</v>
          </cell>
          <cell r="C745"/>
          <cell r="D745"/>
        </row>
        <row r="746">
          <cell r="A746" t="str">
            <v>ED-52311</v>
          </cell>
          <cell r="B746" t="str">
            <v>MANTA ISOLANTE PARA TELHADOS</v>
          </cell>
          <cell r="C746" t="str">
            <v>m2</v>
          </cell>
          <cell r="D746">
            <v>23.34</v>
          </cell>
        </row>
        <row r="747">
          <cell r="A747">
            <v>8672</v>
          </cell>
          <cell r="B747" t="str">
            <v>IMPERMEABILIZAÇÃO E ISOLAMENTO TÉRMICO</v>
          </cell>
          <cell r="C747"/>
          <cell r="D747"/>
        </row>
        <row r="748">
          <cell r="A748">
            <v>8800</v>
          </cell>
          <cell r="B748" t="str">
            <v>IMPERMEABILIZAÇÃO DE FUNDAÇÃO</v>
          </cell>
          <cell r="C748"/>
          <cell r="D748"/>
        </row>
        <row r="749">
          <cell r="A749" t="str">
            <v>ED-50764</v>
          </cell>
          <cell r="B749" t="str">
            <v>REVESTIMENTO COM IMPERMEABILIZANTE EM DUAS (2) CAMADAS SOBREPOSTAS DE ARGAMASSA, TRAÇO 1:3 (CIMENTO E AREIA) COM ADITIVO IMPERMEABILIZANTE, ESP. 20MM, INCLUSIVE PINTURA COM DUAS (2) DEMÃOS COM EMULSÃO ASFÁLTICA</v>
          </cell>
          <cell r="C749" t="str">
            <v>m2</v>
          </cell>
          <cell r="D749">
            <v>63.11</v>
          </cell>
        </row>
        <row r="750">
          <cell r="A750">
            <v>8801</v>
          </cell>
          <cell r="B750" t="str">
            <v>ARGAMASSA COM ADITIVO</v>
          </cell>
          <cell r="C750"/>
          <cell r="D750"/>
        </row>
        <row r="751">
          <cell r="A751" t="str">
            <v>ED-50167</v>
          </cell>
          <cell r="B751" t="str">
            <v>IMPERMEABILIZAÇÃO COM ARGAMASSA TRAÇO 1:3, E = 2,50 CM COM ADITIVO</v>
          </cell>
          <cell r="C751" t="str">
            <v>m2</v>
          </cell>
          <cell r="D751">
            <v>51.42</v>
          </cell>
        </row>
        <row r="752">
          <cell r="A752" t="str">
            <v>ED-50171</v>
          </cell>
          <cell r="B752" t="str">
            <v>IMPERMEABILIZAÇÃO POR CRISTALIZAÇÃO</v>
          </cell>
          <cell r="C752" t="str">
            <v>m2</v>
          </cell>
          <cell r="D752">
            <v>22.97</v>
          </cell>
        </row>
        <row r="753">
          <cell r="A753" t="str">
            <v>ED-50175</v>
          </cell>
          <cell r="B753" t="str">
            <v>PINTURA IMPERMEABILIZANTE COM ARGAMASSA POLIMÉRICA</v>
          </cell>
          <cell r="C753" t="str">
            <v>m2</v>
          </cell>
          <cell r="D753">
            <v>20.9</v>
          </cell>
        </row>
        <row r="754">
          <cell r="A754">
            <v>8802</v>
          </cell>
          <cell r="B754" t="str">
            <v>CAMADA DE REGULARIZAÇÃO</v>
          </cell>
          <cell r="C754"/>
          <cell r="D754"/>
        </row>
        <row r="755">
          <cell r="A755" t="str">
            <v>ED-13286</v>
          </cell>
          <cell r="B755" t="str">
            <v>CAMADA DE REGULARIZAÇÃO COM ARGAMASSA, TRAÇO 1:3 (CIMENTO E AREIA), ESP. 15MM, APLICAÇÃO MANUAL, PREPARO MECÂNICO</v>
          </cell>
          <cell r="C755" t="str">
            <v>m2</v>
          </cell>
          <cell r="D755">
            <v>30.72</v>
          </cell>
        </row>
        <row r="756">
          <cell r="A756" t="str">
            <v>ED-13287</v>
          </cell>
          <cell r="B756" t="str">
            <v>CAMADA DE REGULARIZAÇÃO COM ARGAMASSA, TRAÇO 1:3 (CIMENTO E AREIA), ESP. 20MM, APLICAÇÃO MANUAL, PREPARO MECÂNICO</v>
          </cell>
          <cell r="C756" t="str">
            <v>m2</v>
          </cell>
          <cell r="D756">
            <v>34.14</v>
          </cell>
        </row>
        <row r="757">
          <cell r="A757" t="str">
            <v>ED-13288</v>
          </cell>
          <cell r="B757" t="str">
            <v>CAMADA DE REGULARIZAÇÃO COM ARGAMASSA, TRAÇO 1:3 (CIMENTO E AREIA), ESP. 25MM, APLICAÇÃO MANUAL, PREPARO MECÂNICO</v>
          </cell>
          <cell r="C757" t="str">
            <v>m2</v>
          </cell>
          <cell r="D757">
            <v>37.549999999999997</v>
          </cell>
        </row>
        <row r="758">
          <cell r="A758" t="str">
            <v>ED-50170</v>
          </cell>
          <cell r="B758" t="str">
            <v>CAMADA DE REGULARIZAÇÃO COM ARGAMASSA, TRAÇO 1:3 (CIMENTO E AREIA), ESP. 30MM, APLICAÇÃO MANUAL, PREPARO MECÂNICO</v>
          </cell>
          <cell r="C758" t="str">
            <v>m2</v>
          </cell>
          <cell r="D758">
            <v>40.97</v>
          </cell>
        </row>
        <row r="759">
          <cell r="A759" t="str">
            <v>ED-13289</v>
          </cell>
          <cell r="B759" t="str">
            <v>CAMADA DE REGULARIZAÇÃO COM ARGAMASSA, TRAÇO 1:4 (CIMENTO E AREIA), ESP. 15MM, APLICAÇÃO MANUAL, PREPARO MECÂNICO</v>
          </cell>
          <cell r="C759" t="str">
            <v>m2</v>
          </cell>
          <cell r="D759">
            <v>29.16</v>
          </cell>
        </row>
        <row r="760">
          <cell r="A760" t="str">
            <v>ED-13290</v>
          </cell>
          <cell r="B760" t="str">
            <v>CAMADA DE REGULARIZAÇÃO COM ARGAMASSA, TRAÇO 1:4 (CIMENTO E AREIA), ESP. 20MM, APLICAÇÃO MANUAL, PREPARO MECÂNICO</v>
          </cell>
          <cell r="C760" t="str">
            <v>m2</v>
          </cell>
          <cell r="D760">
            <v>32.06</v>
          </cell>
        </row>
        <row r="761">
          <cell r="A761" t="str">
            <v>ED-13291</v>
          </cell>
          <cell r="B761" t="str">
            <v>CAMADA DE REGULARIZAÇÃO COM ARGAMASSA, TRAÇO 1:4 (CIMENTO E AREIA), ESP. 25MM, APLICAÇÃO MANUAL, PREPARO MECÂNICO</v>
          </cell>
          <cell r="C761" t="str">
            <v>m2</v>
          </cell>
          <cell r="D761">
            <v>34.950000000000003</v>
          </cell>
        </row>
        <row r="762">
          <cell r="A762" t="str">
            <v>ED-13292</v>
          </cell>
          <cell r="B762" t="str">
            <v>CAMADA DE REGULARIZAÇÃO COM ARGAMASSA, TRAÇO 1:4 (CIMENTO E AREIA), ESP. 30MM, APLICAÇÃO MANUAL, PREPARO MECÂNICO</v>
          </cell>
          <cell r="C762" t="str">
            <v>m2</v>
          </cell>
          <cell r="D762">
            <v>37.85</v>
          </cell>
        </row>
        <row r="763">
          <cell r="A763">
            <v>8803</v>
          </cell>
          <cell r="B763" t="str">
            <v>PROTEÇÃO MECÂNICA</v>
          </cell>
          <cell r="C763"/>
          <cell r="D763"/>
        </row>
        <row r="764">
          <cell r="A764" t="str">
            <v>ED-50176</v>
          </cell>
          <cell r="B764" t="str">
            <v>PROTEÇÃO MECÂNICA COM ARGAMASSA, TRAÇO 1:3 (CIMENTO E AREIA), ESP. 15MM, APLICAÇÃO MANUAL, PREPARO MECÂNICO, EXCLUSIVE CAMADA DE REGULARIZAÇÃO</v>
          </cell>
          <cell r="C764" t="str">
            <v>m2</v>
          </cell>
          <cell r="D764">
            <v>26.62</v>
          </cell>
        </row>
        <row r="765">
          <cell r="A765" t="str">
            <v>ED-13279</v>
          </cell>
          <cell r="B765" t="str">
            <v>PROTEÇÃO MECÂNICA COM ARGAMASSA, TRAÇO 1:3 (CIMENTO E AREIA), ESP. 20MM, APLICAÇÃO MANUAL, PREPARO MECÂNICO, EXCLUSIVE CAMADA DE REGULARIZAÇÃO</v>
          </cell>
          <cell r="C765" t="str">
            <v>m2</v>
          </cell>
          <cell r="D765">
            <v>30.04</v>
          </cell>
        </row>
        <row r="766">
          <cell r="A766" t="str">
            <v>ED-13280</v>
          </cell>
          <cell r="B766" t="str">
            <v>PROTEÇÃO MECÂNICA COM ARGAMASSA, TRAÇO 1:3 (CIMENTO E AREIA), ESP. 25MM, APLICAÇÃO MANUAL, PREPARO MECÂNICO, EXCLUSIVE CAMADA DE REGULARIZAÇÃO</v>
          </cell>
          <cell r="C766" t="str">
            <v>m2</v>
          </cell>
          <cell r="D766">
            <v>33.450000000000003</v>
          </cell>
        </row>
        <row r="767">
          <cell r="A767" t="str">
            <v>ED-13281</v>
          </cell>
          <cell r="B767" t="str">
            <v>PROTEÇÃO MECÂNICA COM ARGAMASSA, TRAÇO 1:3 (CIMENTO E AREIA), ESP. 30MM, APLICAÇÃO MANUAL, PREPARO MECÂNICO, EXCLUSIVE CAMADA DE REGULARIZAÇÃO</v>
          </cell>
          <cell r="C767" t="str">
            <v>m2</v>
          </cell>
          <cell r="D767">
            <v>36.869999999999997</v>
          </cell>
        </row>
        <row r="768">
          <cell r="A768" t="str">
            <v>ED-13282</v>
          </cell>
          <cell r="B768" t="str">
            <v>PROTEÇÃO MECÂNICA COM ARGAMASSA, TRAÇO 1:4 (CIMENTO E AREIA), ESP. 15MM, APLICAÇÃO MANUAL, PREPARO MECÂNICO, EXCLUSIVE CAMADA DE REGULARIZAÇÃO</v>
          </cell>
          <cell r="C768" t="str">
            <v>m2</v>
          </cell>
          <cell r="D768">
            <v>25.06</v>
          </cell>
        </row>
        <row r="769">
          <cell r="A769" t="str">
            <v>ED-13283</v>
          </cell>
          <cell r="B769" t="str">
            <v>PROTEÇÃO MECÂNICA COM ARGAMASSA, TRAÇO 1:4 (CIMENTO E AREIA), ESP. 20MM, APLICAÇÃO MANUAL, PREPARO MECÂNICO, EXCLUSIVE CAMADA DE REGULARIZAÇÃO</v>
          </cell>
          <cell r="C769" t="str">
            <v>m2</v>
          </cell>
          <cell r="D769">
            <v>27.96</v>
          </cell>
        </row>
        <row r="770">
          <cell r="A770" t="str">
            <v>ED-13284</v>
          </cell>
          <cell r="B770" t="str">
            <v>PROTEÇÃO MECÂNICA COM ARGAMASSA, TRAÇO 1:4 (CIMENTO E AREIA), ESP. 25MM, APLICAÇÃO MANUAL, PREPARO MECÂNICO, EXCLUSIVE CAMADA DE REGULARIZAÇÃO</v>
          </cell>
          <cell r="C770" t="str">
            <v>m2</v>
          </cell>
          <cell r="D770">
            <v>30.85</v>
          </cell>
        </row>
        <row r="771">
          <cell r="A771" t="str">
            <v>ED-13285</v>
          </cell>
          <cell r="B771" t="str">
            <v>PROTEÇÃO MECÂNICA COM ARGAMASSA, TRAÇO 1:4 (CIMENTO E AREIA), ESP. 30MM, APLICAÇÃO MANUAL, PREPARO MECÂNICO, EXCLUSIVE CAMADA DE REGULARIZAÇÃO</v>
          </cell>
          <cell r="C771" t="str">
            <v>m2</v>
          </cell>
          <cell r="D771">
            <v>33.75</v>
          </cell>
        </row>
        <row r="772">
          <cell r="A772">
            <v>8804</v>
          </cell>
          <cell r="B772" t="str">
            <v>EMULSÃO ASFÁTICA</v>
          </cell>
          <cell r="C772"/>
          <cell r="D772"/>
        </row>
        <row r="773">
          <cell r="A773" t="str">
            <v>ED-50173</v>
          </cell>
          <cell r="B773" t="str">
            <v>IMPERMEABILIZAÇÃO de alicerce com tinta betuminosa em parede de 1 1/2 tijolo</v>
          </cell>
          <cell r="C773" t="str">
            <v>m</v>
          </cell>
          <cell r="D773">
            <v>13.48</v>
          </cell>
        </row>
        <row r="774">
          <cell r="A774" t="str">
            <v>ED-50174</v>
          </cell>
          <cell r="B774" t="str">
            <v>PINTURA COM EMULSÃO ASFÁLTICA, DUAS (2) DEMÃOS</v>
          </cell>
          <cell r="C774" t="str">
            <v>m2</v>
          </cell>
          <cell r="D774">
            <v>23.69</v>
          </cell>
        </row>
        <row r="775">
          <cell r="A775">
            <v>8805</v>
          </cell>
          <cell r="B775" t="str">
            <v>MANTA ASFÁLTICA</v>
          </cell>
          <cell r="C775"/>
          <cell r="D775"/>
        </row>
        <row r="776">
          <cell r="A776" t="str">
            <v>ED-50168</v>
          </cell>
          <cell r="B776" t="str">
            <v>IMPERMEABILIZAÇÃO COM MANTA ASFÁLTICA PRÉ-FABRICADA, E = 4 MM</v>
          </cell>
          <cell r="C776" t="str">
            <v>m2</v>
          </cell>
          <cell r="D776">
            <v>62.25</v>
          </cell>
        </row>
        <row r="777">
          <cell r="A777" t="str">
            <v>ED-50169</v>
          </cell>
          <cell r="B777" t="str">
            <v>IMPERMEABILIZAÇÃO COM MANTA ASFÁLTICA PRÉ-FABRICADA, E = 4 MM - ANTI-RAIZ</v>
          </cell>
          <cell r="C777" t="str">
            <v>m2</v>
          </cell>
          <cell r="D777">
            <v>63.17</v>
          </cell>
        </row>
        <row r="778">
          <cell r="A778">
            <v>8673</v>
          </cell>
          <cell r="B778" t="str">
            <v>PISOS</v>
          </cell>
          <cell r="C778"/>
          <cell r="D778"/>
        </row>
        <row r="779">
          <cell r="A779">
            <v>8807</v>
          </cell>
          <cell r="B779" t="str">
            <v>PREPARAÇÃO DE SUPERFÍCIE</v>
          </cell>
          <cell r="C779"/>
          <cell r="D779"/>
        </row>
        <row r="780">
          <cell r="A780" t="str">
            <v>ED-50533</v>
          </cell>
          <cell r="B780" t="str">
            <v>APICOAMENTO DE PISO CIMENTADO - PROFUNDIDADE ATÉ 1 CM</v>
          </cell>
          <cell r="C780" t="str">
            <v>m2</v>
          </cell>
          <cell r="D780">
            <v>9.01</v>
          </cell>
        </row>
        <row r="781">
          <cell r="A781" t="str">
            <v>ED-50600</v>
          </cell>
          <cell r="B781" t="str">
            <v>APLICAÇÃO DE LONA PRETA, ESP. 150 MICRAS, INCLUSIVE FORNECIMENTO</v>
          </cell>
          <cell r="C781" t="str">
            <v>m2</v>
          </cell>
          <cell r="D781">
            <v>2.73</v>
          </cell>
        </row>
        <row r="782">
          <cell r="A782">
            <v>8808</v>
          </cell>
          <cell r="B782" t="str">
            <v>CONTRAPISO</v>
          </cell>
          <cell r="C782"/>
          <cell r="D782"/>
        </row>
        <row r="783">
          <cell r="A783" t="str">
            <v>ED-50566</v>
          </cell>
          <cell r="B783" t="str">
            <v>CONTRAPISO DESEMPENADO COM ARGAMASSA, TRAÇO 1:3 (CIMENTO E AREIA), ESP. 20MM</v>
          </cell>
          <cell r="C783" t="str">
            <v>m2</v>
          </cell>
          <cell r="D783">
            <v>33.51</v>
          </cell>
        </row>
        <row r="784">
          <cell r="A784" t="str">
            <v>ED-50567</v>
          </cell>
          <cell r="B784" t="str">
            <v>CONTRAPISO DESEMPENADO COM ARGAMASSA, TRAÇO 1:3 (CIMENTO E AREIA), ESP. 25MM</v>
          </cell>
          <cell r="C784" t="str">
            <v>m2</v>
          </cell>
          <cell r="D784">
            <v>36.770000000000003</v>
          </cell>
        </row>
        <row r="785">
          <cell r="A785" t="str">
            <v>ED-50568</v>
          </cell>
          <cell r="B785" t="str">
            <v>CONTRAPISO DESEMPENADO COM ARGAMASSA, TRAÇO 1:3 (CIMENTO E AREIA), ESP. 30MM</v>
          </cell>
          <cell r="C785" t="str">
            <v>m2</v>
          </cell>
          <cell r="D785">
            <v>40.03</v>
          </cell>
        </row>
        <row r="786">
          <cell r="A786" t="str">
            <v>ED-50569</v>
          </cell>
          <cell r="B786" t="str">
            <v>CONTRAPISO DESEMPENADO COM ARGAMASSA, TRAÇO 1:3 (CIMENTO E AREIA), ESP. 50MM</v>
          </cell>
          <cell r="C786" t="str">
            <v>m2</v>
          </cell>
          <cell r="D786">
            <v>56.48</v>
          </cell>
        </row>
        <row r="787">
          <cell r="A787">
            <v>8809</v>
          </cell>
          <cell r="B787" t="str">
            <v>PISO DE ARDÓSIA</v>
          </cell>
          <cell r="C787"/>
          <cell r="D787"/>
        </row>
        <row r="788">
          <cell r="A788" t="str">
            <v>ED-50534</v>
          </cell>
          <cell r="B788" t="str">
            <v>REVESTIMENTO COM ARDÓSIA APLICADO EM PISO (20X20CM), ESP. 1CM, ACABAMENTO NATURAL, ASSENTAMENTO COM ARGAMASSA INDUSTRIALIZADA, INCLUSIVE REJUNTAMENTO</v>
          </cell>
          <cell r="C788" t="str">
            <v>m2</v>
          </cell>
          <cell r="D788">
            <v>60.63</v>
          </cell>
        </row>
        <row r="789">
          <cell r="A789" t="str">
            <v>ED-50535</v>
          </cell>
          <cell r="B789" t="str">
            <v>REVESTIMENTO COM ARDÓSIA APLICADO EM PISO (30X30CM), ESP. 1CM, ACABAMENTO NATURAL, ASSENTAMENTO COM ARGAMASSA INDUSTRIALIZADA, INCLUSIVE REJUNTAMENTO</v>
          </cell>
          <cell r="C789" t="str">
            <v>m2</v>
          </cell>
          <cell r="D789">
            <v>62.65</v>
          </cell>
        </row>
        <row r="790">
          <cell r="A790" t="str">
            <v>ED-50536</v>
          </cell>
          <cell r="B790" t="str">
            <v>REVESTIMENTO COM ARDÓSIA APLICADO EM PISO (40X40CM), ESP. 1CM, ACABAMENTO NATURAL, ASSENTAMENTO COM ARGAMASSA INDUSTRIALIZADA, INCLUSIVE REJUNTAMENTO</v>
          </cell>
          <cell r="C790" t="str">
            <v>m2</v>
          </cell>
          <cell r="D790">
            <v>65.05</v>
          </cell>
        </row>
        <row r="791">
          <cell r="A791">
            <v>8810</v>
          </cell>
          <cell r="B791" t="str">
            <v>PISO CERÂMICO</v>
          </cell>
          <cell r="C791"/>
          <cell r="D791"/>
        </row>
        <row r="792">
          <cell r="A792" t="str">
            <v>ED-50544</v>
          </cell>
          <cell r="B792" t="str">
            <v>REVESTIMENTO COM CERÂMICA APLICADO EM PISO, ACABAMENTO ESMALTADO, AMBIENTE EXTERNO (ANTIDERRAPANTE), PADRÃO EXTRA, DIMENSÃO DA PEÇA ATÉ 2025 CM2, PEI IV, ASSENTAMENTO COM ARGAMASSA INDUSTRIALIZADA, INCLUSIVE REJUNTAMENTO</v>
          </cell>
          <cell r="C792" t="str">
            <v>m2</v>
          </cell>
          <cell r="D792">
            <v>69.290000000000006</v>
          </cell>
        </row>
        <row r="793">
          <cell r="A793" t="str">
            <v>ED-50543</v>
          </cell>
          <cell r="B793" t="str">
            <v>REVESTIMENTO COM CERÂMICA APLICADO EM PISO, ACABAMENTO ESMALTADO, AMBIENTE EXTERNO (ANTIDERRAPANTE), PADRÃO EXTRA, DIMENSÃO DA PEÇA ATÉ 2025 CM2, PEI V, ASSENTAMENTO COM ARGAMASSA INDUSTRIALIZADA, INCLUSIVE REJUNTAMENTO</v>
          </cell>
          <cell r="C793" t="str">
            <v>m2</v>
          </cell>
          <cell r="D793">
            <v>65.06</v>
          </cell>
        </row>
        <row r="794">
          <cell r="A794" t="str">
            <v>ED-50722</v>
          </cell>
          <cell r="B794" t="str">
            <v>REVESTIMENTO COM CERÂMICA APLICADO EM PISO, ACABAMENTO ESMALTADO, AMBIENTE INTERNO, PADRÃO COMERCIAL, DIMENSÃO DA PEÇA (10X10CM), PEI IV, ASSENTAMENTO COM ARGAMASSA INDUSTRIALIZADA, INCLUSIVE REJUNTAMENTO</v>
          </cell>
          <cell r="C794" t="str">
            <v>m2</v>
          </cell>
          <cell r="D794">
            <v>56.91</v>
          </cell>
        </row>
        <row r="795">
          <cell r="A795" t="str">
            <v>ED-50723</v>
          </cell>
          <cell r="B795" t="str">
            <v>REVESTIMENTO COM CERÂMICA APLICADO EM PISO, ACABAMENTO ESMALTADO, AMBIENTE INTERNO, PADRÃO COMERCIAL, DIMENSÃO DA PEÇA (10X20CM), PEI IV, ASSENTAMENTO COM ARGAMASSA INDUSTRIALIZADA, INCLUSIVE REJUNTAMENTO</v>
          </cell>
          <cell r="C795" t="str">
            <v>m2</v>
          </cell>
          <cell r="D795">
            <v>55.57</v>
          </cell>
        </row>
        <row r="796">
          <cell r="A796" t="str">
            <v>ED-50724</v>
          </cell>
          <cell r="B796" t="str">
            <v>REVESTIMENTO COM CERÂMICA APLICADO EM PISO, ACABAMENTO ESMALTADO, AMBIENTE INTERNO, PADRÃO EXTRA, DIMENSÃO DA PEÇA ATÉ 2025 CM2, PEI IV, ASSENTAMENTO COM ARGAMASSA INDUSTRIALIZADA, INCLUSIVE REJUNTAMENTO</v>
          </cell>
          <cell r="C796" t="str">
            <v>m2</v>
          </cell>
          <cell r="D796">
            <v>81.88</v>
          </cell>
        </row>
        <row r="797">
          <cell r="A797" t="str">
            <v>ED-50542</v>
          </cell>
          <cell r="B797" t="str">
            <v>REVESTIMENTO COM CERÂMICA APLICADO EM PISO, ACABAMENTO ESMALTADO, AMBIENTE INTERNO, PADRÃO EXTRA, DIMENSÃO DA PEÇA ATÉ 2025 CM2, PEI V, ASSENTAMENTO COM ARGAMASSA INDUSTRIALIZADA, INCLUSIVE REJUNTAMENTO</v>
          </cell>
          <cell r="C797" t="str">
            <v>m2</v>
          </cell>
          <cell r="D797">
            <v>86.4</v>
          </cell>
        </row>
        <row r="798">
          <cell r="A798" t="str">
            <v>ED-50541</v>
          </cell>
          <cell r="B798" t="str">
            <v>REVESTIMENTO COM CERÂMICA VERMELHO NATURAL PARA PISO, ASSENTAMENTO COM ARGAMASSA INDUSTRIALIZADA, INCLUSIVE REJUNTAMENTO</v>
          </cell>
          <cell r="C798" t="str">
            <v>m2</v>
          </cell>
          <cell r="D798">
            <v>94.31</v>
          </cell>
        </row>
        <row r="799">
          <cell r="A799">
            <v>8811</v>
          </cell>
          <cell r="B799" t="str">
            <v>PISO EM PORCELANATO</v>
          </cell>
          <cell r="C799"/>
          <cell r="D799"/>
        </row>
        <row r="800">
          <cell r="A800" t="str">
            <v>ED-50753</v>
          </cell>
          <cell r="B800" t="str">
            <v>REVESTIMENTO COM PORCELANATO APLICADO EM PISO, ACABAMENTO ESMALTADO ACETINADO, AMBIENTE INTERNO/EXTERNO, PADRÃO EXTRA, BORDA RETIFICADA, DIMENSÃO DA PEÇA (45X45CM), ASSENTAMENTO COM ARGAMASSA INDUSTRIALIZADA, INCLUSIVE REJUNTAMENTO</v>
          </cell>
          <cell r="C800" t="str">
            <v>m2</v>
          </cell>
          <cell r="D800">
            <v>139.74</v>
          </cell>
        </row>
        <row r="801">
          <cell r="A801" t="str">
            <v>ED-50754</v>
          </cell>
          <cell r="B801" t="str">
            <v>REVESTIMENTO COM PORCELANATO APLICADO EM PISO, ACABAMENTO POLÍDO, AMBIENTE INTERNO, PADRÃO EXTRA, BORDA RETIFICADA, DIMENSÃO DA PEÇA (60X60CM), ASSENTAMENTO COM ARGAMASSA INDUSTRIALIZADA, INCLUSIVE REJUNTAMENTO</v>
          </cell>
          <cell r="C801" t="str">
            <v>m2</v>
          </cell>
          <cell r="D801">
            <v>124.73</v>
          </cell>
        </row>
        <row r="802">
          <cell r="A802">
            <v>8812</v>
          </cell>
          <cell r="B802" t="str">
            <v>PISO DE LADRILHO</v>
          </cell>
          <cell r="C802"/>
          <cell r="D802"/>
        </row>
        <row r="803">
          <cell r="A803" t="str">
            <v>ED-50582</v>
          </cell>
          <cell r="B803" t="str">
            <v>REVESTIMENTO COM LADRILHO HIDRÁULICO APLICADO EM PISO (20X20CM) COM JUNTA SECA, COM DUAS (2) CORES, ASSENTAMENTO COM ARGAMASSA INDUSTRIALIZADA</v>
          </cell>
          <cell r="C803" t="str">
            <v>m2</v>
          </cell>
          <cell r="D803">
            <v>86.05</v>
          </cell>
        </row>
        <row r="804">
          <cell r="A804" t="str">
            <v>ED-50581</v>
          </cell>
          <cell r="B804" t="str">
            <v>REVESTIMENTO COM LADRILHO HIDRÁULICO APLICADO EM PISO (20X20CM) COM JUNTA SECA, COM UMA (1) COR, ASSENTAMENTO COM ARGAMASSA INDUSTRIALIZADA</v>
          </cell>
          <cell r="C804" t="str">
            <v>m2</v>
          </cell>
          <cell r="D804">
            <v>83.8</v>
          </cell>
        </row>
        <row r="805">
          <cell r="A805" t="str">
            <v>ED-50580</v>
          </cell>
          <cell r="B805" t="str">
            <v>REVESTIMENTO COM LADRILHO HIDRÁULICO APLICADO EM PISO (20X20CM) COM JUNTA SECA, NA COR NATURAL, ASSENTAMENTO COM ARGAMASSA INDUSTRIALIZADA</v>
          </cell>
          <cell r="C805" t="str">
            <v>m2</v>
          </cell>
          <cell r="D805">
            <v>65.25</v>
          </cell>
        </row>
        <row r="806">
          <cell r="A806" t="str">
            <v>ED-50585</v>
          </cell>
          <cell r="B806" t="str">
            <v>REVESTIMENTO COM LADRILHO HIDRÁULICO APLICADO EM PISO (25X25CM) COM JUNTA SECA, COM DUAS (2) CORES, ASSENTAMENTO COM ARGAMASSA INDUSTRIALIZADA</v>
          </cell>
          <cell r="C806" t="str">
            <v>m2</v>
          </cell>
          <cell r="D806">
            <v>93.05</v>
          </cell>
        </row>
        <row r="807">
          <cell r="A807" t="str">
            <v>ED-50584</v>
          </cell>
          <cell r="B807" t="str">
            <v>REVESTIMENTO COM LADRILHO HIDRÁULICO APLICADO EM PISO (25X25CM) COM JUNTA SECA, COM UMA (1) COR, ASSENTAMENTO COM ARGAMASSA INDUSTRIALIZADA</v>
          </cell>
          <cell r="C807" t="str">
            <v>m2</v>
          </cell>
          <cell r="D807">
            <v>88.56</v>
          </cell>
        </row>
        <row r="808">
          <cell r="A808" t="str">
            <v>ED-50583</v>
          </cell>
          <cell r="B808" t="str">
            <v>REVESTIMENTO COM LADRILHO HIDRÁULICO APLICADO EM PISO (25X25CM) COM JUNTA SECA, NA COR NATURAL, ASSENTAMENTO COM ARGAMASSA INDUSTRIALIZADA</v>
          </cell>
          <cell r="C808" t="str">
            <v>m2</v>
          </cell>
          <cell r="D808">
            <v>67.89</v>
          </cell>
        </row>
        <row r="809">
          <cell r="A809">
            <v>8814</v>
          </cell>
          <cell r="B809" t="str">
            <v>PISO DE MÁRMORE E GRANITO</v>
          </cell>
          <cell r="C809"/>
          <cell r="D809"/>
        </row>
        <row r="810">
          <cell r="A810" t="str">
            <v>ED-50576</v>
          </cell>
          <cell r="B810" t="str">
            <v>REVESTIMENTO COM GRANITO, CINZA ANDORINHA, APLICADO EM PISO, ESP. 2CM, DIMENSÃO DA PEÇA ATÉ 1600 CM2, ASSENTAMENTO COM ARGAMASSA INDUSTRIALIZADA, INCLUSIVE REJUNTAMENTO</v>
          </cell>
          <cell r="C810" t="str">
            <v>m2</v>
          </cell>
          <cell r="D810">
            <v>235.36</v>
          </cell>
        </row>
        <row r="811">
          <cell r="A811" t="str">
            <v>ED-50609</v>
          </cell>
          <cell r="B811" t="str">
            <v>REVESTIMENTO COM MÁRMORE BRANCO APLICADO EM PISO, ESP. 2CM, ASSENTAMENTO COM ARGAMASSA INDUSTRIALIZADA, INCLUSIVE REJUNTAMENTO</v>
          </cell>
          <cell r="C811" t="str">
            <v>m2</v>
          </cell>
          <cell r="D811">
            <v>216.66</v>
          </cell>
        </row>
        <row r="812">
          <cell r="A812" t="str">
            <v>ED-50610</v>
          </cell>
          <cell r="B812" t="str">
            <v>REVESTIMENTO COM MÁRMORE BRANCO APLICADO EM PISO, ESP. 3CM, ASSENTAMENTO COM ARGAMASSA INDUSTRIALIZADA, INCLUSIVE REJUNTAMENTO</v>
          </cell>
          <cell r="C812" t="str">
            <v>m2</v>
          </cell>
          <cell r="D812">
            <v>284.16000000000003</v>
          </cell>
        </row>
        <row r="813">
          <cell r="A813">
            <v>8815</v>
          </cell>
          <cell r="B813" t="str">
            <v>REJUNTAMENTO</v>
          </cell>
          <cell r="C813"/>
          <cell r="D813"/>
        </row>
        <row r="814">
          <cell r="A814" t="str">
            <v>ED-17821</v>
          </cell>
          <cell r="B814" t="str">
            <v>APLICAÇÃO DE REJUNTE CIMENTÍCIO COLORIDO INDUSTRIALIZADO PARA REVESTIMENTOS DE PAREDE/PISO COM JUNTAS DE ATÉ 1MM DE ESPESSURA</v>
          </cell>
          <cell r="C814" t="str">
            <v>m2</v>
          </cell>
          <cell r="D814">
            <v>4.7</v>
          </cell>
        </row>
        <row r="815">
          <cell r="A815" t="str">
            <v>ED-50718</v>
          </cell>
          <cell r="B815" t="str">
            <v>APLICAÇÃO DE REJUNTE CIMENTÍCIO COLORIDO INDUSTRIALIZADO PARA REVESTIMENTOS DE PAREDE/PISO COM JUNTAS DE ATÉ 3MM DE ESPESSURA</v>
          </cell>
          <cell r="C815" t="str">
            <v>m2</v>
          </cell>
          <cell r="D815">
            <v>5.22</v>
          </cell>
        </row>
        <row r="816">
          <cell r="A816" t="str">
            <v>ED-17822</v>
          </cell>
          <cell r="B816" t="str">
            <v>APLICAÇÃO DE REJUNTE COM CIMENTO BRANCO PARA REVESTIMENTOS DE PAREDE/PISO COM JUNTAS DE ATÉ 1MM DE ESPESSURA</v>
          </cell>
          <cell r="C816" t="str">
            <v>m2</v>
          </cell>
          <cell r="D816">
            <v>5.3</v>
          </cell>
        </row>
        <row r="817">
          <cell r="A817" t="str">
            <v>ED-9122</v>
          </cell>
          <cell r="B817" t="str">
            <v>APLICAÇÃO DE REJUNTE COM CIMENTO BRANCO PARA REVESTIMENTOS DE PAREDE/PISO COM JUNTAS DE ATÉ 3MM DE ESPESSURA</v>
          </cell>
          <cell r="C817" t="str">
            <v>m2</v>
          </cell>
          <cell r="D817">
            <v>7.01</v>
          </cell>
        </row>
        <row r="818">
          <cell r="A818" t="str">
            <v>ED-17823</v>
          </cell>
          <cell r="B818" t="str">
            <v>APLICAÇÃO DE REJUNTE EPÓXI PARA REVESTIMENTOS DE PAREDE/PISO COM JUNTAS DE ATÉ 1MM DE ESPESSURA</v>
          </cell>
          <cell r="C818" t="str">
            <v>m2</v>
          </cell>
          <cell r="D818">
            <v>8.44</v>
          </cell>
        </row>
        <row r="819">
          <cell r="A819" t="str">
            <v>ED-17824</v>
          </cell>
          <cell r="B819" t="str">
            <v>APLICAÇÃO DE REJUNTE EPÓXI PARA REVESTIMENTOS DE PAREDE/PISO COM JUNTAS DE ATÉ 3MM DE ESPESSURA</v>
          </cell>
          <cell r="C819" t="str">
            <v>m2</v>
          </cell>
          <cell r="D819">
            <v>15.23</v>
          </cell>
        </row>
        <row r="820">
          <cell r="A820">
            <v>8816</v>
          </cell>
          <cell r="B820" t="str">
            <v>PISO VINÍLICO</v>
          </cell>
          <cell r="C820"/>
          <cell r="D820"/>
        </row>
        <row r="821">
          <cell r="A821" t="str">
            <v>ED-50632</v>
          </cell>
          <cell r="B821" t="str">
            <v>PLACA VINÍLICA 30 X 30 CM E = 2 MM</v>
          </cell>
          <cell r="C821" t="str">
            <v>m2</v>
          </cell>
          <cell r="D821">
            <v>115.6</v>
          </cell>
        </row>
        <row r="822">
          <cell r="A822">
            <v>8817</v>
          </cell>
          <cell r="B822" t="str">
            <v>PISO DE MADEIRA</v>
          </cell>
          <cell r="C822"/>
          <cell r="D822"/>
        </row>
        <row r="823">
          <cell r="A823" t="str">
            <v>ED-17869</v>
          </cell>
          <cell r="B823" t="str">
            <v>APLICAÇÃO DE VERNIZ, COM ACABAMENTO BRILHANTE, EM PISO DE MADEIRA TIPO TÁBUA CORRIDA, DUAS (2) DEMÃOS, INCLUSIVE RASPAGEM E CALAFETAÇÃO</v>
          </cell>
          <cell r="C823" t="str">
            <v>m2</v>
          </cell>
          <cell r="D823">
            <v>44.22</v>
          </cell>
        </row>
        <row r="824">
          <cell r="A824" t="str">
            <v>ED-17868</v>
          </cell>
          <cell r="B824" t="str">
            <v>APLICAÇÃO DE VERNIZ, COM ACABAMENTO BRILHANTE, EM PISO DE MADEIRA TIPO TACÃO, DUAS (2) DEMÃOS, INCLUSIVE RASPAGEM E CALAFETAÇÃO</v>
          </cell>
          <cell r="C824" t="str">
            <v>m2</v>
          </cell>
          <cell r="D824">
            <v>44.41</v>
          </cell>
        </row>
        <row r="825">
          <cell r="A825" t="str">
            <v>ED-17867</v>
          </cell>
          <cell r="B825" t="str">
            <v>APLICAÇÃO DE VERNIZ, COM ACABAMENTO BRILHANTE, EM PISO DE MADEIRA TIPO TACO, DUAS (2) DEMÃOS, INCLUSIVE RASPAGEM E CALAFETAÇÃO</v>
          </cell>
          <cell r="C825" t="str">
            <v>m2</v>
          </cell>
          <cell r="D825">
            <v>45.38</v>
          </cell>
        </row>
        <row r="826">
          <cell r="A826" t="str">
            <v>ED-17861</v>
          </cell>
          <cell r="B826" t="str">
            <v>APLICAÇÃO DE VERNIZ EM PISO DE MADEIRA, UMA (1) DEMÃO, EXCLUSIVE RASPAGEM</v>
          </cell>
          <cell r="C826" t="str">
            <v>m2</v>
          </cell>
          <cell r="D826">
            <v>12.22</v>
          </cell>
        </row>
        <row r="827">
          <cell r="A827" t="str">
            <v>ED-17864</v>
          </cell>
          <cell r="B827" t="str">
            <v>CALAFETAÇÃO DE PISO DE TÁBUA CORRIDA DE MADEIRA (10CMX100CM), EXCLUSIVE APLICAÇÃO DE VERNIZ/RESINA</v>
          </cell>
          <cell r="C827" t="str">
            <v>m2</v>
          </cell>
          <cell r="D827">
            <v>14.87</v>
          </cell>
        </row>
        <row r="828">
          <cell r="A828" t="str">
            <v>ED-17863</v>
          </cell>
          <cell r="B828" t="str">
            <v>CALAFETAÇÃO DE PISO DE TACÃO DE MADEIRA (10CMX40CM), EXCLUSIVE APLICAÇÃO DE VERNIZ/RESINA</v>
          </cell>
          <cell r="C828" t="str">
            <v>m2</v>
          </cell>
          <cell r="D828">
            <v>15.06</v>
          </cell>
        </row>
        <row r="829">
          <cell r="A829" t="str">
            <v>ED-17862</v>
          </cell>
          <cell r="B829" t="str">
            <v>CALAFETAÇÃO DE PISO DE TACO DE MADEIRA (7CMX14CM), EXCLUSIVE APLICAÇÃO DE VERNIZ/RESINA</v>
          </cell>
          <cell r="C829" t="str">
            <v>m2</v>
          </cell>
          <cell r="D829">
            <v>16.03</v>
          </cell>
        </row>
        <row r="830">
          <cell r="A830" t="str">
            <v>ED-17859</v>
          </cell>
          <cell r="B830" t="str">
            <v>RASPAGEM EM PISO DE MADEIRA, EXCLUSIVE CALAFETAÇÃO</v>
          </cell>
          <cell r="C830" t="str">
            <v>m2</v>
          </cell>
          <cell r="D830">
            <v>4.91</v>
          </cell>
        </row>
        <row r="831">
          <cell r="A831" t="str">
            <v>ED-50604</v>
          </cell>
          <cell r="B831" t="str">
            <v>TACÃO DE MADEIRA IPÊ EXTRA 10 X 40 CM ASSENTADO COM COLA ESPECIAL A BASE DE PVA</v>
          </cell>
          <cell r="C831" t="str">
            <v>m2</v>
          </cell>
          <cell r="D831">
            <v>116.09</v>
          </cell>
        </row>
        <row r="832">
          <cell r="A832" t="str">
            <v>ED-50602</v>
          </cell>
          <cell r="B832" t="str">
            <v>TACO DE MADEIRA IPÊ EXTRA 7 X 21 CM ASSENTADO COM COLA ESPECIAL A BASE DE PVA</v>
          </cell>
          <cell r="C832" t="str">
            <v>m2</v>
          </cell>
          <cell r="D832">
            <v>101.77</v>
          </cell>
        </row>
        <row r="833">
          <cell r="A833">
            <v>8818</v>
          </cell>
          <cell r="B833" t="str">
            <v>PISO CIMENTADO</v>
          </cell>
          <cell r="C833"/>
          <cell r="D833"/>
        </row>
        <row r="834">
          <cell r="A834" t="str">
            <v>ED-50563</v>
          </cell>
          <cell r="B834" t="str">
            <v>PISO CIMENTADO COM ARGAMASSA, TRAÇO 1:3 (CIMENTO E AREIA), COM ADITIVO IMPERMEABILIZANTE, ESP. 25MM, ACABAMENTO DESEMPENADO E FELTRADO</v>
          </cell>
          <cell r="C834" t="str">
            <v>m2</v>
          </cell>
          <cell r="D834">
            <v>49.34</v>
          </cell>
        </row>
        <row r="835">
          <cell r="A835" t="str">
            <v>ED-50547</v>
          </cell>
          <cell r="B835" t="str">
            <v>PISO CIMENTADO COM ARGAMASSA, TRAÇO 1:3 (CIMENTO E AREIA), ESP. 25MM, ACABAMENTO DESEMPENADO E FELTRADO, MODULAÇÃO DE 100X100CM, INCLUSIVE JUNTA PLÁSTICA</v>
          </cell>
          <cell r="C835" t="str">
            <v>m2</v>
          </cell>
          <cell r="D835">
            <v>50.17</v>
          </cell>
        </row>
        <row r="836">
          <cell r="A836" t="str">
            <v>ED-50545</v>
          </cell>
          <cell r="B836" t="str">
            <v>PISO CIMENTADO COM ARGAMASSA, TRAÇO 1:3 (CIMENTO E AREIA), ESP. 25MM, ACABAMENTO DESEMPENADO E FELTRADO, MODULAÇÃO DE 200X200CM, INCLUSIVE JUNTA PLÁSTICA</v>
          </cell>
          <cell r="C836" t="str">
            <v>m2</v>
          </cell>
          <cell r="D836">
            <v>49.31</v>
          </cell>
        </row>
        <row r="837">
          <cell r="A837" t="str">
            <v>ED-50549</v>
          </cell>
          <cell r="B837" t="str">
            <v>PISO CIMENTADO COM ARGAMASSA, TRAÇO 1:3 (CIMENTO E AREIA), ESP. 25MM, ACABAMETNO DESEMPENADO E FELTRADO, MODULAÇÃO DE 60X60CM, INCLUSIVE JUNTA PLÁSTICA</v>
          </cell>
          <cell r="C837" t="str">
            <v>m2</v>
          </cell>
          <cell r="D837">
            <v>51.41</v>
          </cell>
        </row>
        <row r="838">
          <cell r="A838" t="str">
            <v>ED-50548</v>
          </cell>
          <cell r="B838" t="str">
            <v>PISO CIMENTADO COM ARGAMASSA, TRAÇO 1:3 (CIMENTO E AREIA), ESP. 30MM, ACABAMENTO DESEMPENADO E FELTRADO, MODULAÇÃO DE 100X100CM, INCLUSIVE JUNTA PLÁSTICA</v>
          </cell>
          <cell r="C838" t="str">
            <v>m2</v>
          </cell>
          <cell r="D838">
            <v>55.59</v>
          </cell>
        </row>
        <row r="839">
          <cell r="A839" t="str">
            <v>ED-50546</v>
          </cell>
          <cell r="B839" t="str">
            <v>PISO CIMENTADO COM ARGAMASSA, TRAÇO 1:3 (CIMENTO E AREIA), ESP. 30MM, ACABAMENTO DESEMPENADO E FELTRADO, MODULAÇÃO DE 200X200CM, INCLUSIVE JUNTA PLÁSTICA</v>
          </cell>
          <cell r="C839" t="str">
            <v>m2</v>
          </cell>
          <cell r="D839">
            <v>54.73</v>
          </cell>
        </row>
        <row r="840">
          <cell r="A840" t="str">
            <v>ED-50550</v>
          </cell>
          <cell r="B840" t="str">
            <v>PISO CIMENTADO COM ARGAMASSA, TRAÇO 1:3 (CIMENTO E AREIA), ESP. 30MM, ACABAMENTO DESEMPENADO E FELTRADO, MODULAÇÃO DE 60X60CM, INCLUSIVE JUNTA PLÁSTICA</v>
          </cell>
          <cell r="C840" t="str">
            <v>m2</v>
          </cell>
          <cell r="D840">
            <v>56.83</v>
          </cell>
        </row>
        <row r="841">
          <cell r="A841" t="str">
            <v>ED-50551</v>
          </cell>
          <cell r="B841" t="str">
            <v>PISO CIMENTADO COM ARGAMASSA, TRAÇO 1:3 (CIMENTO E AREIA), ESP. 50MM, ACABAMENTO DESEMPENADO E FELTRADO, MODULAÇÃO DE 100X100CM, INCLUSIVE JUNTA PLÁSTICA</v>
          </cell>
          <cell r="C841" t="str">
            <v>m2</v>
          </cell>
          <cell r="D841">
            <v>72.94</v>
          </cell>
        </row>
        <row r="842">
          <cell r="A842" t="str">
            <v>ED-50564</v>
          </cell>
          <cell r="B842" t="str">
            <v>PISO CIMENTADO COM PIGMENTAÇÃO COLORIDA, DESEMPENADO E FELTRADO COM ARGAMASSA, TRAÇO 1:3 (CIMENTO E AREIA), ESP. 30MM, ACABAMENTO DESEMPENADO E FELTRADO, SEM JUNTA DE DILATAÇÃO</v>
          </cell>
          <cell r="C842" t="str">
            <v>m2</v>
          </cell>
          <cell r="D842">
            <v>50.91</v>
          </cell>
        </row>
        <row r="843">
          <cell r="A843" t="str">
            <v>ED-50552</v>
          </cell>
          <cell r="B843" t="str">
            <v>PISO CIMENTADO NATADO COM ARGAMASSA, TRAÇO 1:3 (CIMENTO E AREIA), ESP. 20MM, ACABAMENTO QUEIMADO, SEM JUNTA DE DILATAÇÃO</v>
          </cell>
          <cell r="C843" t="str">
            <v>m2</v>
          </cell>
          <cell r="D843">
            <v>39.229999999999997</v>
          </cell>
        </row>
        <row r="844">
          <cell r="A844" t="str">
            <v>ED-50558</v>
          </cell>
          <cell r="B844" t="str">
            <v xml:space="preserve">PISO CIMENTADO NATADO COM ARGAMASSA, TRAÇO 1:3 (CIMENTO E AREIA), ESP. 25MM, ACABAMENTO QUEIMADO, MODULAÇÃO DE 100X100CM, INCLUSIVE JUNTA PLÁSTICA </v>
          </cell>
          <cell r="C844" t="str">
            <v>m2</v>
          </cell>
          <cell r="D844">
            <v>52.68</v>
          </cell>
        </row>
        <row r="845">
          <cell r="A845" t="str">
            <v>ED-50556</v>
          </cell>
          <cell r="B845" t="str">
            <v xml:space="preserve">PISO CIMENTADO NATADO COM ARGAMASSA, TRAÇO 1:3 (CIMENTO E AREIA), ESP. 25MM, ACABAMENTO QUEIMADO, MODULAÇÃO DE 200X200CM, INCLUSIVE JUNTA PLÁSTICA </v>
          </cell>
          <cell r="C845" t="str">
            <v>m2</v>
          </cell>
          <cell r="D845">
            <v>51.82</v>
          </cell>
        </row>
        <row r="846">
          <cell r="A846" t="str">
            <v>ED-50560</v>
          </cell>
          <cell r="B846" t="str">
            <v xml:space="preserve">PISO CIMENTADO NATADO COM ARGAMASSA, TRAÇO 1:3 (CIMENTO E AREIA), ESP. 25MM, ACABAMENTO QUEIMADO, MODULAÇÃO DE 60X60CM, INCLUSIVE JUNTA PLÁSTICA </v>
          </cell>
          <cell r="C846" t="str">
            <v>m2</v>
          </cell>
          <cell r="D846">
            <v>53.92</v>
          </cell>
        </row>
        <row r="847">
          <cell r="A847" t="str">
            <v>ED-50553</v>
          </cell>
          <cell r="B847" t="str">
            <v>PISO CIMENTADO NATADO COM ARGAMASSA, TRAÇO 1:3 (CIMENTO E AREIA), ESP. 25MM, ACABAMENTO QUEIMADO, SEM JUNTA DE DILATAÇÃO</v>
          </cell>
          <cell r="C847" t="str">
            <v>m2</v>
          </cell>
          <cell r="D847">
            <v>42.49</v>
          </cell>
        </row>
        <row r="848">
          <cell r="A848" t="str">
            <v>ED-50559</v>
          </cell>
          <cell r="B848" t="str">
            <v xml:space="preserve">PISO CIMENTADO NATADO COM ARGAMASSA, TRAÇO 1:3 (CIMENTO E AREIA), ESP. 30MM, ACABAMENTO QUEIMADO, MODULAÇÃO DE 100X100CM, INCLUSIVE JUNTA PLÁSTICA </v>
          </cell>
          <cell r="C848" t="str">
            <v>m2</v>
          </cell>
          <cell r="D848">
            <v>57.79</v>
          </cell>
        </row>
        <row r="849">
          <cell r="A849" t="str">
            <v>ED-50557</v>
          </cell>
          <cell r="B849" t="str">
            <v xml:space="preserve">PISO CIMENTADO NATADO COM ARGAMASSA, TRAÇO 1:3 (CIMENTO E AREIA), ESP. 30MM, ACABAMENTO QUEIMADO, MODULAÇÃO DE 200X200CM, INCLUSIVE JUNTA PLÁSTICA </v>
          </cell>
          <cell r="C849" t="str">
            <v>m2</v>
          </cell>
          <cell r="D849">
            <v>56.93</v>
          </cell>
        </row>
        <row r="850">
          <cell r="A850" t="str">
            <v>ED-50561</v>
          </cell>
          <cell r="B850" t="str">
            <v xml:space="preserve">PISO CIMENTADO NATADO COM ARGAMASSA, TRAÇO 1:3 (CIMENTO E AREIA), ESP. 30MM, ACABAMENTO QUEIMADO, MODULAÇÃO DE 60X60CM, INCLUSIVE JUNTA PLÁSTICA </v>
          </cell>
          <cell r="C850" t="str">
            <v>m2</v>
          </cell>
          <cell r="D850">
            <v>59.03</v>
          </cell>
        </row>
        <row r="851">
          <cell r="A851" t="str">
            <v>ED-50554</v>
          </cell>
          <cell r="B851" t="str">
            <v>PISO CIMENTADO NATADO COM ARGAMASSA, TRAÇO 1:3 (CIMENTO E AREIA), ESP. 30MM, ACABAMENTO QUEIMADO, SEM JUNTA DE DILATAÇÃO</v>
          </cell>
          <cell r="C851" t="str">
            <v>m2</v>
          </cell>
          <cell r="D851">
            <v>45.75</v>
          </cell>
        </row>
        <row r="852">
          <cell r="A852" t="str">
            <v>ED-50562</v>
          </cell>
          <cell r="B852" t="str">
            <v xml:space="preserve">PISO CIMENTADO NATADO COM ARGAMASSA, TRAÇO 1:3 (CIMENTO E AREIA), ESP. 50MM, ACABAMENTO QUEIMADO, MODULAÇÃO DE 60X60CM, INCLUSIVE JUNTA PLÁSTICA </v>
          </cell>
          <cell r="C852" t="str">
            <v>m2</v>
          </cell>
          <cell r="D852">
            <v>76.459999999999994</v>
          </cell>
        </row>
        <row r="853">
          <cell r="A853" t="str">
            <v>ED-50555</v>
          </cell>
          <cell r="B853" t="str">
            <v>PISO CIMENTADO NATADO COM ARGAMASSA, TRAÇO 1:3 (CIMENTO E AREIA), ESP. 50MM, ACABAMENTO QUEIMADO, SEM JUNTA DE DILATAÇÃO</v>
          </cell>
          <cell r="C853" t="str">
            <v>m2</v>
          </cell>
          <cell r="D853">
            <v>63.98</v>
          </cell>
        </row>
        <row r="854">
          <cell r="A854">
            <v>8819</v>
          </cell>
          <cell r="B854" t="str">
            <v>PISO DE GRANITINA E MARMORITE</v>
          </cell>
          <cell r="C854"/>
          <cell r="D854"/>
        </row>
        <row r="855">
          <cell r="A855" t="str">
            <v>ED-50617</v>
          </cell>
          <cell r="B855" t="str">
            <v>LIMPEZA E POLIMENTO DE PISO GRANILITE/MARMORITE, EXCLUSIVE RESINA</v>
          </cell>
          <cell r="C855" t="str">
            <v>m2</v>
          </cell>
          <cell r="D855">
            <v>24.92</v>
          </cell>
        </row>
        <row r="856">
          <cell r="A856" t="str">
            <v>ED-50616</v>
          </cell>
          <cell r="B856" t="str">
            <v>PISO EM GRANILITE/MARMORITE, ESP. 8MM, ACABAMENTO LAVADO TIPO FULGET, COR NATURAL, MODULAÇÃO DE 1X1M, INCLUSO JUNTA PLÁSTICA</v>
          </cell>
          <cell r="C856" t="str">
            <v>m2</v>
          </cell>
          <cell r="D856">
            <v>86.44</v>
          </cell>
        </row>
        <row r="857">
          <cell r="A857" t="str">
            <v>ED-50615</v>
          </cell>
          <cell r="B857" t="str">
            <v>PISO EM GRANILITE/MARMORITE, ESP. 8MM, ACABAMENTO LAVADO TIPO FULGET, COR VERMELHA, MODULAÇÃO DE 1X1M, INCLUSO JUNTA PLÁSTICA</v>
          </cell>
          <cell r="C857" t="str">
            <v>m2</v>
          </cell>
          <cell r="D857">
            <v>86.44</v>
          </cell>
        </row>
        <row r="858">
          <cell r="A858" t="str">
            <v>ED-50614</v>
          </cell>
          <cell r="B858" t="str">
            <v>PISO EM GRANILITE/MARMORITE, ESP. 8MM, ACABAMENTO POLIDO, COR BRANCA, MODULAÇÃO DE 1X1M, INCLUSIVE JUNTA ALUMÍNIO, RESINA E POLIMENTO MECANIZADO</v>
          </cell>
          <cell r="C858" t="str">
            <v>m2</v>
          </cell>
          <cell r="D858">
            <v>124.41</v>
          </cell>
        </row>
        <row r="859">
          <cell r="A859" t="str">
            <v>ED-50613</v>
          </cell>
          <cell r="B859" t="str">
            <v>PISO EM GRANILITE/MARMORITE, ESP. 8MM, ACABAMENTO POLIDO, COR BRANCA, MODULAÇÃO DE 1X1M, INCLUSIVE JUNTA PLÁSTICA, RESINA E POLIMENTO MECANIZADO</v>
          </cell>
          <cell r="C859" t="str">
            <v>m2</v>
          </cell>
          <cell r="D859">
            <v>122.45</v>
          </cell>
        </row>
        <row r="860">
          <cell r="A860" t="str">
            <v>ED-50612</v>
          </cell>
          <cell r="B860" t="str">
            <v>PISO EM GRANILITE/MARMORITE, ESP. 8MM, ACABAMENTO POLIDO, COR CINZA, MODULAÇÃO DE 1X1M, INCLUSIVE JUNTA ALUMÍNIO, RESINA E POLIMENTO MECANIZADO</v>
          </cell>
          <cell r="C860" t="str">
            <v>m2</v>
          </cell>
          <cell r="D860">
            <v>104.89</v>
          </cell>
        </row>
        <row r="861">
          <cell r="A861" t="str">
            <v>ED-50611</v>
          </cell>
          <cell r="B861" t="str">
            <v>PISO EM GRANILITE/MARMORITE, ESP. 8MM, ACABAMENTO POLIDO, COR CINZA, MODULAÇÃO DE 1X1M, INCLUSIVE JUNTA PLÁSTICA, RESINA E POLIMENTO MECANIZADO</v>
          </cell>
          <cell r="C861" t="str">
            <v>m2</v>
          </cell>
          <cell r="D861">
            <v>102.93</v>
          </cell>
        </row>
        <row r="862">
          <cell r="A862">
            <v>8820</v>
          </cell>
          <cell r="B862" t="str">
            <v>PISO EM CONCRETO</v>
          </cell>
          <cell r="C862"/>
          <cell r="D862"/>
        </row>
        <row r="863">
          <cell r="A863" t="str">
            <v>ED-50573</v>
          </cell>
          <cell r="B863" t="str">
            <v>PISO EM CONCRETO FCK = 20 MPA COM 25 KG DE DRAMIX/M3</v>
          </cell>
          <cell r="C863" t="str">
            <v>m3</v>
          </cell>
          <cell r="D863">
            <v>2661.08</v>
          </cell>
        </row>
        <row r="864">
          <cell r="A864" t="str">
            <v>ED-9317</v>
          </cell>
          <cell r="B864" t="str">
            <v>PISO EM CONCRETO, PREPARADO EM OBRA COM BETONEIRA, FCK 10MPA, SEM ARMAÇÃO, ACABAMENTO RÚSTICO, ESP. 5CM, INCLUSIVE FORNECIMENTO, LANÇAMENTO, ADENSAMENTO, SARRAFEAMENTO, EXCLUSIVE JUNTA DE DILATAÇÃO</v>
          </cell>
          <cell r="C864" t="str">
            <v>m2</v>
          </cell>
          <cell r="D864">
            <v>50.21</v>
          </cell>
        </row>
        <row r="865">
          <cell r="A865" t="str">
            <v>ED-50571</v>
          </cell>
          <cell r="B865" t="str">
            <v>PISO EM CONCRETO, PREPARADO EM OBRA COM BETONEIRA, FCK 13,5MPA, SEM ARMAÇÃO, ACABAMENTO RÚSTICO, ESP. 8CM, INCLUSIVE FORNECIMENTO, LANÇAMENTO, ADENSAMENTO, SARRAFEAMENTO, EXCLUSIVE JUNTA DE DILATAÇÃO</v>
          </cell>
          <cell r="C865" t="str">
            <v>m2</v>
          </cell>
          <cell r="D865">
            <v>79.239999999999995</v>
          </cell>
        </row>
        <row r="866">
          <cell r="A866" t="str">
            <v>ED-9320</v>
          </cell>
          <cell r="B866" t="str">
            <v>PISO EM CONCRETO, USINADO CONVENCIONAL, FCK 15MPA, COM TELA SOLDADA NERVURADA TIPO Q-138, ACABAMENTO POLÍDO EM NÍVEL ZERO, ESP. 10CM, INCLUSIVE FORNECIMENTO, LANÇAMENTO, ADENSAMENTO, EXCLUSIVE JUNTA DE DILATAÇÃO</v>
          </cell>
          <cell r="C866" t="str">
            <v>m2</v>
          </cell>
          <cell r="D866">
            <v>155.25</v>
          </cell>
        </row>
        <row r="867">
          <cell r="A867" t="str">
            <v>ED-9321</v>
          </cell>
          <cell r="B867" t="str">
            <v>PISO EM CONCRETO, USINADO CONVENCIONAL, FCK 15MPA, COM TELA SOLDADA NERVURADA TIPO Q-138, ACABAMENTO POLÍDO EM NÍVEL ZERO, ESP. 12CM, INCLUSIVE FORNECIMENTO, LANÇAMENTO, ADENSAMENTO, EXCLUSIVE JUNTA DE DILATAÇÃO</v>
          </cell>
          <cell r="C867" t="str">
            <v>m2</v>
          </cell>
          <cell r="D867">
            <v>167.65</v>
          </cell>
        </row>
        <row r="868">
          <cell r="A868" t="str">
            <v>ED-9319</v>
          </cell>
          <cell r="B868" t="str">
            <v>PISO EM CONCRETO, USINADO CONVENCIONAL, FCK 15MPA, COM TELA SOLDADA NERVURADA TIPO Q-61, ACABAMENTO POLIDO EM NÍVEL ZERO, ESP. 5CM, INCLUSIVE FORNECIMENTO, LANÇAMENTO, ADENSAMENTO, EXCLUSIVE JUNTA DE DILATAÇÃO</v>
          </cell>
          <cell r="C868" t="str">
            <v>m2</v>
          </cell>
          <cell r="D868">
            <v>92.56</v>
          </cell>
        </row>
        <row r="869">
          <cell r="A869" t="str">
            <v>ED-9318</v>
          </cell>
          <cell r="B869" t="str">
            <v>PISO EM CONCRETO, USINADO CONVENCIONAL, FCK 15MPA, SEM ARMAÇÃO, ACABAMENTO RÚSTICO, ESP. 5CM, INCLUSIVE FORNECIMENTO, LANÇAMENTO, ADENSAMENTO, SARRAFEAMENTO, EXCLUSIVE JUNTA DE DILATAÇÃO</v>
          </cell>
          <cell r="C869" t="str">
            <v>m2</v>
          </cell>
          <cell r="D869">
            <v>61.57</v>
          </cell>
        </row>
        <row r="870">
          <cell r="A870" t="str">
            <v>ED-50572</v>
          </cell>
          <cell r="B870" t="str">
            <v>PISO EM CONCRETO, USINADO CONVENCIONAL, FCK 30MPA, COM AÇO CA-50 DIÂMETRO 6,3MM MALHA 10X10CM, ACABAMENTO RÚSTICO, ESP. 15CM, INCLUSIVE FORNECIMENTO, LANÇAMENTO, ADENSAMENTO, EXCLUSIVE JUNTA DE DILATAÇÃO</v>
          </cell>
          <cell r="C870" t="str">
            <v>m2</v>
          </cell>
          <cell r="D870">
            <v>204.44</v>
          </cell>
        </row>
        <row r="871">
          <cell r="A871">
            <v>8821</v>
          </cell>
          <cell r="B871" t="str">
            <v>LAJE DE TRANSIÇÃO</v>
          </cell>
          <cell r="C871"/>
          <cell r="D871"/>
        </row>
        <row r="872">
          <cell r="A872" t="str">
            <v>ED-50593</v>
          </cell>
          <cell r="B872" t="str">
            <v>LAJE DE TRANSIÇÃO E = 10 CM, FCK = 15 MPA USINADO (MECANIZADO), INCLUSIVE TELA 0,97 KG/M2 E ACABAMENTO NIVEL ZERO</v>
          </cell>
          <cell r="C872" t="str">
            <v>m2</v>
          </cell>
          <cell r="D872">
            <v>124.99</v>
          </cell>
        </row>
        <row r="873">
          <cell r="A873" t="str">
            <v>ED-50597</v>
          </cell>
          <cell r="B873" t="str">
            <v>LAJE DE TRANSIÇÃO E = 10 CM, FCK = 18 MPA USINADO (MECANIZADO), INCLUSIVE TELA 0,97 KG/M2 E ACABAMENTO NIVEL ZERO</v>
          </cell>
          <cell r="C873" t="str">
            <v>m2</v>
          </cell>
          <cell r="D873">
            <v>139.44</v>
          </cell>
        </row>
        <row r="874">
          <cell r="A874" t="str">
            <v>ED-50594</v>
          </cell>
          <cell r="B874" t="str">
            <v>LAJE DE TRANSIÇÃO E = 11 CM, FCK = 15 MPA USINADO (MECANIZADO), INCLUSIVE TELA 0,97 KG/M2 E ACABAMENTO NIVEL ZERO</v>
          </cell>
          <cell r="C874" t="str">
            <v>m2</v>
          </cell>
          <cell r="D874">
            <v>144.66</v>
          </cell>
        </row>
        <row r="875">
          <cell r="A875" t="str">
            <v>ED-50595</v>
          </cell>
          <cell r="B875" t="str">
            <v>LAJE DE TRANSIÇÃO E = 12 CM, FCK = 15 MPA USINADO (MECANIZADO), INCLUSIVE TELA 0,97 KG/M2 E ACABAMENTO NIVEL ZERO</v>
          </cell>
          <cell r="C875" t="str">
            <v>m2</v>
          </cell>
          <cell r="D875">
            <v>152.1</v>
          </cell>
        </row>
        <row r="876">
          <cell r="A876" t="str">
            <v>ED-50598</v>
          </cell>
          <cell r="B876" t="str">
            <v>LAJE DE TRANSIÇÃO E = 12 CM, FCK = 18 MPA USINADO (MECANIZADO), INCLUSIVE TELA 0,97 KG/M2 E ACABAMENTO NIVEL ZERO</v>
          </cell>
          <cell r="C876" t="str">
            <v>m2</v>
          </cell>
          <cell r="D876">
            <v>154.74</v>
          </cell>
        </row>
        <row r="877">
          <cell r="A877" t="str">
            <v>ED-50588</v>
          </cell>
          <cell r="B877" t="str">
            <v>LAJE DE TRANSIÇÃO E = 5 CM, SEM JUNTA, FCK = 10 MPA (MANUAL)</v>
          </cell>
          <cell r="C877" t="str">
            <v>m2</v>
          </cell>
          <cell r="D877">
            <v>50.21</v>
          </cell>
        </row>
        <row r="878">
          <cell r="A878" t="str">
            <v>ED-50589</v>
          </cell>
          <cell r="B878" t="str">
            <v>LAJE DE TRANSIÇÃO E = 6 CM, SEM JUNTA, FCK = 10 MPA (MANUAL)</v>
          </cell>
          <cell r="C878" t="str">
            <v>m2</v>
          </cell>
          <cell r="D878">
            <v>56.09</v>
          </cell>
        </row>
        <row r="879">
          <cell r="A879" t="str">
            <v>ED-50591</v>
          </cell>
          <cell r="B879" t="str">
            <v>LAJE DE TRANSIÇÃO E = 8 CM, FCK = 15 MPA USINADO (MECANIZADO), INCLUSIVE TELA 0,97 KG/M2 E ACABAMENTO NIVEL ZERO</v>
          </cell>
          <cell r="C879" t="str">
            <v>m2</v>
          </cell>
          <cell r="D879">
            <v>122.39</v>
          </cell>
        </row>
        <row r="880">
          <cell r="A880" t="str">
            <v>ED-50596</v>
          </cell>
          <cell r="B880" t="str">
            <v>LAJE DE TRANSIÇÃO E = 8 CM, FCK = 18 MPA USINADO (MECANIZADO), INCLUSIVE TELA 0,97 KG/M2 E ACABAMENTO NIVEL ZERO</v>
          </cell>
          <cell r="C880" t="str">
            <v>m2</v>
          </cell>
          <cell r="D880">
            <v>124.15</v>
          </cell>
        </row>
        <row r="881">
          <cell r="A881" t="str">
            <v>ED-50599</v>
          </cell>
          <cell r="B881" t="str">
            <v>LAJE DE TRANSIÇÃO E = 8 CM, FCK = 20 MPA USINADO (MECANIZADO), INCLUSIVE TELA 0,97 KG/M2 E ACABAMENTO NIVEL ZERO</v>
          </cell>
          <cell r="C881" t="str">
            <v>m2</v>
          </cell>
          <cell r="D881">
            <v>126.29</v>
          </cell>
        </row>
        <row r="882">
          <cell r="A882" t="str">
            <v>ED-50590</v>
          </cell>
          <cell r="B882" t="str">
            <v>LAJE DE TRANSIÇÃO E = 8 CM, SEM JUNTA, FCK = 10 MPA (MANUAL)</v>
          </cell>
          <cell r="C882" t="str">
            <v>m2</v>
          </cell>
          <cell r="D882">
            <v>71.430000000000007</v>
          </cell>
        </row>
        <row r="883">
          <cell r="A883" t="str">
            <v>ED-50592</v>
          </cell>
          <cell r="B883" t="str">
            <v>LAJE DE TRANSIÇÃO E = 9 CM, FCK = 15 MPA USINADO (MECANIZADO), INCLUSIVE TELA 0,97 KG/M2 E ACABAMENTO NIVEL ZERO</v>
          </cell>
          <cell r="C883" t="str">
            <v>m2</v>
          </cell>
          <cell r="D883">
            <v>129.82</v>
          </cell>
        </row>
        <row r="884">
          <cell r="A884">
            <v>8822</v>
          </cell>
          <cell r="B884" t="str">
            <v>PISO EM TIJOLO MACIÇO</v>
          </cell>
          <cell r="C884"/>
          <cell r="D884"/>
        </row>
        <row r="885">
          <cell r="A885" t="str">
            <v>ED-50631</v>
          </cell>
          <cell r="B885" t="str">
            <v>PISO COM TIJOLO CERÂMICO MACIÇO PRENSADO, ASSENTAMENTO COM ARGAMASSA SECA, TRAÇO 1:4 (CIMENTO E AREIA), INCLUSIVE REJUNTAMENTO COM ARGAMASSA SECA DE TRAÇO 1:4 (CIMENTO E AREIA), FORNECIMENTO E INSTALAÇÃO</v>
          </cell>
          <cell r="C885" t="str">
            <v>m2</v>
          </cell>
          <cell r="D885">
            <v>82.92</v>
          </cell>
        </row>
        <row r="886">
          <cell r="A886">
            <v>8823</v>
          </cell>
          <cell r="B886" t="str">
            <v>PISO INDUSTRIAIS</v>
          </cell>
          <cell r="C886"/>
          <cell r="D886"/>
        </row>
        <row r="887">
          <cell r="A887" t="str">
            <v>ED-50578</v>
          </cell>
          <cell r="B887" t="str">
            <v>PISO INDUSTRIAL COM ARGAMASSA DE ALTA RESISTÊNCIA, COR BRANCA, ESP. 8MM, ACABAMENTO POLIDO, MODULAÇÃO  DE 1X1M, INCLUSIVE JUNTA PLÁSTICA E POLIMENTO MECANIZADO, EXCLUSIVE RESINA</v>
          </cell>
          <cell r="C887" t="str">
            <v>m2</v>
          </cell>
          <cell r="D887">
            <v>102.89</v>
          </cell>
        </row>
        <row r="888">
          <cell r="A888" t="str">
            <v>ED-50577</v>
          </cell>
          <cell r="B888" t="str">
            <v>PISO INDUSTRIAL COM ARGAMASSA DE ALTA RESISTÊNCIA, COR CINZA, ESP. 8MM, ACABAMENTO POLIDO, MODULAÇÃO  DE 1X1M, INCLUSIVE JUNTA PLÁSTICA E POLIMENTO MECANIZADO, EXCLUSIVE RESINA</v>
          </cell>
          <cell r="C888" t="str">
            <v>m2</v>
          </cell>
          <cell r="D888">
            <v>90.01</v>
          </cell>
        </row>
        <row r="889">
          <cell r="A889">
            <v>8824</v>
          </cell>
          <cell r="B889" t="str">
            <v>PISO PODOTÁTIL (TÁTIL)</v>
          </cell>
          <cell r="C889"/>
          <cell r="D889"/>
        </row>
        <row r="890">
          <cell r="A890" t="str">
            <v>ED-50629</v>
          </cell>
          <cell r="B890" t="str">
            <v>PISO PODOTÁTIL DE BORRACHA, ALERTA, ESP. 12MM, COLORIDA, ASSENTAMENTO COM ARGAMASSA, TRAÇO 1:4 (CIMENTO E AREIA), INCLUSIVE FORNECIMENTO E INSTALAÇÃO</v>
          </cell>
          <cell r="C890" t="str">
            <v>m2</v>
          </cell>
          <cell r="D890">
            <v>278.39999999999998</v>
          </cell>
        </row>
        <row r="891">
          <cell r="A891" t="str">
            <v>ED-50630</v>
          </cell>
          <cell r="B891" t="str">
            <v>PISO PODOTÁTIL DE BORRACHA, ALERTA, ESP. 12MM, COR PRETA, ASSENTAMENTO COM ARGAMASSA, TRAÇO 1:4 (CIMENTO E AREIA), INCLUSIVE FORNECIMENTO E INSTALAÇÃO</v>
          </cell>
          <cell r="C891" t="str">
            <v>m2</v>
          </cell>
          <cell r="D891">
            <v>242.8</v>
          </cell>
        </row>
        <row r="892">
          <cell r="A892" t="str">
            <v>ED-50627</v>
          </cell>
          <cell r="B892" t="str">
            <v>PISO PODOTÁTIL DE BORRACHA, ALERTA, ESP. 5MM, COLORIDA, ASSENTAMENTO COM COLA DE CONTATO, INCLUSIVE FORNECIMENTO E INSTALAÇÃO</v>
          </cell>
          <cell r="C892" t="str">
            <v>m2</v>
          </cell>
          <cell r="D892">
            <v>249.13</v>
          </cell>
        </row>
        <row r="893">
          <cell r="A893" t="str">
            <v>ED-50628</v>
          </cell>
          <cell r="B893" t="str">
            <v>PISO PODOTÁTIL DE BORRACHA, ALERTA, ESP. 5MM, COR PRETA, ASSENTAMENTO COM COLA DE CONTATO, INCLUSIVE FORNECIMENTO E INSTALAÇÃO</v>
          </cell>
          <cell r="C893" t="str">
            <v>m2</v>
          </cell>
          <cell r="D893">
            <v>242.76</v>
          </cell>
        </row>
        <row r="894">
          <cell r="A894" t="str">
            <v>ED-50626</v>
          </cell>
          <cell r="B894" t="str">
            <v>PISO PODOTÁTIL DE BORRACHA, DIRECIONAL, ESP. 12MM, COLORIDA, ASSENTAMENTO COM ARGAMASSA, TRAÇO 1:4 (CIMENTO E AREIA), INCLUSIVE FORNECIMENTO E INSTALAÇÃO</v>
          </cell>
          <cell r="C894" t="str">
            <v>m2</v>
          </cell>
          <cell r="D894">
            <v>278.45999999999998</v>
          </cell>
        </row>
        <row r="895">
          <cell r="A895" t="str">
            <v>ED-50625</v>
          </cell>
          <cell r="B895" t="str">
            <v>PISO PODOTÁTIL DE BORRACHA, DIRECIONAL, ESP. 12MM, COR PRETA, ASSENTAMENTO COM ARGAMASSA, TRAÇO 1:4 (CIMENTO E AREIA), INCLUSIVE FORNECIMENTO E INSTALAÇÃO</v>
          </cell>
          <cell r="C895" t="str">
            <v>m2</v>
          </cell>
          <cell r="D895">
            <v>245.84</v>
          </cell>
        </row>
        <row r="896">
          <cell r="A896" t="str">
            <v>ED-50624</v>
          </cell>
          <cell r="B896" t="str">
            <v>PISO PODOTÁTIL DE BORRACHA, DIRECIONAL, ESP. 5MM, COLORIDA, ASSENTAMENTO COM COLA DE CONTATO, INCLUSIVE FORNECIMENTO E INSTALAÇÃO</v>
          </cell>
          <cell r="C896" t="str">
            <v>m2</v>
          </cell>
          <cell r="D896">
            <v>247.7</v>
          </cell>
        </row>
        <row r="897">
          <cell r="A897" t="str">
            <v>ED-50623</v>
          </cell>
          <cell r="B897" t="str">
            <v>PISO PODOTÁTIL DE BORRACHA, DIRECIONAL, ESP. 5MM, COR PRETA, ASSENTAMENTO COM COLA DE CONTATO, INCLUSIVE FORNECIMENTO E INSTALAÇÃO</v>
          </cell>
          <cell r="C897" t="str">
            <v>m2</v>
          </cell>
          <cell r="D897">
            <v>243.44</v>
          </cell>
        </row>
        <row r="898">
          <cell r="A898" t="str">
            <v>ED-15226</v>
          </cell>
          <cell r="B898" t="str">
            <v>PISO PODOTÁTIL DE CONCRETO, ALERTA, APLICADO EM PISO (20X20CM) COM JUNTA SECA, COR VERMELHO/AMARELO, ASSENTAMENTO COM ARGAMASSA INDUSTRIALIZADA, INCLUSIVE FORNECIMENTO E INSTALAÇÃO</v>
          </cell>
          <cell r="C898" t="str">
            <v>m2</v>
          </cell>
          <cell r="D898">
            <v>96.35</v>
          </cell>
        </row>
        <row r="899">
          <cell r="A899" t="str">
            <v>ED-50586</v>
          </cell>
          <cell r="B899" t="str">
            <v>PISO PODOTÁTIL DE CONCRETO, ALERTA, APLICADO EM PISO (40X40CM) COM JUNTA SECA, COR VERMELHO/AMARELO, ASSENTAMENTO COM ARGAMASSA INDUSTRIALIZADA, INCLUSIVE FORNECIMENTO E INSTALAÇÃO</v>
          </cell>
          <cell r="C899" t="str">
            <v>m2</v>
          </cell>
          <cell r="D899">
            <v>123.74</v>
          </cell>
        </row>
        <row r="900">
          <cell r="A900" t="str">
            <v>ED-15227</v>
          </cell>
          <cell r="B900" t="str">
            <v>PISO PODOTÁTIL DE CONCRETO, DIRECIONAL, APLICADO EM PISO (20X20CM) COM JUNTA SECA, COR VERMELHO/AMARELO, ASSENTAMENTO COM ARGAMASSA INDUSTRIALIZADA, INCLUSIVE FORNECIMENTO E INSTALAÇÃO</v>
          </cell>
          <cell r="C900" t="str">
            <v>m2</v>
          </cell>
          <cell r="D900">
            <v>96.06</v>
          </cell>
        </row>
        <row r="901">
          <cell r="A901" t="str">
            <v>ED-50587</v>
          </cell>
          <cell r="B901" t="str">
            <v>PISO PODOTÁTIL DE CONCRETO, DIRECIONAL, APLICADO EM PISO (40X40CM) COM JUNTA SECA, COR VERMELHO/AMARELO, ASSENTAMENTO COM ARGAMASSA INDUSTRIALIZADA, INCLUSIVE FORNECIMENTO E INSTALAÇÃO</v>
          </cell>
          <cell r="C901" t="str">
            <v>m2</v>
          </cell>
          <cell r="D901">
            <v>123.3</v>
          </cell>
        </row>
        <row r="902">
          <cell r="A902">
            <v>8825</v>
          </cell>
          <cell r="B902" t="str">
            <v>PISO DE BORRACHA</v>
          </cell>
          <cell r="C902"/>
          <cell r="D902"/>
        </row>
        <row r="903">
          <cell r="A903" t="str">
            <v>ED-50538</v>
          </cell>
          <cell r="B903" t="str">
            <v>PLACA DE BORRACHA 500 X 500 X 3,5 MM PASTILHADO PARA COLA PRETO</v>
          </cell>
          <cell r="C903" t="str">
            <v>m2</v>
          </cell>
          <cell r="D903">
            <v>58.88</v>
          </cell>
        </row>
        <row r="904">
          <cell r="A904">
            <v>8826</v>
          </cell>
          <cell r="B904" t="str">
            <v>JUNTA DE DILATAÇÃO</v>
          </cell>
          <cell r="C904"/>
          <cell r="D904"/>
        </row>
        <row r="905">
          <cell r="A905" t="str">
            <v>ED-50579</v>
          </cell>
          <cell r="B905" t="str">
            <v>APLICAÇÃO DE SELANTE, MASTIQUE ELÁSTICO, EM JUNTA DE DILAÇÃO, DIMENSÃO 20X10 MM, FATOR DE FORMA 1:2, EXCLUSIVE DELIMITADOR DE PROFUNDIDADE</v>
          </cell>
          <cell r="C905" t="str">
            <v>m</v>
          </cell>
          <cell r="D905">
            <v>30.94</v>
          </cell>
        </row>
        <row r="906">
          <cell r="A906">
            <v>8827</v>
          </cell>
          <cell r="B906" t="str">
            <v>DEGRAU E PATAMAR</v>
          </cell>
          <cell r="C906"/>
          <cell r="D906"/>
        </row>
        <row r="907">
          <cell r="A907" t="str">
            <v>ED-50574</v>
          </cell>
          <cell r="B907" t="str">
            <v>APLICAÇÃO DE FAIXA/FITA ADESIVA ANTIDERRAPANTE, LARGURA 50MM, EM DEGRAUS DE ESCADA, INCLUSIVE FORNECIMENTO</v>
          </cell>
          <cell r="C907" t="str">
            <v>m</v>
          </cell>
          <cell r="D907">
            <v>19.190000000000001</v>
          </cell>
        </row>
        <row r="908">
          <cell r="A908" t="str">
            <v>ED-50537</v>
          </cell>
          <cell r="B908" t="str">
            <v>DEGRAU DE PEDRA ARDÓSIA E = 20 MM, L = 30 CM, ASSENTADO COM ARGAMASSA DE CIMENTO E AREIA SEM PENEIRAR TRAÇO 1:4, INCLUSO ESPELHO E = 15 MM, H = 20 CM</v>
          </cell>
          <cell r="C908" t="str">
            <v>m</v>
          </cell>
          <cell r="D908">
            <v>151.62</v>
          </cell>
        </row>
        <row r="909">
          <cell r="A909" t="str">
            <v>ED-50575</v>
          </cell>
          <cell r="B909" t="str">
            <v>FAIXA/FRISO ANTIDERRAPANTE EM PEDRA, LARGURA 50MM, EM DEGRAU DE ESCADA, EXECUÇÃO MECÂNICA</v>
          </cell>
          <cell r="C909" t="str">
            <v>m</v>
          </cell>
          <cell r="D909">
            <v>9.32</v>
          </cell>
        </row>
        <row r="910">
          <cell r="A910">
            <v>8828</v>
          </cell>
          <cell r="B910" t="str">
            <v>SÓCULO</v>
          </cell>
          <cell r="C910"/>
          <cell r="D910"/>
        </row>
        <row r="911">
          <cell r="A911" t="str">
            <v>ED-50621</v>
          </cell>
          <cell r="B911" t="str">
            <v>SÓCULO COM ENCHIMENTO EM TIJOLOS MACIÇOS, ALTURA  DE 10CM À 12CM, INCLUSIVE ACABAMENTO FINAL EM ARGAMASSA, ESP. 20MM, APLICAÇÃO MANUAL</v>
          </cell>
          <cell r="C911" t="str">
            <v>m2</v>
          </cell>
          <cell r="D911">
            <v>94.43</v>
          </cell>
        </row>
        <row r="912">
          <cell r="A912">
            <v>8674</v>
          </cell>
          <cell r="B912" t="str">
            <v>RODAPÉ, SOLEIRA E PEITORIL</v>
          </cell>
          <cell r="C912"/>
          <cell r="D912"/>
        </row>
        <row r="913">
          <cell r="A913">
            <v>8829</v>
          </cell>
          <cell r="B913" t="str">
            <v>RODAPÉ DE ARDÓSIA</v>
          </cell>
          <cell r="C913"/>
          <cell r="D913"/>
        </row>
        <row r="914">
          <cell r="A914" t="str">
            <v>ED-50766</v>
          </cell>
          <cell r="B914" t="str">
            <v>RODAPÉ COM REVESTIMENTO EM PEDRA ARDÓSIA, ESP. 7MM, ALTURA 5CM, ASSENTAMENTO COM ARGAMASSA INDUSTRIALIZADA, INCLUSIVE REJUNTAMENTO</v>
          </cell>
          <cell r="C914" t="str">
            <v>m</v>
          </cell>
          <cell r="D914">
            <v>15.15</v>
          </cell>
        </row>
        <row r="915">
          <cell r="A915" t="str">
            <v>ED-50767</v>
          </cell>
          <cell r="B915" t="str">
            <v>RODAPÉ COM REVESTIMENTO EM PEDRA ARDÓSIA, ESP. 7MM, ALTURA 7CM, ASSENTAMENTO COM ARGAMASSA INDUSTRIALIZADA, INCLUSIVE REJUNTAMENTO</v>
          </cell>
          <cell r="C915" t="str">
            <v>m</v>
          </cell>
          <cell r="D915">
            <v>15.47</v>
          </cell>
        </row>
        <row r="916">
          <cell r="A916">
            <v>8830</v>
          </cell>
          <cell r="B916" t="str">
            <v>RODAPÉ CERÂMICO</v>
          </cell>
          <cell r="C916"/>
          <cell r="D916"/>
        </row>
        <row r="917">
          <cell r="A917" t="str">
            <v>ED-50771</v>
          </cell>
          <cell r="B917" t="str">
            <v>RODAPÉ COM REVESTIMENTO EM CERÂMICA ESMALTADA COMERCIAL, ALTURA 10CM, PEI IV, ASSENTAMENTO COM ARGAMASSA INDUSTRIALIZADA, INCLUSIVE REJUNTAMENTO</v>
          </cell>
          <cell r="C917" t="str">
            <v>m</v>
          </cell>
          <cell r="D917">
            <v>11.64</v>
          </cell>
        </row>
        <row r="918">
          <cell r="A918">
            <v>8831</v>
          </cell>
          <cell r="B918" t="str">
            <v>RODAPÉ DE GRANITINA E MARMORITE</v>
          </cell>
          <cell r="C918"/>
          <cell r="D918"/>
        </row>
        <row r="919">
          <cell r="A919" t="str">
            <v>ED-50786</v>
          </cell>
          <cell r="B919" t="str">
            <v>RODAPÉ EM GRANILITE/MARMORITE, ACABAMENTO POLIDO, COR BRANCA, ALTURA 10CM, INCLUSIVE POLIMENTO</v>
          </cell>
          <cell r="C919" t="str">
            <v>m</v>
          </cell>
          <cell r="D919">
            <v>48.74</v>
          </cell>
        </row>
        <row r="920">
          <cell r="A920" t="str">
            <v>ED-50784</v>
          </cell>
          <cell r="B920" t="str">
            <v>RODAPÉ EM GRANILITE/MARMORITE, ACABAMENTO POLIDO, COR BRANCA, ALTURA 5CM, INCLUSIVE POLIMENTO</v>
          </cell>
          <cell r="C920" t="str">
            <v>m</v>
          </cell>
          <cell r="D920">
            <v>36.020000000000003</v>
          </cell>
        </row>
        <row r="921">
          <cell r="A921" t="str">
            <v>ED-50785</v>
          </cell>
          <cell r="B921" t="str">
            <v>RODAPÉ EM GRANILITE/MARMORITE, ACABAMENTO POLIDO, COR BRANCA, ALTURA 7CM, INCLUSIVE POLIMENTO</v>
          </cell>
          <cell r="C921" t="str">
            <v>m</v>
          </cell>
          <cell r="D921">
            <v>41.09</v>
          </cell>
        </row>
        <row r="922">
          <cell r="A922" t="str">
            <v>ED-50783</v>
          </cell>
          <cell r="B922" t="str">
            <v>RODAPÉ EM GRANILITE/MARMORITE, ACABAMENTO POLIDO, COR CINZA, ALTURA 10CM, INCLUSIVE POLIMENTO</v>
          </cell>
          <cell r="C922" t="str">
            <v>m</v>
          </cell>
          <cell r="D922">
            <v>38.49</v>
          </cell>
        </row>
        <row r="923">
          <cell r="A923" t="str">
            <v>ED-50781</v>
          </cell>
          <cell r="B923" t="str">
            <v>RODAPÉ EM GRANILITE/MARMORITE, ACABAMENTO POLIDO, COR CINZA, ALTURA 5CM, INCLUSIVE POLIMENTO</v>
          </cell>
          <cell r="C923" t="str">
            <v>m</v>
          </cell>
          <cell r="D923">
            <v>30.89</v>
          </cell>
        </row>
        <row r="924">
          <cell r="A924" t="str">
            <v>ED-50782</v>
          </cell>
          <cell r="B924" t="str">
            <v>RODAPÉ EM GRANILITE/MARMORITE, ACABAMENTO POLIDO, COR CINZA, ALTURA 7CM, INCLUSIVE POLIMENTO</v>
          </cell>
          <cell r="C924" t="str">
            <v>m</v>
          </cell>
          <cell r="D924">
            <v>33.92</v>
          </cell>
        </row>
        <row r="925">
          <cell r="A925">
            <v>8832</v>
          </cell>
          <cell r="B925" t="str">
            <v>RODAPÉS DE GRANITO</v>
          </cell>
          <cell r="C925"/>
          <cell r="D925"/>
        </row>
        <row r="926">
          <cell r="A926" t="str">
            <v>ED-50774</v>
          </cell>
          <cell r="B926" t="str">
            <v>RODAPÉ COM REVESTIMENTO EM GRANITO, CINZA ANDORINHA, ESP. 2CM, ALTURA 10CM, ASSENTAMENTO COM ARGAMASSA INDUSTRIALIZADA, INCLUSIVE REJUNTAMENTO</v>
          </cell>
          <cell r="C926" t="str">
            <v>m</v>
          </cell>
          <cell r="D926">
            <v>69.84</v>
          </cell>
        </row>
        <row r="927">
          <cell r="A927" t="str">
            <v>ED-50773</v>
          </cell>
          <cell r="B927" t="str">
            <v>RODAPÉ COM REVESTIMENTO EM GRANITO, CINZA ANDORINHA, ESP. 2CM, ALTURA 5CM, ASSENTAMENTO COM ARGAMASSA INDUSTRIALIZADA, INCLUSIVE REJUNTAMENTO</v>
          </cell>
          <cell r="C927" t="str">
            <v>m</v>
          </cell>
          <cell r="D927">
            <v>40.44</v>
          </cell>
        </row>
        <row r="928">
          <cell r="A928" t="str">
            <v>ED-50772</v>
          </cell>
          <cell r="B928" t="str">
            <v>RODAPÉ COM REVESTIMENTO EM GRANITO, CINZA ANDORINHA, ESP. 2CM, ALTURA 7CM, ASSENTAMENTO COM ARGAMASSA INDUSTRIALIZADA, INCLUSIVE REJUNTAMENTO</v>
          </cell>
          <cell r="C928" t="str">
            <v>m</v>
          </cell>
          <cell r="D928">
            <v>49.61</v>
          </cell>
        </row>
        <row r="929">
          <cell r="A929">
            <v>8833</v>
          </cell>
          <cell r="B929" t="str">
            <v>RODAPÉS DE MÁRMORE</v>
          </cell>
          <cell r="C929"/>
          <cell r="D929"/>
        </row>
        <row r="930">
          <cell r="A930" t="str">
            <v>ED-50780</v>
          </cell>
          <cell r="B930" t="str">
            <v>RODAPÉ COM REVESTIMENTO EM MÁRMORE BRANCO, ESP. 2CM, ALTURA 10CM, ASSENTAMENTO COM ARGAMASSA INDUSTRIALIZADA, INCLUSIVE REJUNTAMENTO</v>
          </cell>
          <cell r="C930" t="str">
            <v>m</v>
          </cell>
          <cell r="D930">
            <v>69.05</v>
          </cell>
        </row>
        <row r="931">
          <cell r="A931" t="str">
            <v>ED-50778</v>
          </cell>
          <cell r="B931" t="str">
            <v>RODAPÉ COM REVESTIMENTO EM MÁRMORE BRANCO, ESP. 2CM, ALTURA 5CM, ASSENTAMENTO COM ARGAMASSA INDUSTRIALIZADA, INCLUSIVE REJUNTAMENTO</v>
          </cell>
          <cell r="C931" t="str">
            <v>m</v>
          </cell>
          <cell r="D931">
            <v>42.92</v>
          </cell>
        </row>
        <row r="932">
          <cell r="A932" t="str">
            <v>ED-50779</v>
          </cell>
          <cell r="B932" t="str">
            <v>RODAPÉ COM REVESTIMENTO EM MÁRMORE BRANCO, ESP. 2CM, ALTURA 7CM, ASSENTAMENTO COM ARGAMASSA INDUSTRIALIZADA, INCLUSIVE REJUNTAMENTO</v>
          </cell>
          <cell r="C932" t="str">
            <v>m</v>
          </cell>
          <cell r="D932">
            <v>50.24</v>
          </cell>
        </row>
        <row r="933">
          <cell r="A933">
            <v>8834</v>
          </cell>
          <cell r="B933" t="str">
            <v>RODAPÉ DE MADEIRA</v>
          </cell>
          <cell r="C933"/>
          <cell r="D933"/>
        </row>
        <row r="934">
          <cell r="A934" t="str">
            <v>ED-50777</v>
          </cell>
          <cell r="B934" t="str">
            <v>RODAPÉ EM MADEIRA SUCUPIRA/IPÊ/CUMARÚ OU EQUIVALENTE DA REGIÃO, ESP. 2CM, ALTURA 7CM</v>
          </cell>
          <cell r="C934" t="str">
            <v>m</v>
          </cell>
          <cell r="D934">
            <v>17.43</v>
          </cell>
        </row>
        <row r="935">
          <cell r="A935">
            <v>8835</v>
          </cell>
          <cell r="B935" t="str">
            <v>RODAPÉ CIMENTADO</v>
          </cell>
          <cell r="C935"/>
          <cell r="D935"/>
        </row>
        <row r="936">
          <cell r="A936" t="str">
            <v>ED-50770</v>
          </cell>
          <cell r="B936" t="str">
            <v>RODAPÉ COM ARGAMASSA, TRAÇO 1:3 (CIMENTO E AREIA), ESP. 2CM, ALTURA 10CM, DESEMPENADO/ALISADO COM COLHER</v>
          </cell>
          <cell r="C936" t="str">
            <v>m</v>
          </cell>
          <cell r="D936">
            <v>18.48</v>
          </cell>
        </row>
        <row r="937">
          <cell r="A937" t="str">
            <v>ED-50768</v>
          </cell>
          <cell r="B937" t="str">
            <v>RODAPÉ COM ARGAMASSA, TRAÇO 1:3 (CIMENTO E AREIA), ESP. 2CM, ALTURA 5CM, DESEMPENADO/ALISADO COM COLHER</v>
          </cell>
          <cell r="C937" t="str">
            <v>m</v>
          </cell>
          <cell r="D937">
            <v>15.98</v>
          </cell>
        </row>
        <row r="938">
          <cell r="A938" t="str">
            <v>ED-50769</v>
          </cell>
          <cell r="B938" t="str">
            <v>RODAPÉ COM ARGAMASSA, TRAÇO 1:3 (CIMENTO E AREIA), ESP. 2CM, ALTURA 7CM, DESEMPENADO/ALISADO COM COLHER</v>
          </cell>
          <cell r="C938" t="str">
            <v>m</v>
          </cell>
          <cell r="D938">
            <v>17.55</v>
          </cell>
        </row>
        <row r="939">
          <cell r="A939">
            <v>8836</v>
          </cell>
          <cell r="B939" t="str">
            <v>RODAPÉS INDUSTRIAL (ALTA RESISTÊNCIA)</v>
          </cell>
          <cell r="C939"/>
          <cell r="D939"/>
        </row>
        <row r="940">
          <cell r="A940" t="str">
            <v>ED-50775</v>
          </cell>
          <cell r="B940" t="str">
            <v>RODAPÉ COM ARGAMASSA DE ALTA RESISTÊNCIA INDUSTRIAL, ACABAMENTO POLIDO, COR CINZA, ALTURA 5CM, INCLUSIVE POLIMENTO</v>
          </cell>
          <cell r="C940" t="str">
            <v>m</v>
          </cell>
          <cell r="D940">
            <v>35.130000000000003</v>
          </cell>
        </row>
        <row r="941">
          <cell r="A941" t="str">
            <v>ED-50776</v>
          </cell>
          <cell r="B941" t="str">
            <v>RODAPÉ COM ARGAMASSA DE ALTA RESISTÊNCIA INDUSTRIAL, ACABAMENTO POLIDO, COR CINZA, ALTURA 7CM, INCLUSIVE POLIMENTO</v>
          </cell>
          <cell r="C941" t="str">
            <v>m</v>
          </cell>
          <cell r="D941">
            <v>35.36</v>
          </cell>
        </row>
        <row r="942">
          <cell r="A942">
            <v>8837</v>
          </cell>
          <cell r="B942" t="str">
            <v>PEITORIL DE ARDÓSIA</v>
          </cell>
          <cell r="C942"/>
          <cell r="D942"/>
        </row>
        <row r="943">
          <cell r="A943" t="str">
            <v>ED-50993</v>
          </cell>
          <cell r="B943" t="str">
            <v>PEITORIL DE ARDÓSIA E = 2 CM</v>
          </cell>
          <cell r="C943" t="str">
            <v>m2</v>
          </cell>
          <cell r="D943">
            <v>174.46</v>
          </cell>
        </row>
        <row r="944">
          <cell r="A944">
            <v>8838</v>
          </cell>
          <cell r="B944" t="str">
            <v>PEITORIL DE GRANITO</v>
          </cell>
          <cell r="C944"/>
          <cell r="D944"/>
        </row>
        <row r="945">
          <cell r="A945" t="str">
            <v>ED-50997</v>
          </cell>
          <cell r="B945" t="str">
            <v>PEITORIL DE GRANITO CINZA ANDORINHA E = 2 CM</v>
          </cell>
          <cell r="C945" t="str">
            <v>m2</v>
          </cell>
          <cell r="D945">
            <v>235.05</v>
          </cell>
        </row>
        <row r="946">
          <cell r="A946" t="str">
            <v>ED-50998</v>
          </cell>
          <cell r="B946" t="str">
            <v>PEITORIL DE GRANITO CINZA ANDORINHA E = 3 CM</v>
          </cell>
          <cell r="C946" t="str">
            <v>m2</v>
          </cell>
          <cell r="D946">
            <v>278.58999999999997</v>
          </cell>
        </row>
        <row r="947">
          <cell r="A947">
            <v>8839</v>
          </cell>
          <cell r="B947" t="str">
            <v>PEITORIL DE MÁRMORE</v>
          </cell>
          <cell r="C947"/>
          <cell r="D947"/>
        </row>
        <row r="948">
          <cell r="A948" t="str">
            <v>ED-50999</v>
          </cell>
          <cell r="B948" t="str">
            <v>PEITORIL DE MÁRMORE BRANCO E = 2 CM</v>
          </cell>
          <cell r="C948" t="str">
            <v>m2</v>
          </cell>
          <cell r="D948">
            <v>313.85000000000002</v>
          </cell>
        </row>
        <row r="949">
          <cell r="A949" t="str">
            <v>ED-51000</v>
          </cell>
          <cell r="B949" t="str">
            <v>PEITORIL DE MÁRMORE BRANCO E = 3 CM</v>
          </cell>
          <cell r="C949" t="str">
            <v>m2</v>
          </cell>
          <cell r="D949">
            <v>335.86</v>
          </cell>
        </row>
        <row r="950">
          <cell r="A950">
            <v>8840</v>
          </cell>
          <cell r="B950" t="str">
            <v>PEITORIL DE CONCRETO</v>
          </cell>
          <cell r="C950"/>
          <cell r="D950"/>
        </row>
        <row r="951">
          <cell r="A951" t="str">
            <v>ED-50994</v>
          </cell>
          <cell r="B951" t="str">
            <v>PEITORIL DE CONCRETO E = 3 CM, FCK &gt;= 13,5 MPA, L = 20 CM</v>
          </cell>
          <cell r="C951" t="str">
            <v>m</v>
          </cell>
          <cell r="D951">
            <v>37.74</v>
          </cell>
        </row>
        <row r="952">
          <cell r="A952" t="str">
            <v>ED-50995</v>
          </cell>
          <cell r="B952" t="str">
            <v>PEITORIL DE CONCRETO E = 3 CM, FCK &gt;= 13,5 MPA, L = 25 CM</v>
          </cell>
          <cell r="C952" t="str">
            <v>m</v>
          </cell>
          <cell r="D952">
            <v>55.99</v>
          </cell>
        </row>
        <row r="953">
          <cell r="A953" t="str">
            <v>ED-50996</v>
          </cell>
          <cell r="B953" t="str">
            <v>PEITORIL PRÉ-MOLDADO EM CONCRETO 18 MPA, INCLUSIVE GANCHO PARA FIXAÇÃO</v>
          </cell>
          <cell r="C953" t="str">
            <v>m</v>
          </cell>
          <cell r="D953">
            <v>53.19</v>
          </cell>
        </row>
        <row r="954">
          <cell r="A954">
            <v>8841</v>
          </cell>
          <cell r="B954" t="str">
            <v>SOLEIRA DE ARDÓSIA</v>
          </cell>
          <cell r="C954"/>
          <cell r="D954"/>
        </row>
        <row r="955">
          <cell r="A955" t="str">
            <v>ED-51001</v>
          </cell>
          <cell r="B955" t="str">
            <v>SOLEIRA DE ARDÓSIA E = 2 CM</v>
          </cell>
          <cell r="C955" t="str">
            <v>m2</v>
          </cell>
          <cell r="D955">
            <v>174.46</v>
          </cell>
        </row>
        <row r="956">
          <cell r="A956">
            <v>8842</v>
          </cell>
          <cell r="B956" t="str">
            <v>SOLEIRA DE GRANITINA E MARMORITE</v>
          </cell>
          <cell r="C956"/>
          <cell r="D956"/>
        </row>
        <row r="957">
          <cell r="A957" t="str">
            <v>ED-50622</v>
          </cell>
          <cell r="B957" t="str">
            <v>SOLEIRA DE MARMORITE, COR CIMENTO NATURAL, E = 3 CM</v>
          </cell>
          <cell r="C957" t="str">
            <v>m2</v>
          </cell>
          <cell r="D957">
            <v>100.32</v>
          </cell>
        </row>
        <row r="958">
          <cell r="A958">
            <v>8843</v>
          </cell>
          <cell r="B958" t="str">
            <v>SOLEIRA DE GRANITO</v>
          </cell>
          <cell r="C958"/>
          <cell r="D958"/>
        </row>
        <row r="959">
          <cell r="A959" t="str">
            <v>ED-51002</v>
          </cell>
          <cell r="B959" t="str">
            <v>SOLEIRA DE GRANITO CINZA ANDORINHA E = 2 CM</v>
          </cell>
          <cell r="C959" t="str">
            <v>m2</v>
          </cell>
          <cell r="D959">
            <v>289.14999999999998</v>
          </cell>
        </row>
        <row r="960">
          <cell r="A960" t="str">
            <v>ED-51003</v>
          </cell>
          <cell r="B960" t="str">
            <v>SOLEIRA DE GRANITO CINZA ANDORINHA E = 3 CM</v>
          </cell>
          <cell r="C960" t="str">
            <v>m2</v>
          </cell>
          <cell r="D960">
            <v>282.14999999999998</v>
          </cell>
        </row>
        <row r="961">
          <cell r="A961">
            <v>8844</v>
          </cell>
          <cell r="B961" t="str">
            <v>SOLEIRA DE MÁRMORE</v>
          </cell>
          <cell r="C961"/>
          <cell r="D961"/>
        </row>
        <row r="962">
          <cell r="A962" t="str">
            <v>ED-51004</v>
          </cell>
          <cell r="B962" t="str">
            <v>SOLEIRA DE MÁRMORE BRANCO E = 2 CM</v>
          </cell>
          <cell r="C962" t="str">
            <v>m2</v>
          </cell>
          <cell r="D962">
            <v>313.85000000000002</v>
          </cell>
        </row>
        <row r="963">
          <cell r="A963" t="str">
            <v>ED-51005</v>
          </cell>
          <cell r="B963" t="str">
            <v>SOLEIRA DE MÁRMORE BRANCO E = 3 CM</v>
          </cell>
          <cell r="C963" t="str">
            <v>m2</v>
          </cell>
          <cell r="D963">
            <v>335.86</v>
          </cell>
        </row>
        <row r="964">
          <cell r="A964">
            <v>8675</v>
          </cell>
          <cell r="B964" t="str">
            <v>REVESTIMENTOS</v>
          </cell>
          <cell r="C964"/>
          <cell r="D964"/>
        </row>
        <row r="965">
          <cell r="A965">
            <v>8845</v>
          </cell>
          <cell r="B965" t="str">
            <v xml:space="preserve">REVESTIMENTO DE ARGAMASSA </v>
          </cell>
          <cell r="C965"/>
          <cell r="D965"/>
        </row>
        <row r="966">
          <cell r="A966" t="str">
            <v>ED-50731</v>
          </cell>
          <cell r="B966" t="str">
            <v>CHAPISCO COM ARGAMASSA INDUSTRIALIZADA, ESP. 5MM, APLICADO EM ALVENARIA/ESTRUTURA DE CONCRETO COM DESEMPENADEIRA METÁLICA, PREPARO MECÂNICO</v>
          </cell>
          <cell r="C966" t="str">
            <v>m2</v>
          </cell>
          <cell r="D966">
            <v>13.16</v>
          </cell>
        </row>
        <row r="967">
          <cell r="A967" t="str">
            <v>ED-50730</v>
          </cell>
          <cell r="B967" t="str">
            <v>CHAPISCO COM ARGAMASSA, TRAÇO 1:2:3 (CIMENTO, AREIA E PEDRISCO), APLICADO COM COLHER, ESP. 5MM, PREPARO MECÂNICO</v>
          </cell>
          <cell r="C967" t="str">
            <v>m2</v>
          </cell>
          <cell r="D967">
            <v>12.59</v>
          </cell>
        </row>
        <row r="968">
          <cell r="A968" t="str">
            <v>ED-50729</v>
          </cell>
          <cell r="B968" t="str">
            <v>CHAPISCO COM ARGAMASSA, TRAÇO 1:3 (CIMENTO E AREIA), ESP. 5MM, APLICADO EM ALVENARIA COM PENEIRA, PREPARO MECÂNICO</v>
          </cell>
          <cell r="C968" t="str">
            <v>m2</v>
          </cell>
          <cell r="D968">
            <v>12.03</v>
          </cell>
        </row>
        <row r="969">
          <cell r="A969" t="str">
            <v>ED-50727</v>
          </cell>
          <cell r="B969" t="str">
            <v>CHAPISCO COM ARGAMASSA, TRAÇO 1:3 (CIMENTO E AREIA), ESP. 5MM, APLICADO EM ALVENARIA/ESTRUTURA DE CONCRETO COM COLHER, PREPARO MECÂNICO</v>
          </cell>
          <cell r="C969" t="str">
            <v>m2</v>
          </cell>
          <cell r="D969">
            <v>8.58</v>
          </cell>
        </row>
        <row r="970">
          <cell r="A970" t="str">
            <v>ED-50728</v>
          </cell>
          <cell r="B970" t="str">
            <v>CHAPISCO COM ARGAMASSA, TRAÇO 1:3 (CIMENTO E AREIA), ESP. 5MM, APLICADO EM TETO COM COLHER, PREPARO MECÂNICO</v>
          </cell>
          <cell r="C970" t="str">
            <v>m2</v>
          </cell>
          <cell r="D970">
            <v>11.73</v>
          </cell>
        </row>
        <row r="971">
          <cell r="A971" t="str">
            <v>ED-50732</v>
          </cell>
          <cell r="B971" t="str">
            <v>EMBOÇO COM ARGAMASSA, TRAÇO 1:6 (CIMENTO E AREIA), ESP. 20MM, APLICAÇÃO MANUAL, PREPARO MECÂNICO</v>
          </cell>
          <cell r="C971" t="str">
            <v>m2</v>
          </cell>
          <cell r="D971">
            <v>30.58</v>
          </cell>
        </row>
        <row r="972">
          <cell r="A972" t="str">
            <v>ED-50734</v>
          </cell>
          <cell r="B972" t="str">
            <v>FRISO DE ALUMÍNIO ANODIZADO NATURAL 3/8" (USO INTERNO)</v>
          </cell>
          <cell r="C972" t="str">
            <v>m</v>
          </cell>
          <cell r="D972">
            <v>20.64</v>
          </cell>
        </row>
        <row r="973">
          <cell r="A973" t="str">
            <v>ED-50761</v>
          </cell>
          <cell r="B973" t="str">
            <v>REBOCO COM ARGAMASSA, TRAÇO 1:2:8 (CIMENTO, CAL E AREIA), ESP. 20MM, APLICAÇÃO MANUAL, PREPARO MECÂNICO</v>
          </cell>
          <cell r="C973" t="str">
            <v>m2</v>
          </cell>
          <cell r="D973">
            <v>32.33</v>
          </cell>
        </row>
        <row r="974">
          <cell r="A974" t="str">
            <v>ED-50760</v>
          </cell>
          <cell r="B974" t="str">
            <v>REBOCO COM ARGAMASSA, TRAÇO 1:2:9 (CIMENTO, CAL E AREIA), COM ADITIVO IMPERMEABILIZANTE, ESP. 20MM, APLICAÇÃO MANUAL, PREPARO MECÂNICO</v>
          </cell>
          <cell r="C974" t="str">
            <v>m2</v>
          </cell>
          <cell r="D974">
            <v>47.61</v>
          </cell>
        </row>
        <row r="975">
          <cell r="A975" t="str">
            <v>ED-50759</v>
          </cell>
          <cell r="B975" t="str">
            <v>REBOCO COM ARGAMASSA, TRAÇO 1:7 (CIMENTO E AREIA), ESP. 20MM, APLICAÇÃO MANUAL, PREPARO MECÂNICO</v>
          </cell>
          <cell r="C975" t="str">
            <v>m2</v>
          </cell>
          <cell r="D975">
            <v>28.65</v>
          </cell>
        </row>
        <row r="976">
          <cell r="A976" t="str">
            <v>ED-50762</v>
          </cell>
          <cell r="B976" t="str">
            <v>REVESTIMENTO COM ARGAMASSA EM CAMADA ÚNICA, APLICADO EM PAREDE, TRAÇO 1:3 (CIMENTO E AREIA), ESP. 20MM, APLICAÇÃO MANUAL, PREPARO MECÂNICO</v>
          </cell>
          <cell r="C976" t="str">
            <v>m2</v>
          </cell>
          <cell r="D976">
            <v>29.16</v>
          </cell>
        </row>
        <row r="977">
          <cell r="A977" t="str">
            <v>ED-50763</v>
          </cell>
          <cell r="B977" t="str">
            <v>REVESTIMENTO COM ARGAMASSA EM CAMADA ÚNICA, APLICADO EM TETO, TRAÇO 1:3 (CIMENTO E AREIA), ESP. 20MM, APLICAÇÃO MANUAL, PREPARO MECÂNICO</v>
          </cell>
          <cell r="C977" t="str">
            <v>m2</v>
          </cell>
          <cell r="D977">
            <v>31.01</v>
          </cell>
        </row>
        <row r="978">
          <cell r="A978">
            <v>8846</v>
          </cell>
          <cell r="B978" t="str">
            <v>REVESTIMENTO INTERNO DE GESSO</v>
          </cell>
          <cell r="C978"/>
          <cell r="D978"/>
        </row>
        <row r="979">
          <cell r="A979" t="str">
            <v>ED-50736</v>
          </cell>
          <cell r="B979" t="str">
            <v>REVESTIMENTO DE GESSO EM PAREDE, ESP. 5MM, APLICAÇÃO MANUAL (SARRAFAEADO)</v>
          </cell>
          <cell r="C979" t="str">
            <v>m2</v>
          </cell>
          <cell r="D979">
            <v>21.26</v>
          </cell>
        </row>
        <row r="980">
          <cell r="A980" t="str">
            <v>ED-9066</v>
          </cell>
          <cell r="B980" t="str">
            <v>REVESTIMENTO DE GESSO EM TETO, ESP. 5MM, APLICAÇÃO MANUAL (SARRAFAEADO)</v>
          </cell>
          <cell r="C980" t="str">
            <v>m2</v>
          </cell>
          <cell r="D980">
            <v>24.45</v>
          </cell>
        </row>
        <row r="981">
          <cell r="A981">
            <v>8847</v>
          </cell>
          <cell r="B981" t="str">
            <v>REVESTIMENTO NATADO</v>
          </cell>
          <cell r="C981"/>
          <cell r="D981"/>
        </row>
        <row r="982">
          <cell r="A982" t="str">
            <v>ED-9071</v>
          </cell>
          <cell r="B982" t="str">
            <v>REVESTIMENTO NATADO LISO, ESP. 5MM, APLICAÇÃO COM DESEMPENADEIRA METÁLICA, PREPARO MECÂNICO</v>
          </cell>
          <cell r="C982" t="str">
            <v>m2</v>
          </cell>
          <cell r="D982">
            <v>19.690000000000001</v>
          </cell>
        </row>
        <row r="983">
          <cell r="A983" t="str">
            <v>ED-50746</v>
          </cell>
          <cell r="B983" t="str">
            <v>REVESTIMENTO NATADO LISO, ESP. 5MM, APLICAÇÃO COM DESEMPENADEIRA METÁLICA, PREPARO MECÂNICO, INCLUSIVE ARGAMASSA EM CAMADA ÚNICA, TRAÇO 1:3 (CIMENTO E AREIA), APLICADO EM PAREDE, ESP. 20MM, APLICAÇÃO MANUAL, PREPARO MECÂNICO</v>
          </cell>
          <cell r="C983" t="str">
            <v>m2</v>
          </cell>
          <cell r="D983">
            <v>48.85</v>
          </cell>
        </row>
        <row r="984">
          <cell r="A984">
            <v>8848</v>
          </cell>
          <cell r="B984" t="str">
            <v>REVESTIMENTO EM CERÂMICA</v>
          </cell>
          <cell r="C984"/>
          <cell r="D984"/>
        </row>
        <row r="985">
          <cell r="A985" t="str">
            <v>ED-50721</v>
          </cell>
          <cell r="B985" t="str">
            <v>CANTONEIRA DE ALUMÍNIO PARA ACABAMENTO DE QUINAS</v>
          </cell>
          <cell r="C985" t="str">
            <v>m</v>
          </cell>
          <cell r="D985">
            <v>21.22</v>
          </cell>
        </row>
        <row r="986">
          <cell r="A986" t="str">
            <v>ED-50720</v>
          </cell>
          <cell r="B986" t="str">
            <v>CANTONEIRA DE PVC PARA ACABAMENTO DE QUINAS</v>
          </cell>
          <cell r="C986" t="str">
            <v>m</v>
          </cell>
          <cell r="D986">
            <v>21.9</v>
          </cell>
        </row>
        <row r="987">
          <cell r="A987" t="str">
            <v>ED-50726</v>
          </cell>
          <cell r="B987" t="str">
            <v>CERÂMICA DECORADA EM FAIXA 50 X 200 MM</v>
          </cell>
          <cell r="C987" t="str">
            <v>m</v>
          </cell>
          <cell r="D987">
            <v>33.26</v>
          </cell>
        </row>
        <row r="988">
          <cell r="A988" t="str">
            <v>ED-50743</v>
          </cell>
          <cell r="B988" t="str">
            <v>LITOCERÂMICA DE 6,0 X 22,5 CM, ASSENTADO COM ARGAMASSA PRÉ-FABRICADA, INCLUSIVE REJUNTAMENTO</v>
          </cell>
          <cell r="C988" t="str">
            <v>m2</v>
          </cell>
          <cell r="D988">
            <v>96.17</v>
          </cell>
        </row>
        <row r="989">
          <cell r="A989" t="str">
            <v>ED-50715</v>
          </cell>
          <cell r="B989" t="str">
            <v>REVESTIMENTO COM AZULEJO BRANCO (15X15CM), EM DIAGONAL, ASSENTAMENTO COM ARGAMASSA INDUSTRIALIZADA, INCLUSIVE REJUNTAMENTO</v>
          </cell>
          <cell r="C989" t="str">
            <v>m2</v>
          </cell>
          <cell r="D989">
            <v>99.7</v>
          </cell>
        </row>
        <row r="990">
          <cell r="A990" t="str">
            <v>ED-50716</v>
          </cell>
          <cell r="B990" t="str">
            <v>REVESTIMENTO COM AZULEJO BRANCO (15X15CM), JUNTA A PRUMO, ASSENTAMENTO COM ARGAMASSA INDUSTRIALIZADA, INCLUSIVE REJUNTAMENTO</v>
          </cell>
          <cell r="C990" t="str">
            <v>m2</v>
          </cell>
          <cell r="D990">
            <v>87.17</v>
          </cell>
        </row>
        <row r="991">
          <cell r="A991" t="str">
            <v>ED-50717</v>
          </cell>
          <cell r="B991" t="str">
            <v>REVESTIMENTO COM AZULEJO BRANCO (20X20CM), JUNTA A PRUMO, ASSENTAMENTO COM ARGAMASSA INDUSTRIALIZADA, INCLUSIVE REJUNTAMENTO</v>
          </cell>
          <cell r="C991" t="str">
            <v>m2</v>
          </cell>
          <cell r="D991">
            <v>81.81</v>
          </cell>
        </row>
        <row r="992">
          <cell r="A992" t="str">
            <v>ED-9081</v>
          </cell>
          <cell r="B992" t="str">
            <v>REVESTIMENTO COM CERÂMICA APLICADO EM PAREDE, ACABAMENTO ESMALTADO, AMBIENTE INTERNO/EXTERNO, PADRÃO EXTRA, DIMENSÃO DA PEÇA ATÉ 2025 CM2, PEI III, ASSENTAMENTO COM ARGAMASSA INDUSTRIALIZADA, INCLUSIVE REJUNTAMENTO</v>
          </cell>
          <cell r="C992" t="str">
            <v>m2</v>
          </cell>
          <cell r="D992">
            <v>69</v>
          </cell>
        </row>
        <row r="993">
          <cell r="A993" t="str">
            <v>ED-50749</v>
          </cell>
          <cell r="B993" t="str">
            <v>REVESTIMENTO COM PASTILHA DE VIDRO (VIDROTIL), ASSENTADO COM ARGAMASSA PRÉ-FABRICADA, INCLUSIVE REJUNTAMENTO</v>
          </cell>
          <cell r="C993" t="str">
            <v>m2</v>
          </cell>
          <cell r="D993">
            <v>315.8</v>
          </cell>
        </row>
        <row r="994">
          <cell r="A994" t="str">
            <v>ED-50750</v>
          </cell>
          <cell r="B994" t="str">
            <v>REVESTIMENTO COM PASTILHAS DE PORCELANA, ASSENTADO COM ARGAMASSA PRÉ-FABRICADA, INCLUSIVE REJUNTAMENTO</v>
          </cell>
          <cell r="C994" t="str">
            <v>m2</v>
          </cell>
          <cell r="D994">
            <v>213.69</v>
          </cell>
        </row>
        <row r="995">
          <cell r="A995">
            <v>8850</v>
          </cell>
          <cell r="B995" t="str">
            <v>REVESTIMENTO EM FAIXA E FILETE</v>
          </cell>
          <cell r="C995"/>
          <cell r="D995"/>
        </row>
        <row r="996">
          <cell r="A996" t="str">
            <v>ED-50725</v>
          </cell>
          <cell r="B996" t="str">
            <v>FAIXA / FILETE / LISTELO EM CERAMICA, LISO OU CORDAO, BRANCO, *2 X 30* CM (L X C)</v>
          </cell>
          <cell r="C996" t="str">
            <v>m</v>
          </cell>
          <cell r="D996">
            <v>24.88</v>
          </cell>
        </row>
        <row r="997">
          <cell r="A997">
            <v>8851</v>
          </cell>
          <cell r="B997" t="str">
            <v>REVESTIMENTO COM LADRILHO</v>
          </cell>
          <cell r="C997"/>
          <cell r="D997"/>
        </row>
        <row r="998">
          <cell r="A998" t="str">
            <v>ED-50739</v>
          </cell>
          <cell r="B998" t="str">
            <v>REVESTIMENTO COM LADRILHO HIDRÁULICO APLICADO EM PAREDE (20X20CM) COM JUNTA SECA, NA COR NATURAL, ASSENTAMENTO COM ARGAMASSA INDUSTRIALIZADA</v>
          </cell>
          <cell r="C998" t="str">
            <v>m2</v>
          </cell>
          <cell r="D998">
            <v>68.180000000000007</v>
          </cell>
        </row>
        <row r="999">
          <cell r="A999" t="str">
            <v>ED-50740</v>
          </cell>
          <cell r="B999" t="str">
            <v>REVESTIMENTO COM LADRILHO HIDRÁULICO APLICADO EM PAREDE (25X25CM) COM JUNTA SECA, NA COR NATURAL, ASSENTAMENTO COM ARGAMASSA INDUSTRIALIZADA</v>
          </cell>
          <cell r="C999" t="str">
            <v>m2</v>
          </cell>
          <cell r="D999">
            <v>70.819999999999993</v>
          </cell>
        </row>
        <row r="1000">
          <cell r="A1000">
            <v>8852</v>
          </cell>
          <cell r="B1000" t="str">
            <v>REVESTIMENTO DE MÁRMORE E GRANITO</v>
          </cell>
          <cell r="C1000"/>
          <cell r="D1000"/>
        </row>
        <row r="1001">
          <cell r="A1001" t="str">
            <v>ED-50714</v>
          </cell>
          <cell r="B1001" t="str">
            <v>REVESTIMENTO COM ARDÓSIA APLICADO EM PAREDE (40X40CM), ESP. 1CM, ACABAMENTO NATURAL, ASSENTAMENTO COM ARGAMASSA INDUSTRIALIZADA, INCLUSIVE REJUNTAMENTO</v>
          </cell>
          <cell r="C1001" t="str">
            <v>m2</v>
          </cell>
          <cell r="D1001">
            <v>68.16</v>
          </cell>
        </row>
        <row r="1002">
          <cell r="A1002" t="str">
            <v>ED-50737</v>
          </cell>
          <cell r="B1002" t="str">
            <v>REVESTIMENTO COM GRANITO, CINZA ANDORINHA, APLICADO EM PAREDE, ESP. 2CM, ASSENTAMENTO COM ARGAMASSA INDUSTRIALIZADA, AMBIENTE INTERNO/EXTERNO, ALTURA MÁXIMA DE 3M PARA APLICAÇÃO DO GRANITO, INCLUSIVE REJUNTAMENTO</v>
          </cell>
          <cell r="C1002" t="str">
            <v>m2</v>
          </cell>
          <cell r="D1002">
            <v>251.81</v>
          </cell>
        </row>
        <row r="1003">
          <cell r="A1003" t="str">
            <v>ED-50744</v>
          </cell>
          <cell r="B1003" t="str">
            <v>REVESTIMENTO COM MÁRMORE BRANCO APLICADO EM PAREDE, ESP. 2CM, ASSENTAMENTO COM ARGAMASSA INDUSTRIALIZADA, AMBIENTE INTERNO/EXTERNO, ALTURA MÁXIMA DE 3M PARA APLICAÇÃO DO MÁRMORE, INCLUSIVE REJUNTAMENTO</v>
          </cell>
          <cell r="C1003" t="str">
            <v>m2</v>
          </cell>
          <cell r="D1003">
            <v>221.36</v>
          </cell>
        </row>
        <row r="1004">
          <cell r="A1004" t="str">
            <v>ED-50756</v>
          </cell>
          <cell r="B1004" t="str">
            <v>REVESTIMENTO COM PEDRA SÃO TOMÉ APLICADO EM PAREDE (40X40CM), ESP. 2CM, ACABAMENTO NATURAL, ASSENTAMENTO COM ARGAMASSA INDUSTRIALIZADA, AMBIENTE INTERNO/EXTERNO, ALTURA MÁXIMA DE 3M PARA APLICAÇÃO DA PEDRA, INCLUSIVE REJUNTAMENTO</v>
          </cell>
          <cell r="C1004" t="str">
            <v>m2</v>
          </cell>
          <cell r="D1004">
            <v>116.97</v>
          </cell>
        </row>
        <row r="1005">
          <cell r="A1005">
            <v>8853</v>
          </cell>
          <cell r="B1005" t="str">
            <v>REVESTIMENTO EM LAMINADO E MADEIRA</v>
          </cell>
          <cell r="C1005"/>
          <cell r="D1005"/>
        </row>
        <row r="1006">
          <cell r="A1006" t="str">
            <v>ED-9127</v>
          </cell>
          <cell r="B1006" t="str">
            <v>PREPARAÇÃO PARA APLICAÇÃO DE LAMINADO MELAMÍNICO EM PAREDE, INCLUSIVE UMA (1) DEMÃO DE COLA DE CONTATO</v>
          </cell>
          <cell r="C1006" t="str">
            <v>m2</v>
          </cell>
          <cell r="D1006">
            <v>14.65</v>
          </cell>
        </row>
        <row r="1007">
          <cell r="A1007" t="str">
            <v>ED-50742</v>
          </cell>
          <cell r="B1007" t="str">
            <v>REVESTIMENTO EM LAMBRIS DE MADEIRA, LARGURA 10CM, INCLUSIVE BARROTEAMENTO</v>
          </cell>
          <cell r="C1007" t="str">
            <v>m2</v>
          </cell>
          <cell r="D1007">
            <v>119.04</v>
          </cell>
        </row>
        <row r="1008">
          <cell r="A1008" t="str">
            <v>ED-9124</v>
          </cell>
          <cell r="B1008" t="str">
            <v>REVESTIMENTO EM LAMINADO MELAMÍNICO APLICADO EM PAREDE, ACABAMENTO FOSCO, ESP. 0,8MM, ASSENTAMENTO COM COLA DE CONTATO, INCLUSIVE LIXAMENTO E PREPARAÇÃO DA PAREDE PARA ASSENTAMENTO</v>
          </cell>
          <cell r="C1008" t="str">
            <v>m2</v>
          </cell>
          <cell r="D1008">
            <v>116.39</v>
          </cell>
        </row>
        <row r="1009">
          <cell r="A1009" t="str">
            <v>ED-9125</v>
          </cell>
          <cell r="B1009" t="str">
            <v>REVESTIMENTO EM LAMINADO MELAMÍNICO APLICADO SOBRE SUPERFÍCIE DE MADEIRA, ACABAMENTO FOSCO, ESP. 0,8MM, ASSENTAMENTO COM COLA DE CONTATO, INCLUSIVE LIXAMENTO E PREPARAÇÃO SUPERFÍCIE PARA ASSENTAMENTO</v>
          </cell>
          <cell r="C1009" t="str">
            <v>m2</v>
          </cell>
          <cell r="D1009">
            <v>101.71</v>
          </cell>
        </row>
        <row r="1010">
          <cell r="A1010">
            <v>8854</v>
          </cell>
          <cell r="B1010" t="str">
            <v>REVESTIMENTO ESPECIAL</v>
          </cell>
          <cell r="C1010"/>
          <cell r="D1010"/>
        </row>
        <row r="1011">
          <cell r="A1011" t="str">
            <v>ED-50765</v>
          </cell>
          <cell r="B1011" t="str">
            <v>ISOLAMENTO TÉRMICO EM ARGAMASSA DE CIMENTO, AREIA E VERMICULITA, E = 4 CM</v>
          </cell>
          <cell r="C1011" t="str">
            <v>m2</v>
          </cell>
          <cell r="D1011">
            <v>43.74</v>
          </cell>
        </row>
        <row r="1012">
          <cell r="A1012" t="str">
            <v>ED-50719</v>
          </cell>
          <cell r="B1012" t="str">
            <v>REVESTIMENTO COM ARGAMASSA BARITADA, ESP. 20MM, APLICAÇÃO MANUAL COM DESEMPENADEIRA, PREPARO MANUAL</v>
          </cell>
          <cell r="C1012" t="str">
            <v>m2</v>
          </cell>
          <cell r="D1012">
            <v>161.97</v>
          </cell>
        </row>
        <row r="1013">
          <cell r="A1013">
            <v>8676</v>
          </cell>
          <cell r="B1013" t="str">
            <v>FORROS</v>
          </cell>
          <cell r="C1013"/>
          <cell r="D1013"/>
        </row>
        <row r="1014">
          <cell r="A1014">
            <v>8855</v>
          </cell>
          <cell r="B1014" t="str">
            <v>FORRO DE GESSO</v>
          </cell>
          <cell r="C1014"/>
          <cell r="D1014"/>
        </row>
        <row r="1015">
          <cell r="A1015" t="str">
            <v>ED-49686</v>
          </cell>
          <cell r="B1015" t="str">
            <v>FORRO EM CHAPA DE GESSO ACARTONADA, ESP. 12,5MM, COM FIXAÇÃO DO TIPO ESTRUTURADA EM PERFIL METÁLICO, EXCLUSIVE PERFIL TABICA, SANCA E MOLDURA, INCLUSIVE ACESSÓRIOS E FIXAÇÃO</v>
          </cell>
          <cell r="C1015" t="str">
            <v>m2</v>
          </cell>
          <cell r="D1015">
            <v>67</v>
          </cell>
        </row>
        <row r="1016">
          <cell r="A1016" t="str">
            <v>ED-49687</v>
          </cell>
          <cell r="B1016" t="str">
            <v>FORRO EM CHAPA DE GESSO ACARTONADO, ESP. 12,5MM, COM FIXAÇÃO DO TIPO ARAMADO, EXCLUSIVE PERFIL TABICA, SANCA E MOLDURA, INCLUSIVE ACESSÓRIOS E FIXAÇÃO</v>
          </cell>
          <cell r="C1016" t="str">
            <v>m2</v>
          </cell>
          <cell r="D1016">
            <v>55.78</v>
          </cell>
        </row>
        <row r="1017">
          <cell r="A1017" t="str">
            <v>ED-49685</v>
          </cell>
          <cell r="B1017" t="str">
            <v>FORRO EM PLACA DE GESSO LISO, DIMENSÃO (60X60)CM, COM FIXAÇÃO DO TIPO ARAMADO, EXCLUSIVE PERFIL TABICA, SANCA E MOLDURA, INCLUSIVE ACESSÓRIOS E FIXAÇÃO</v>
          </cell>
          <cell r="C1017" t="str">
            <v>m2</v>
          </cell>
          <cell r="D1017">
            <v>42.57</v>
          </cell>
        </row>
        <row r="1018">
          <cell r="A1018" t="str">
            <v>ED-28454</v>
          </cell>
          <cell r="B1018" t="str">
            <v>PERFIL TABICA GALVANIZADO, TIPO LISA, COM ACABAMENTO EM PINTURA, NA COR BRANCA, PARA FORRO EM CHAPA DE GESSO ACARTONADO, INCLUSIVE ACESSÓRIOS DE FIXAÇÃO</v>
          </cell>
          <cell r="C1018" t="str">
            <v>m</v>
          </cell>
          <cell r="D1018">
            <v>17.940000000000001</v>
          </cell>
        </row>
        <row r="1019">
          <cell r="A1019">
            <v>8856</v>
          </cell>
          <cell r="B1019" t="str">
            <v>FORRO DE MADEIRA</v>
          </cell>
          <cell r="C1019"/>
          <cell r="D1019"/>
        </row>
        <row r="1020">
          <cell r="A1020" t="str">
            <v>ED-49691</v>
          </cell>
          <cell r="B1020" t="str">
            <v>CIMALHA DE MADEIRA PARA FORRO DE MADEIRA</v>
          </cell>
          <cell r="C1020" t="str">
            <v>m</v>
          </cell>
          <cell r="D1020">
            <v>16.82</v>
          </cell>
        </row>
        <row r="1021">
          <cell r="A1021" t="str">
            <v>ED-49692</v>
          </cell>
          <cell r="B1021" t="str">
            <v>EMPENAS DE MADEIRA (RÉGUAS)</v>
          </cell>
          <cell r="C1021" t="str">
            <v>m2</v>
          </cell>
          <cell r="D1021">
            <v>130.65</v>
          </cell>
        </row>
        <row r="1022">
          <cell r="A1022" t="str">
            <v>ED-49690</v>
          </cell>
          <cell r="B1022" t="str">
            <v>FORRO DE MADEIRA DE PINUS</v>
          </cell>
          <cell r="C1022" t="str">
            <v>m2</v>
          </cell>
          <cell r="D1022">
            <v>63.16</v>
          </cell>
        </row>
        <row r="1023">
          <cell r="A1023" t="str">
            <v>ED-49689</v>
          </cell>
          <cell r="B1023" t="str">
            <v>FORRO DE MADEIRA EM ANGELIM</v>
          </cell>
          <cell r="C1023" t="str">
            <v>m2</v>
          </cell>
          <cell r="D1023">
            <v>80.38</v>
          </cell>
        </row>
        <row r="1024">
          <cell r="A1024">
            <v>8857</v>
          </cell>
          <cell r="B1024" t="str">
            <v>FORRO DE PVC</v>
          </cell>
          <cell r="C1024"/>
          <cell r="D1024"/>
        </row>
        <row r="1025">
          <cell r="A1025" t="str">
            <v>ED-28728</v>
          </cell>
          <cell r="B1025" t="str">
            <v>FORRO EM RÉGUA DE PVC, LARGURA 20CM, NA COR BRANCA, INCLUSIVE ESTRUTURA DE FIXAÇÃO E PENDURAIS METÁLICOS E ACESSÓRIOS DE FIXAÇÃO, EXCLUSIVE RODAFORRO OU MOLDURA</v>
          </cell>
          <cell r="C1025" t="str">
            <v>m2</v>
          </cell>
          <cell r="D1025">
            <v>70.95</v>
          </cell>
        </row>
        <row r="1026">
          <cell r="A1026" t="str">
            <v>ED-28751</v>
          </cell>
          <cell r="B1026" t="str">
            <v>RODAFORRO EM PVC, TIPO "U", NA COR BRANCA, PARA FORRO EM RÉGUA DE PVC, INCLUSIVE ACESSÓRIOS DE FIXAÇÃO</v>
          </cell>
          <cell r="C1026" t="str">
            <v>m</v>
          </cell>
          <cell r="D1026">
            <v>16.97</v>
          </cell>
        </row>
        <row r="1027">
          <cell r="A1027">
            <v>8858</v>
          </cell>
          <cell r="B1027" t="str">
            <v>RODAFORRO, MOLDURA E ACESSÓRIOS</v>
          </cell>
          <cell r="C1027"/>
          <cell r="D1027"/>
        </row>
        <row r="1028">
          <cell r="A1028" t="str">
            <v>ED-49688</v>
          </cell>
          <cell r="B1028" t="str">
            <v>COLOCAÇÃO DE MOLDURA DE GESSO</v>
          </cell>
          <cell r="C1028" t="str">
            <v>m</v>
          </cell>
          <cell r="D1028">
            <v>9.0299999999999994</v>
          </cell>
        </row>
        <row r="1029">
          <cell r="A1029">
            <v>8677</v>
          </cell>
          <cell r="B1029" t="str">
            <v>MARCENARIA E SERRALHERIA</v>
          </cell>
          <cell r="C1029"/>
          <cell r="D1029"/>
        </row>
        <row r="1030">
          <cell r="A1030">
            <v>8859</v>
          </cell>
          <cell r="B1030" t="str">
            <v>CORRIMÃO E GUARDA CORPO</v>
          </cell>
          <cell r="C1030"/>
          <cell r="D1030"/>
        </row>
        <row r="1031">
          <cell r="A1031" t="str">
            <v>ED-50943</v>
          </cell>
          <cell r="B1031" t="str">
            <v>CORRIMÃO DUPLO EM TUBO DE AÇO INOX D = 1 1/2" - FIXADO EM ALVENARIA</v>
          </cell>
          <cell r="C1031" t="str">
            <v>m</v>
          </cell>
          <cell r="D1031">
            <v>422.27</v>
          </cell>
        </row>
        <row r="1032">
          <cell r="A1032" t="str">
            <v>ED-50937</v>
          </cell>
          <cell r="B1032" t="str">
            <v>CORRIMÃO DUPLO EM TUBO GALVANIZADO DIN 2440, D = 1 1/2" - FIXADO EM ALVENARIA</v>
          </cell>
          <cell r="C1032" t="str">
            <v>m</v>
          </cell>
          <cell r="D1032">
            <v>142.94</v>
          </cell>
        </row>
        <row r="1033">
          <cell r="A1033" t="str">
            <v>ED-50941</v>
          </cell>
          <cell r="B1033" t="str">
            <v>CORRIMÃO SIMPLES EM TUBO DE AÇO INOX D = 1 1/2" - FIXADO EM ALVENARIA</v>
          </cell>
          <cell r="C1033" t="str">
            <v>m</v>
          </cell>
          <cell r="D1033">
            <v>222.87</v>
          </cell>
        </row>
        <row r="1034">
          <cell r="A1034" t="str">
            <v>ED-50942</v>
          </cell>
          <cell r="B1034" t="str">
            <v>CORRIMÃO SIMPLES EM TUBO DE AÇO INOX D = 1 1/2" - FIXADO EM PISO</v>
          </cell>
          <cell r="C1034" t="str">
            <v>m</v>
          </cell>
          <cell r="D1034">
            <v>220.47</v>
          </cell>
        </row>
        <row r="1035">
          <cell r="A1035" t="str">
            <v>ED-50935</v>
          </cell>
          <cell r="B1035" t="str">
            <v>CORRIMÃO SIMPLES EM TUBO GALVANIZADO DIN 2440, D = 1 1/2" - FIXADO EM ALVENARIA</v>
          </cell>
          <cell r="C1035" t="str">
            <v>m</v>
          </cell>
          <cell r="D1035">
            <v>120.62</v>
          </cell>
        </row>
        <row r="1036">
          <cell r="A1036" t="str">
            <v>ED-50936</v>
          </cell>
          <cell r="B1036" t="str">
            <v>CORRIMÃO SIMPLES EM TUBO GALVANIZADO DIN 2440, D = 1 1/2" - FIXADO EM PISO</v>
          </cell>
          <cell r="C1036" t="str">
            <v>m</v>
          </cell>
          <cell r="D1036">
            <v>110.76</v>
          </cell>
        </row>
        <row r="1037">
          <cell r="A1037" t="str">
            <v>ED-50939</v>
          </cell>
          <cell r="B1037" t="str">
            <v>GUARDA-CORPO EM AÇO GALVANIZADO DIN 2440, D = 2", COM SUBDIVISÕES EM TUBO DE AÇO D = 1/2", H = 1,05 M - COM CORRIMÃO DUPLO DE TUBO DE AÇO GALVANIZADO DE D = 1 1/2"</v>
          </cell>
          <cell r="C1037" t="str">
            <v>m</v>
          </cell>
          <cell r="D1037">
            <v>686.1</v>
          </cell>
        </row>
        <row r="1038">
          <cell r="A1038" t="str">
            <v>ED-50938</v>
          </cell>
          <cell r="B1038" t="str">
            <v>GUARDA-CORPO EM AÇO GALVANIZADO DIN 2440, D = 2", COM SUBDIVISÕES EM TUBO DE AÇO D = 1/2", H = 1,05 M - COM CORRIMÃO SIMPLES DE TUBO DE AÇO GALVANIZADO DE D = 1 1/2"</v>
          </cell>
          <cell r="C1038" t="str">
            <v>m</v>
          </cell>
          <cell r="D1038">
            <v>556.89</v>
          </cell>
        </row>
        <row r="1039">
          <cell r="A1039" t="str">
            <v>ED-50946</v>
          </cell>
          <cell r="B1039" t="str">
            <v>GUARDA-CORPO EM AÇO INOX D = 1 1/2", COM SUBDIVISÕES EM TUBO DE AÇO INOX D = 1/2", H = 1,05 M</v>
          </cell>
          <cell r="C1039" t="str">
            <v>m</v>
          </cell>
          <cell r="D1039">
            <v>563</v>
          </cell>
        </row>
        <row r="1040">
          <cell r="A1040" t="str">
            <v>ED-50945</v>
          </cell>
          <cell r="B1040" t="str">
            <v>GUARDA-CORPO EM AÇO INOX D = 1 1/2", COM SUBDIVISÕES EM TUBO DE AÇO INOX D = 1/2", H = 1,05 M - COM CORRIMÃO DUPLO DE TUBO DE AÇO INOX D = 1 1/2"</v>
          </cell>
          <cell r="C1040" t="str">
            <v>m</v>
          </cell>
          <cell r="D1040">
            <v>953.94</v>
          </cell>
        </row>
        <row r="1041">
          <cell r="A1041" t="str">
            <v>ED-50944</v>
          </cell>
          <cell r="B1041" t="str">
            <v>GUARDA-CORPO EM AÇO INOX D = 1 1/2", COM SUBDIVISÕES EM TUBO DE AÇO INOX D = 1/2", H = 1,05 M - COM CORRIMÃO SIMPLES DE TUBO DE AÇO INOX D = 1 1/2"</v>
          </cell>
          <cell r="C1041" t="str">
            <v>m</v>
          </cell>
          <cell r="D1041">
            <v>806.69</v>
          </cell>
        </row>
        <row r="1042">
          <cell r="A1042" t="str">
            <v>ED-50940</v>
          </cell>
          <cell r="B1042" t="str">
            <v>GUARDA-CORPO EM TUBO GALVANIZADO DIN 2440 D = 2", COM SUBDIVISÕES EM TUBO DE AÇO D = 1/2", H = 1,05 M</v>
          </cell>
          <cell r="C1042" t="str">
            <v>m</v>
          </cell>
          <cell r="D1042">
            <v>465.56</v>
          </cell>
        </row>
        <row r="1043">
          <cell r="A1043">
            <v>8861</v>
          </cell>
          <cell r="B1043" t="str">
            <v>ALAMBRADO PARA QUADRA</v>
          </cell>
          <cell r="C1043"/>
          <cell r="D1043"/>
        </row>
        <row r="1044">
          <cell r="A1044" t="str">
            <v>ED-50921</v>
          </cell>
          <cell r="B1044" t="str">
            <v>ALAMBRADO PARA QUADRA ESPORTIVA, EM TELA DE ARAME GALVANIZADO COM TRAMA LOSANGULAR DE 2" (50,8MM) E FIO BWG12 (2,77MM), ALTURA 1M, EXCLUSIVE PINTURA, INCLUSIVE FIXAÇÃO E FORNECIMENTO EM QUADROS DE TUBOS DE AÇO CARBONO GALVANIZADO DIÂMETRO DE 50MM (2")</v>
          </cell>
          <cell r="C1044" t="str">
            <v>m</v>
          </cell>
          <cell r="D1044">
            <v>332.14</v>
          </cell>
        </row>
        <row r="1045">
          <cell r="A1045" t="str">
            <v>ED-50920</v>
          </cell>
          <cell r="B1045" t="str">
            <v>ALAMBRADO PARA QUADRA ESPORTIVA, EM TELA DE ARAME GALVANIZADO COM TRAMA LOSANGULAR DE 2" (50,8MM) E FIO BWG12 (2,77MM), ALTURA 4M, EXCLUSIVE PINTURA, INCLUSIVE FIXAÇÃO E FORNECIMENTO EM QUADROS DE TUBOS DE AÇO CARBONO GALVANIZADO DIÂMETRO DE 50MM (2") - CONFORME DETALHE 15 (PADRÃO ESCOLAR)</v>
          </cell>
          <cell r="C1045" t="str">
            <v>m</v>
          </cell>
          <cell r="D1045">
            <v>708.22</v>
          </cell>
        </row>
        <row r="1046">
          <cell r="A1046" t="str">
            <v>ED-50922</v>
          </cell>
          <cell r="B1046" t="str">
            <v>ALAMBRADO PARA QUADRA ESPORTIVA, EM TELA DE ARAME GALVANIZADO COM TRAMA LOSANGULAR DE 2" (50,8MM) E FIO BWG12 (2,77MM), ALTURA 6M, EXCLUSIVE PINTURA, INCLUSIVE FIXAÇÃO E FORNECIMENTO EM QUADROS DE TUBOS DE AÇO CARBONO GALVANIZADO DIÂMETRO DE 50MM (2")</v>
          </cell>
          <cell r="C1046" t="str">
            <v>m</v>
          </cell>
          <cell r="D1046">
            <v>975.92</v>
          </cell>
        </row>
        <row r="1047">
          <cell r="A1047" t="str">
            <v>ED-9100</v>
          </cell>
          <cell r="B1047" t="str">
            <v>ALAMBRADO PARA QUADRA ESPORTIVA, EM TELA DE ARAME GALVANIZADO COM TRAMA LOSANGULAR DE 2" (50,8MM) E FIO BWG12 (2,77MM), EXCLUSIVE PINTURA, INCLUSIVE FIXAÇÃO E FORNECIMENTO EM QUADROS DE TUBOS DE AÇO CARBONO GALVANIZADO DIÂMETRO DE 50MM (2")</v>
          </cell>
          <cell r="C1047" t="str">
            <v>m2</v>
          </cell>
          <cell r="D1047">
            <v>174.02</v>
          </cell>
        </row>
        <row r="1048">
          <cell r="A1048" t="str">
            <v>ED-26408</v>
          </cell>
          <cell r="B1048" t="str">
            <v>PORTA PARA ALAMBRADO, COM UMA (1) FOLHA, DIMENSÃO (90X210)CM, EM TELA DE ARAME GALVANIZADO COM TRAMA LOSANGULAR DE 2" (50,8MM) E FIO BWG12 (2,77MM), EXCLUSIVE PINTURA, INCLUSIVE FIXAÇÃO E FORNECIMENTO EM QUADROS DE TUBOS DE AÇO CARBONO GALVANIZADO DIÂMETRO DE 50MM (2"), BATENTE, DOBRADIÇAS E CADEADO COM LARGURA DE 50MM</v>
          </cell>
          <cell r="C1048" t="str">
            <v>un</v>
          </cell>
          <cell r="D1048">
            <v>1138.49</v>
          </cell>
        </row>
        <row r="1049">
          <cell r="A1049">
            <v>8862</v>
          </cell>
          <cell r="B1049" t="str">
            <v>PEÇA ESPECIAL DE SERRALHERIA</v>
          </cell>
          <cell r="C1049"/>
          <cell r="D1049"/>
        </row>
        <row r="1050">
          <cell r="A1050" t="str">
            <v>ED-50966</v>
          </cell>
          <cell r="B1050" t="str">
            <v>MASTRO DE PÁTIO PARA BANDEIRA, EM TUBO GALVANIZADO 2" - H = 6,00 M</v>
          </cell>
          <cell r="C1050" t="str">
            <v>U</v>
          </cell>
          <cell r="D1050">
            <v>718.2</v>
          </cell>
        </row>
        <row r="1051">
          <cell r="A1051" t="str">
            <v>ED-50967</v>
          </cell>
          <cell r="B1051" t="str">
            <v>MASTRO PARA FACHADA</v>
          </cell>
          <cell r="C1051" t="str">
            <v>U</v>
          </cell>
          <cell r="D1051">
            <v>434.02</v>
          </cell>
        </row>
        <row r="1052">
          <cell r="A1052" t="str">
            <v>ED-50968</v>
          </cell>
          <cell r="B1052" t="str">
            <v>MASTROS DE PÁTIO PARA BANDEIRAS (H = 2,00 M E 6,00 M E DE 1,00 M E 9,00 M)</v>
          </cell>
          <cell r="C1052" t="str">
            <v>cj</v>
          </cell>
          <cell r="D1052">
            <v>3153.54</v>
          </cell>
        </row>
        <row r="1053">
          <cell r="A1053" t="str">
            <v>ED-50929</v>
          </cell>
          <cell r="B1053" t="str">
            <v>SEGREGADOR/BATE-RODAS PARA ESTACIONAMENTO ENGASTADO, EM TUBO GALVANIZADO, DN 3" (75MM), ACABAMENTO EM PINTURA ESMALTE, INCLUSIVE ESCAVAÇÃO, CHUMBAMENTO, FORNECIMENTO DE CONCRETO E BOTA-FORA DO MATERIAL</v>
          </cell>
          <cell r="C1053" t="str">
            <v>un</v>
          </cell>
          <cell r="D1053">
            <v>203.45</v>
          </cell>
        </row>
        <row r="1054">
          <cell r="A1054">
            <v>8863</v>
          </cell>
          <cell r="B1054" t="str">
            <v>ALÇAPÃO METÁLICO</v>
          </cell>
          <cell r="C1054"/>
          <cell r="D1054"/>
        </row>
        <row r="1055">
          <cell r="A1055" t="str">
            <v>ED-50923</v>
          </cell>
          <cell r="B1055" t="str">
            <v>ALÇAPÃO 60 X 60 CM COM COM QUADRO DE CANTONEIRA METÁLICA 1"X 1/8", TAMPA EM CANTONEIRA 7/8"X 1/8" E CHAPA METÁLICA ENRIJECIDA POR PERFIL "T</v>
          </cell>
          <cell r="C1055" t="str">
            <v>U</v>
          </cell>
          <cell r="D1055">
            <v>234.96</v>
          </cell>
        </row>
        <row r="1056">
          <cell r="A1056" t="str">
            <v>ED-50925</v>
          </cell>
          <cell r="B1056" t="str">
            <v>ALÇAPÃO 70 X 70 CM COM COM QUADRO DE CANTONEIRA METÁLICA 1"X 1/8", TAMPA EM CANTONEIRA 7/8"X 1/8" E CHAPA METÁLICA ENRIJECIDA POR PERFIL "T</v>
          </cell>
          <cell r="C1056" t="str">
            <v>U</v>
          </cell>
          <cell r="D1056">
            <v>275.08999999999997</v>
          </cell>
        </row>
        <row r="1057">
          <cell r="A1057" t="str">
            <v>ED-50924</v>
          </cell>
          <cell r="B1057" t="str">
            <v>ALÇAPÃO 80 X 80 CM COM COM QUADRO DE CANTONEIRA METÁLICA 1"X 1/8", TAMPA EM CANTONEIRA 7/8"X 1/8" E CHAPA METÁLICA ENRIJECIDA POR PERFIL "T</v>
          </cell>
          <cell r="C1057" t="str">
            <v>U</v>
          </cell>
          <cell r="D1057">
            <v>287.02</v>
          </cell>
        </row>
        <row r="1058">
          <cell r="A1058">
            <v>8864</v>
          </cell>
          <cell r="B1058" t="str">
            <v>ESCADA DE MARINHEIRO</v>
          </cell>
          <cell r="C1058"/>
          <cell r="D1058"/>
        </row>
        <row r="1059">
          <cell r="A1059" t="str">
            <v>ED-50947</v>
          </cell>
          <cell r="B1059" t="str">
            <v>DEGRAU DE ESCADA DE MARINHEIRO DE FERRO REDONDO DE 7/8" ENGASTADO</v>
          </cell>
          <cell r="C1059" t="str">
            <v>U</v>
          </cell>
          <cell r="D1059">
            <v>53.98</v>
          </cell>
        </row>
        <row r="1060">
          <cell r="A1060" t="str">
            <v>ED-50949</v>
          </cell>
          <cell r="B1060" t="str">
            <v>ESCADA MARINHEIRO - TUBO GALVANIZADO D = 3/4" E D = 1/2"</v>
          </cell>
          <cell r="C1060" t="str">
            <v>m</v>
          </cell>
          <cell r="D1060">
            <v>178.87</v>
          </cell>
        </row>
        <row r="1061">
          <cell r="A1061" t="str">
            <v>ED-50948</v>
          </cell>
          <cell r="B1061" t="str">
            <v>ESCADA MARINHEIRO COM GRADIL PROTETOR - D = 3/4"</v>
          </cell>
          <cell r="C1061" t="str">
            <v>m</v>
          </cell>
          <cell r="D1061">
            <v>383.65</v>
          </cell>
        </row>
        <row r="1062">
          <cell r="A1062">
            <v>8678</v>
          </cell>
          <cell r="B1062" t="str">
            <v>PINTURA</v>
          </cell>
          <cell r="C1062"/>
          <cell r="D1062"/>
        </row>
        <row r="1063">
          <cell r="A1063">
            <v>8866</v>
          </cell>
          <cell r="B1063" t="str">
            <v>LIXAMENTO PARA PINTURA</v>
          </cell>
          <cell r="C1063"/>
          <cell r="D1063"/>
        </row>
        <row r="1064">
          <cell r="A1064" t="str">
            <v>ED-50505</v>
          </cell>
          <cell r="B1064" t="str">
            <v>LIXAMENTO MANUAL EM PAREDE PARA REMOÇÃO DE TINTA</v>
          </cell>
          <cell r="C1064" t="str">
            <v>m2</v>
          </cell>
          <cell r="D1064">
            <v>2.72</v>
          </cell>
        </row>
        <row r="1065">
          <cell r="A1065" t="str">
            <v>ED-50507</v>
          </cell>
          <cell r="B1065" t="str">
            <v>LIXAMENTO MANUAL EM SUPERFÍCIE DE MADEIRA PARA REMOÇÃO DE TINTA</v>
          </cell>
          <cell r="C1065" t="str">
            <v>m2</v>
          </cell>
          <cell r="D1065">
            <v>4.12</v>
          </cell>
        </row>
        <row r="1066">
          <cell r="A1066" t="str">
            <v>ED-50508</v>
          </cell>
          <cell r="B1066" t="str">
            <v>LIXAMENTO MANUAL EM SUPERFÍCIE METÁLICA PARA REMOÇÃO DE TINTA</v>
          </cell>
          <cell r="C1066" t="str">
            <v>m2</v>
          </cell>
          <cell r="D1066">
            <v>4.63</v>
          </cell>
        </row>
        <row r="1067">
          <cell r="A1067" t="str">
            <v>ED-50506</v>
          </cell>
          <cell r="B1067" t="str">
            <v>LIXAMENTO MANUAL EM TETO PARA REMOÇÃO DE TINTA</v>
          </cell>
          <cell r="C1067" t="str">
            <v>m2</v>
          </cell>
          <cell r="D1067">
            <v>3.08</v>
          </cell>
        </row>
        <row r="1068">
          <cell r="A1068">
            <v>8867</v>
          </cell>
          <cell r="B1068" t="str">
            <v>SELADOR PAREDE</v>
          </cell>
          <cell r="C1068"/>
          <cell r="D1068"/>
        </row>
        <row r="1069">
          <cell r="A1069" t="str">
            <v>ED-50514</v>
          </cell>
          <cell r="B1069" t="str">
            <v>PREPARAÇÃO PARA EMASSAMENTO OU PINTURA (LÁTEX/ACRÍLICA) EM PAREDE, INCLUSIVE UMA (1) DEMÃO DE SELADOR ACRÍLICO</v>
          </cell>
          <cell r="C1069" t="str">
            <v>m2</v>
          </cell>
          <cell r="D1069">
            <v>5.78</v>
          </cell>
        </row>
        <row r="1070">
          <cell r="A1070" t="str">
            <v>ED-50516</v>
          </cell>
          <cell r="B1070" t="str">
            <v>PREPARAÇÃO PARA EMASSAMENTO OU PINTURA (LÁTEX/ACRÍLICA) EM PAREDE OU FORRO EM CHAPA DE GESSO ACARTONADO (DRYWALL), INCLUSIVE UMA (1) DEMÃO DE SELADOR ACRÍLICO</v>
          </cell>
          <cell r="C1070" t="str">
            <v>m2</v>
          </cell>
          <cell r="D1070">
            <v>5.14</v>
          </cell>
        </row>
        <row r="1071">
          <cell r="A1071" t="str">
            <v>ED-50515</v>
          </cell>
          <cell r="B1071" t="str">
            <v>PREPARAÇÃO PARA EMASSAMENTO OU PINTURA (LÁTEX/ACRÍLICA) EM TETO, INCLUSIVE UMA (1) DEMÃO DE SELADOR ACRÍLICO</v>
          </cell>
          <cell r="C1071" t="str">
            <v>m2</v>
          </cell>
          <cell r="D1071">
            <v>7.37</v>
          </cell>
        </row>
        <row r="1072">
          <cell r="A1072">
            <v>8868</v>
          </cell>
          <cell r="B1072" t="str">
            <v>MASSA CORRIDA (PVA E ACRÍLICA)</v>
          </cell>
          <cell r="C1072"/>
          <cell r="D1072"/>
        </row>
        <row r="1073">
          <cell r="A1073" t="str">
            <v>ED-50485</v>
          </cell>
          <cell r="B1073" t="str">
            <v>EMASSAMENTO EM FORRO DE GESSO COM MASSA ACRÍLICA, UMA (1) DEMÃO, INCLUSIVE LIXAMENTO PARA PINTURA</v>
          </cell>
          <cell r="C1073" t="str">
            <v>m2</v>
          </cell>
          <cell r="D1073">
            <v>16.13</v>
          </cell>
        </row>
        <row r="1074">
          <cell r="A1074" t="str">
            <v>ED-50486</v>
          </cell>
          <cell r="B1074" t="str">
            <v>EMASSAMENTO EM FORRO DE GESSO COM MASSA CORRIDA (PVA), UMA (1) DEMÃO, INCLUSIVE LIXAMENTO PARA PINTURA</v>
          </cell>
          <cell r="C1074" t="str">
            <v>m2</v>
          </cell>
          <cell r="D1074">
            <v>14.36</v>
          </cell>
        </row>
        <row r="1075">
          <cell r="A1075" t="str">
            <v>ED-50474</v>
          </cell>
          <cell r="B1075" t="str">
            <v>EMASSAMENTO EM PAREDE COM MASSA ACRÍLICA, DUAS (2) DEMÃOS, INCLUSIVE LIXAMENTO PARA PINTURA</v>
          </cell>
          <cell r="C1075" t="str">
            <v>m2</v>
          </cell>
          <cell r="D1075">
            <v>19.18</v>
          </cell>
        </row>
        <row r="1076">
          <cell r="A1076" t="str">
            <v>ED-50473</v>
          </cell>
          <cell r="B1076" t="str">
            <v>EMASSAMENTO EM PAREDE COM MASSA ACRÍLICA, UMA (1) DEMÃO, INCLUSIVE LIXAMENTO PARA PINTURA</v>
          </cell>
          <cell r="C1076" t="str">
            <v>m2</v>
          </cell>
          <cell r="D1076">
            <v>12.8</v>
          </cell>
        </row>
        <row r="1077">
          <cell r="A1077" t="str">
            <v>ED-50478</v>
          </cell>
          <cell r="B1077" t="str">
            <v>EMASSAMENTO EM PAREDE COM MASSA CORRIDA (PVA), DUAS (2) DEMÃOS, INCLUSIVE LIXAMENTO PARA PINTURA</v>
          </cell>
          <cell r="C1077" t="str">
            <v>m2</v>
          </cell>
          <cell r="D1077">
            <v>15.89</v>
          </cell>
        </row>
        <row r="1078">
          <cell r="A1078" t="str">
            <v>ED-50477</v>
          </cell>
          <cell r="B1078" t="str">
            <v>EMASSAMENTO EM PAREDE COM MASSA CORRIDA (PVA), UMA (1) DEMÃO, INCLUSIVE LIXAMENTO PARA PINTURA</v>
          </cell>
          <cell r="C1078" t="str">
            <v>m2</v>
          </cell>
          <cell r="D1078">
            <v>11.15</v>
          </cell>
        </row>
        <row r="1079">
          <cell r="A1079" t="str">
            <v>ED-50483</v>
          </cell>
          <cell r="B1079" t="str">
            <v>EMASSAMENTO EM PAREDE EM CHAPA DE GESSO ACARTONADO (DRYWALL) COM MASSA ACRÍLICA, UMA (1) DEMÃO, INCLUSIVE LIXAMENTO PARA PINTURA</v>
          </cell>
          <cell r="C1079" t="str">
            <v>m2</v>
          </cell>
          <cell r="D1079">
            <v>12.8</v>
          </cell>
        </row>
        <row r="1080">
          <cell r="A1080" t="str">
            <v>ED-50484</v>
          </cell>
          <cell r="B1080" t="str">
            <v>EMASSAMENTO EM PAREDE EM CHAPA DE GESSO ACARTONADO (DRYWALL) COM MASSA CORRIDA (PVA), UMA (1) DEMÃO, INCLUSIVE LIXAMENTO PARA PINTURA</v>
          </cell>
          <cell r="C1080" t="str">
            <v>m2</v>
          </cell>
          <cell r="D1080">
            <v>11.15</v>
          </cell>
        </row>
        <row r="1081">
          <cell r="A1081" t="str">
            <v>ED-50476</v>
          </cell>
          <cell r="B1081" t="str">
            <v>EMASSAMENTO EM TETO COM MASSA ACRÍLICA, DUAS (2) DEMÃOS, INCLUSIVE LIXAMENTO PARA PINTURA</v>
          </cell>
          <cell r="C1081" t="str">
            <v>m2</v>
          </cell>
          <cell r="D1081">
            <v>30.31</v>
          </cell>
        </row>
        <row r="1082">
          <cell r="A1082" t="str">
            <v>ED-50475</v>
          </cell>
          <cell r="B1082" t="str">
            <v>EMASSAMENTO EM TETO COM MASSA ACRÍLICA, UMA (1) DEMÃO, INCLUSIVE LIXAMENTO PARA PINTURA</v>
          </cell>
          <cell r="C1082" t="str">
            <v>m2</v>
          </cell>
          <cell r="D1082">
            <v>21.14</v>
          </cell>
        </row>
        <row r="1083">
          <cell r="A1083" t="str">
            <v>ED-50480</v>
          </cell>
          <cell r="B1083" t="str">
            <v>EMASSAMENTO EM TETO COM MASSA CORRIDA (PVA), DUAS (2) DEMÃOS, INCLUSIVE LIXAMENTO PARA PINTURA</v>
          </cell>
          <cell r="C1083" t="str">
            <v>m2</v>
          </cell>
          <cell r="D1083">
            <v>27.02</v>
          </cell>
        </row>
        <row r="1084">
          <cell r="A1084" t="str">
            <v>ED-50479</v>
          </cell>
          <cell r="B1084" t="str">
            <v>EMASSAMENTO EM TETO COM MASSA CORRIDA (PVA), UMA (1) DEMÃO, INCLUSIVE LIXAMENTO PARA PINTURA</v>
          </cell>
          <cell r="C1084" t="str">
            <v>m2</v>
          </cell>
          <cell r="D1084">
            <v>19.489999999999998</v>
          </cell>
        </row>
        <row r="1085">
          <cell r="A1085">
            <v>8869</v>
          </cell>
          <cell r="B1085" t="str">
            <v>PINTURA LÁTEX (PVA)</v>
          </cell>
          <cell r="C1085"/>
          <cell r="D1085"/>
        </row>
        <row r="1086">
          <cell r="A1086" t="str">
            <v>ED-50492</v>
          </cell>
          <cell r="B1086" t="str">
            <v>PINTURA ESMALTE EM ESTRUTURA DE AÇO CARBONO, DUAS (2) DEMÃOS, EXCLUSIVE FUNDO ANTICORROSIVO</v>
          </cell>
          <cell r="C1086" t="str">
            <v>m2</v>
          </cell>
          <cell r="D1086">
            <v>23.07</v>
          </cell>
        </row>
        <row r="1087">
          <cell r="A1087" t="str">
            <v>ED-50498</v>
          </cell>
          <cell r="B1087" t="str">
            <v>PINTURA LÁTEX (PVA) EM PAREDE, DUAS (2) DEMÃOS, EXCLUSIVE SELADOR ACRÍLICO E MASSA ACRÍLICA/CORRIDA (PVA)</v>
          </cell>
          <cell r="C1087" t="str">
            <v>m2</v>
          </cell>
          <cell r="D1087">
            <v>12.23</v>
          </cell>
        </row>
        <row r="1088">
          <cell r="A1088" t="str">
            <v>ED-50502</v>
          </cell>
          <cell r="B1088" t="str">
            <v>PINTURA LÁTEX (PVA) EM PAREDE, DUAS (2) DEMÃOS, INCLUSIVE UMA (1) DEMÃO DE MASSA CORRIDA (PVA), EXCLUSIVE SELADOR ACRÍLICO</v>
          </cell>
          <cell r="C1088" t="str">
            <v>m2</v>
          </cell>
          <cell r="D1088">
            <v>23.38</v>
          </cell>
        </row>
        <row r="1089">
          <cell r="A1089" t="str">
            <v>ED-50500</v>
          </cell>
          <cell r="B1089" t="str">
            <v>PINTURA LÁTEX (PVA) EM PAREDE, TRÊS (3) DEMÃOS, EXCLUSIVE SELADOR ACRÍLICO E MASSA ACRÍLICA/CORRIDA (PVA)</v>
          </cell>
          <cell r="C1089" t="str">
            <v>m2</v>
          </cell>
          <cell r="D1089">
            <v>15.63</v>
          </cell>
        </row>
        <row r="1090">
          <cell r="A1090" t="str">
            <v>ED-50504</v>
          </cell>
          <cell r="B1090" t="str">
            <v>PINTURA LÁTEX (PVA) EM RODAPÉ OU MOLDURAS (ALTURA DE 5 CM A 7C M), EXCLUSIVE SELADOR ACRÍLICO</v>
          </cell>
          <cell r="C1090" t="str">
            <v>m</v>
          </cell>
          <cell r="D1090">
            <v>5.46</v>
          </cell>
        </row>
        <row r="1091">
          <cell r="A1091" t="str">
            <v>ED-50499</v>
          </cell>
          <cell r="B1091" t="str">
            <v>PINTURA LÁTEX (PVA) EM TETO, DUAS (2) DEMÃOS, EXCLUSIVE SELADOR ACRÍLICO E MASSA ACRÍLICA/CORRIDA (PVA)</v>
          </cell>
          <cell r="C1091" t="str">
            <v>m2</v>
          </cell>
          <cell r="D1091">
            <v>13.71</v>
          </cell>
        </row>
        <row r="1092">
          <cell r="A1092" t="str">
            <v>ED-50503</v>
          </cell>
          <cell r="B1092" t="str">
            <v>PINTURA LÁTEX (PVA) EM TETO, DUAS (2) DEMÃOS, INCLUSIVE UMA (1) DEMÃO DE MASSA CORRIDA (PVA), EXCLUSIVE SELADOR ACRÍLICO</v>
          </cell>
          <cell r="C1092" t="str">
            <v>m2</v>
          </cell>
          <cell r="D1092">
            <v>33.200000000000003</v>
          </cell>
        </row>
        <row r="1093">
          <cell r="A1093" t="str">
            <v>ED-50501</v>
          </cell>
          <cell r="B1093" t="str">
            <v>PINTURA LÁTEX (PVA) EM TETO, TRÊS (3) DEMÃOS, EXCLUSIVE SELADOR ACRÍLICO E MASSA ACRÍLICA/CORRIDA (PVA)</v>
          </cell>
          <cell r="C1093" t="str">
            <v>m2</v>
          </cell>
          <cell r="D1093">
            <v>17.88</v>
          </cell>
        </row>
        <row r="1094">
          <cell r="A1094">
            <v>8870</v>
          </cell>
          <cell r="B1094" t="str">
            <v>PINTURA ACRÍLICA</v>
          </cell>
          <cell r="C1094"/>
          <cell r="D1094"/>
        </row>
        <row r="1095">
          <cell r="A1095" t="str">
            <v>ED-50451</v>
          </cell>
          <cell r="B1095" t="str">
            <v>PINTURA ACRÍLICA EM PAREDE, DUAS (2) DEMÃOS, EXCLUSIVE SELADOR ACRÍLICO E MASSA ACRÍLICA/CORRIDA (PVA)</v>
          </cell>
          <cell r="C1095" t="str">
            <v>m2</v>
          </cell>
          <cell r="D1095">
            <v>14.16</v>
          </cell>
        </row>
        <row r="1096">
          <cell r="A1096" t="str">
            <v>ED-50455</v>
          </cell>
          <cell r="B1096" t="str">
            <v>PINTURA ACRÍLICA EM PAREDE, DUAS (2) DEMÃOS, INCLUSIVE UMA (1) DEMÃO DE MASSA CORRIDA (PVA), EXCLUSIVE SELADOR ACRÍLICO</v>
          </cell>
          <cell r="C1096" t="str">
            <v>m2</v>
          </cell>
          <cell r="D1096">
            <v>25.31</v>
          </cell>
        </row>
        <row r="1097">
          <cell r="A1097" t="str">
            <v>ED-50453</v>
          </cell>
          <cell r="B1097" t="str">
            <v>PINTURA ACRÍLICA EM PAREDE, TRÊS (3) DEMÃOS, EXCLUSIVE SELADOR ACRÍLICO E MASSA ACRÍLICA/CORRIDA (PVA)</v>
          </cell>
          <cell r="C1097" t="str">
            <v>m2</v>
          </cell>
          <cell r="D1097">
            <v>18.52</v>
          </cell>
        </row>
        <row r="1098">
          <cell r="A1098" t="str">
            <v>ED-50452</v>
          </cell>
          <cell r="B1098" t="str">
            <v>PINTURA ACRÍLICA EM TETO, DUAS (2) DEMÃOS, EXCLUSIVE SELADOR ACRÍLICO E MASSA ACRÍLICA/CORRIDA (PVA)</v>
          </cell>
          <cell r="C1098" t="str">
            <v>m2</v>
          </cell>
          <cell r="D1098">
            <v>15.64</v>
          </cell>
        </row>
        <row r="1099">
          <cell r="A1099" t="str">
            <v>ED-50456</v>
          </cell>
          <cell r="B1099" t="str">
            <v>PINTURA ACRÍLICA EM TETO, DUAS (2) DEMÃOS, INCLUSIVE UMA (1) DEMÃO DE MASSA CORRIDA (PVA), EXCLUSIVE SELADOR ACRÍLICO</v>
          </cell>
          <cell r="C1099" t="str">
            <v>m2</v>
          </cell>
          <cell r="D1099">
            <v>35.130000000000003</v>
          </cell>
        </row>
        <row r="1100">
          <cell r="A1100" t="str">
            <v>ED-50454</v>
          </cell>
          <cell r="B1100" t="str">
            <v>PINTURA ACRÍLICA EM TETO, TRÊS (3) DEMÃOS, EXCLUSIVE SELADOR ACRÍLICO E MASSA ACRÍLICA/CORRIDA (PVA)</v>
          </cell>
          <cell r="C1100" t="str">
            <v>m2</v>
          </cell>
          <cell r="D1100">
            <v>20.77</v>
          </cell>
        </row>
        <row r="1101">
          <cell r="A1101">
            <v>8871</v>
          </cell>
          <cell r="B1101" t="str">
            <v>PINTURA A CAL</v>
          </cell>
          <cell r="C1101"/>
          <cell r="D1101"/>
        </row>
        <row r="1102">
          <cell r="A1102" t="str">
            <v>ED-50470</v>
          </cell>
          <cell r="B1102" t="str">
            <v>PINTURA EM CAIAÇÃO PARA AMBIENTE EXTERNO,TRÊS (3) DEMÃOS, INCLUSIVE PIGMENTO E FIXADOR DE CAL</v>
          </cell>
          <cell r="C1102" t="str">
            <v>m2</v>
          </cell>
          <cell r="D1102">
            <v>14.77</v>
          </cell>
        </row>
        <row r="1103">
          <cell r="A1103" t="str">
            <v>ED-50469</v>
          </cell>
          <cell r="B1103" t="str">
            <v>PINTURA EM CAIAÇÃO PARA AMBIENTE INTERNO,TRÊS (3) DEMÃOS, INCLUSIVE PIGMENTO E FIXADOR DE CAL</v>
          </cell>
          <cell r="C1103" t="str">
            <v>m2</v>
          </cell>
          <cell r="D1103">
            <v>17.21</v>
          </cell>
        </row>
        <row r="1104">
          <cell r="A1104">
            <v>8872</v>
          </cell>
          <cell r="B1104" t="str">
            <v>MASSA CORRIDA SOBRE MADEIRA</v>
          </cell>
          <cell r="C1104"/>
          <cell r="D1104"/>
        </row>
        <row r="1105">
          <cell r="A1105" t="str">
            <v>ED-50481</v>
          </cell>
          <cell r="B1105" t="str">
            <v>EMASSAMENTO A ÓLEO SOBRE MADEIRA, UMA (1) DEMÃO, INCLUSIVE LIXAMENTO PARA PINTURA</v>
          </cell>
          <cell r="C1105" t="str">
            <v>m2</v>
          </cell>
          <cell r="D1105">
            <v>20.68</v>
          </cell>
        </row>
        <row r="1106">
          <cell r="A1106" t="str">
            <v>ED-50482</v>
          </cell>
          <cell r="B1106" t="str">
            <v>EMASSAMENTO EM ESQUADRIA DE MADEIRA COM MASSA A ÓLEO, DUAS (2) DEMÃOS, INCLUSIVE LIXAMENTO PARA PINTURA  A ÓLEO OU ESMALTE</v>
          </cell>
          <cell r="C1106" t="str">
            <v>m2</v>
          </cell>
          <cell r="D1106">
            <v>29.8</v>
          </cell>
        </row>
        <row r="1107">
          <cell r="A1107">
            <v>8873</v>
          </cell>
          <cell r="B1107" t="str">
            <v>PINTURA PRESERVATIVA PARA MADEIRA</v>
          </cell>
          <cell r="C1107"/>
          <cell r="D1107"/>
        </row>
        <row r="1108">
          <cell r="A1108" t="str">
            <v>ED-50512</v>
          </cell>
          <cell r="B1108" t="str">
            <v>PINTURA PRESERVATIVA COM CUPINICIDA EM MADEIRA SECA, DUAS (2) DEMÃOS</v>
          </cell>
          <cell r="C1108" t="str">
            <v>m2</v>
          </cell>
          <cell r="D1108">
            <v>18.11</v>
          </cell>
        </row>
        <row r="1109">
          <cell r="A1109" t="str">
            <v>ED-50511</v>
          </cell>
          <cell r="B1109" t="str">
            <v>PINTURA PRESERVATIVA COM CUPINICIDA EM MADEIRA SECA, DUAS (2) DEMÃOS, INCLUSIVE DUAS (2) DEMÃOS DE VERNIZ SINTÉTICO MARÍTIMO, ACABAMENTO TIPO FOSCO</v>
          </cell>
          <cell r="C1109" t="str">
            <v>m2</v>
          </cell>
          <cell r="D1109">
            <v>28.58</v>
          </cell>
        </row>
        <row r="1110">
          <cell r="A1110">
            <v>8874</v>
          </cell>
          <cell r="B1110" t="str">
            <v>PINTURA VERNIZ SOBRE MADEIRA</v>
          </cell>
          <cell r="C1110"/>
          <cell r="D1110"/>
        </row>
        <row r="1111">
          <cell r="A1111" t="str">
            <v>ED-50530</v>
          </cell>
          <cell r="B1111" t="str">
            <v>PINTURA COM VERNIZ POLIURETANO COM FILTRO SOLAR EM MADEIRA, DUAS (2) DEMÃOS, ACABAMENTO TIPO FOSCO</v>
          </cell>
          <cell r="C1111" t="str">
            <v>m2</v>
          </cell>
          <cell r="D1111">
            <v>27.77</v>
          </cell>
        </row>
        <row r="1112">
          <cell r="A1112" t="str">
            <v>ED-9026</v>
          </cell>
          <cell r="B1112" t="str">
            <v>PINTURA COM VERNIZ SINTÉTICO MARÍTIMO EM BATE MACA DE MADEIRA SEM CORRIMÃO, COM LARGURA DE 15CM E ESP. 2CM, DUAS (2) DEMÃOS, ACABAMENTO TIPO FOSCO</v>
          </cell>
          <cell r="C1112" t="str">
            <v>m</v>
          </cell>
          <cell r="D1112">
            <v>7.89</v>
          </cell>
        </row>
        <row r="1113">
          <cell r="A1113" t="str">
            <v>ED-50527</v>
          </cell>
          <cell r="B1113" t="str">
            <v>PINTURA COM VERNIZ SINTÉTICO MARÍTIMO EM ESQUADRIAS DE MADEIRA, DUAS (2) DEMÃOS, ACABAMENTO TIPO ACETINADO (BRILHO SÚTIL)</v>
          </cell>
          <cell r="C1113" t="str">
            <v>m2</v>
          </cell>
          <cell r="D1113">
            <v>21.91</v>
          </cell>
        </row>
        <row r="1114">
          <cell r="A1114" t="str">
            <v>ED-50526</v>
          </cell>
          <cell r="B1114" t="str">
            <v>PINTURA COM VERNIZ SINTÉTICO MARÍTIMO EM ESQUADRIAS DE MADEIRA, DUAS (2) DEMÃOS, ACABAMENTO TIPO BRILHANTE</v>
          </cell>
          <cell r="C1114" t="str">
            <v>m2</v>
          </cell>
          <cell r="D1114">
            <v>21.03</v>
          </cell>
        </row>
        <row r="1115">
          <cell r="A1115" t="str">
            <v>ED-50528</v>
          </cell>
          <cell r="B1115" t="str">
            <v>PINTURA COM VERNIZ SINTÉTICO MARÍTIMO EM ESQUADRIAS DE MADEIRA, DUAS (2) DEMÃOS, ACABAMENTO TIPO FOSCO</v>
          </cell>
          <cell r="C1115" t="str">
            <v>m2</v>
          </cell>
          <cell r="D1115">
            <v>22.16</v>
          </cell>
        </row>
        <row r="1116">
          <cell r="A1116" t="str">
            <v>ED-50531</v>
          </cell>
          <cell r="B1116" t="str">
            <v>PINTURA COM VERNIZ SINTÉTICO MARÍTIMO EM RÉGUAS PARA FIXAÇÃO CARTAZES E PROTEÇÃO DE CARTEIRAS, COM LARGURA DE 10CM E ESP. 2CM, DUAS (2) DEMÃOS, ACABAMENTO TIPO FOSCO</v>
          </cell>
          <cell r="C1116" t="str">
            <v>m</v>
          </cell>
          <cell r="D1116">
            <v>7.14</v>
          </cell>
        </row>
        <row r="1117">
          <cell r="A1117">
            <v>8875</v>
          </cell>
          <cell r="B1117" t="str">
            <v>PINTURA ESMALTE SOBRE MADEIRA</v>
          </cell>
          <cell r="C1117"/>
          <cell r="D1117"/>
        </row>
        <row r="1118">
          <cell r="A1118" t="str">
            <v>ED-50493</v>
          </cell>
          <cell r="B1118" t="str">
            <v>PINTURA ESMALTE EM ESQUADRIA DE MADEIRA, DUAS (2) DEMÃOS, INCLUSIVE UMA (1) DEMÃO DE FUNDO NIVELADOR, EXCLUSIVE MASSA A ÓLEO</v>
          </cell>
          <cell r="C1118" t="str">
            <v>m2</v>
          </cell>
          <cell r="D1118">
            <v>23.74</v>
          </cell>
        </row>
        <row r="1119">
          <cell r="A1119" t="str">
            <v>ED-28438</v>
          </cell>
          <cell r="B1119" t="str">
            <v>PINTURA ESMALTE EM SUPERFÍCIE DE MADEIRA, DUAS (2) DEMÃOS, EXCLUSIVE FUNDO NIVELADOR E MASSA A ÓLEO</v>
          </cell>
          <cell r="C1119" t="str">
            <v>m2</v>
          </cell>
          <cell r="D1119">
            <v>18.73</v>
          </cell>
        </row>
        <row r="1120">
          <cell r="A1120" t="str">
            <v>ED-28437</v>
          </cell>
          <cell r="B1120" t="str">
            <v>PINTURA ESMALTE EM SUPERFÍCIE DE MADEIRA, DUAS (2) DEMÃOS, INCLUSIVE UMA (1) DEMÃO DE FUNDO NIVELADOR, EXCLUSIVE MASSA A ÓLEO</v>
          </cell>
          <cell r="C1120" t="str">
            <v>m2</v>
          </cell>
          <cell r="D1120">
            <v>22.24</v>
          </cell>
        </row>
        <row r="1121">
          <cell r="A1121">
            <v>8876</v>
          </cell>
          <cell r="B1121" t="str">
            <v>CERA EM ESQUADRIA DE MADEIRA</v>
          </cell>
          <cell r="C1121"/>
          <cell r="D1121"/>
        </row>
        <row r="1122">
          <cell r="A1122" t="str">
            <v>ED-50471</v>
          </cell>
          <cell r="B1122" t="str">
            <v>APLICAÇÃO DE CERA EM ESQUADRIAS DE MADEIRA, TRÊS (3) DEMÃOS, INCLUSIVE APLICAÇÃO DE SELADOR PARA MADEIRA</v>
          </cell>
          <cell r="C1122" t="str">
            <v>m2</v>
          </cell>
          <cell r="D1122">
            <v>22.33</v>
          </cell>
        </row>
        <row r="1123">
          <cell r="A1123" t="str">
            <v>ED-50472</v>
          </cell>
          <cell r="B1123" t="str">
            <v>APLICAÇÃO DE CERA EM RODAPÉS COM ALTURA DE 10 CM, TRÊS (3) DEMÃOS, INCLUSIVE APLICAÇÃO DE SELADOR PARA MADEIRA</v>
          </cell>
          <cell r="C1123" t="str">
            <v>m</v>
          </cell>
          <cell r="D1123">
            <v>6.49</v>
          </cell>
        </row>
        <row r="1124">
          <cell r="A1124">
            <v>8877</v>
          </cell>
          <cell r="B1124" t="str">
            <v>PINTURA ESMALTE</v>
          </cell>
          <cell r="C1124"/>
          <cell r="D1124"/>
        </row>
        <row r="1125">
          <cell r="A1125" t="str">
            <v>ED-50509</v>
          </cell>
          <cell r="B1125" t="str">
            <v>PINTURA ESMALTE EM SUPERFÍCIE DE CONCRETO/ALVENARIA, DUAS (2) DEMÃOS, EXCLUSIVE SELADOR ACRÍLICO E MASSA ACRÍLICA/CORRIDA (PVA)</v>
          </cell>
          <cell r="C1125" t="str">
            <v>m2</v>
          </cell>
          <cell r="D1125">
            <v>21.75</v>
          </cell>
        </row>
        <row r="1126">
          <cell r="A1126" t="str">
            <v>ED-50510</v>
          </cell>
          <cell r="B1126" t="str">
            <v>PINTURA ESMALTE EM SUPERFÍCIE DE CONCRETO/ALVENARIA, TRÊS (3) DEMÃOS, EXCLUSIVE SELADOR ACRÍLICO E MASSA ACRÍLICA/CORRIDA (PVA)</v>
          </cell>
          <cell r="C1126" t="str">
            <v>m2</v>
          </cell>
          <cell r="D1126">
            <v>28.18</v>
          </cell>
        </row>
        <row r="1127">
          <cell r="A1127">
            <v>8878</v>
          </cell>
          <cell r="B1127" t="str">
            <v>PINTURA ESMALTE SOBRE FERRO</v>
          </cell>
          <cell r="C1127"/>
          <cell r="D1127"/>
        </row>
        <row r="1128">
          <cell r="A1128" t="str">
            <v>ED-50491</v>
          </cell>
          <cell r="B1128" t="str">
            <v>PINTURA ESMALTE EM ESQUADRIAS DE FERRO, DUAS (2) DEMÃOS, INCLUSIVE UMA (1) DEMÃO DE FUNDO ANTICORROSIVO</v>
          </cell>
          <cell r="C1128" t="str">
            <v>m2</v>
          </cell>
          <cell r="D1128">
            <v>31.98</v>
          </cell>
        </row>
        <row r="1129">
          <cell r="A1129" t="str">
            <v>ED-50496</v>
          </cell>
          <cell r="B1129" t="str">
            <v>PINTURA ESMALTE EM TUBO GALVANIZADO, DUAS (2) DEMÃOS, INCLUSIVE UMA (1) DEMÃO DE FUNDO ANTICORROSIVO</v>
          </cell>
          <cell r="C1129" t="str">
            <v>m</v>
          </cell>
          <cell r="D1129">
            <v>20.8</v>
          </cell>
        </row>
        <row r="1130">
          <cell r="A1130" t="str">
            <v>ED-50495</v>
          </cell>
          <cell r="B1130" t="str">
            <v>PINTURA ESMALTE SINTÉTICO EM SUPERFÍCIES GALVANIZADAS, DUAS (2) DEMÃOS, INCLUSIVE UMA (1) DEMÃO DE FUNDO ANTICORROSIVO</v>
          </cell>
          <cell r="C1130" t="str">
            <v>m2</v>
          </cell>
          <cell r="D1130">
            <v>31.98</v>
          </cell>
        </row>
        <row r="1131">
          <cell r="A1131">
            <v>8879</v>
          </cell>
          <cell r="B1131" t="str">
            <v>PINTURA EPÓXI EM PAREDE</v>
          </cell>
          <cell r="C1131"/>
          <cell r="D1131"/>
        </row>
        <row r="1132">
          <cell r="A1132" t="str">
            <v>ED-9917</v>
          </cell>
          <cell r="B1132" t="str">
            <v>PINTURA EPÓXI EM PAREDE, DUAS (2) DEMÃOS, EXCLUSIVE SELADOR ACRÍLICO E MASSA ACRÍLICA/CORRIDA (PVA)</v>
          </cell>
          <cell r="C1132" t="str">
            <v>m2</v>
          </cell>
          <cell r="D1132">
            <v>27.12</v>
          </cell>
        </row>
        <row r="1133">
          <cell r="A1133" t="str">
            <v>ED-9919</v>
          </cell>
          <cell r="B1133" t="str">
            <v>PINTURA EPÓXI EM PAREDE, DUAS (2) DEMÃOS, INCLUSIVE UMA (1) DEMÃO DE MASSA ACRÍLICA, EXCLUSIVE SELADOR ACRÍLICO</v>
          </cell>
          <cell r="C1133" t="str">
            <v>m2</v>
          </cell>
          <cell r="D1133">
            <v>39.92</v>
          </cell>
        </row>
        <row r="1134">
          <cell r="A1134" t="str">
            <v>ED-9918</v>
          </cell>
          <cell r="B1134" t="str">
            <v>PINTURA EPÓXI EM PAREDE, TRÊS (3) DEMÃOS, EXCLUSIVE SELADOR ACRÍLICO E MASSA ACRÍLICA/CORRIDA (PVA)</v>
          </cell>
          <cell r="C1134" t="str">
            <v>m2</v>
          </cell>
          <cell r="D1134">
            <v>37.96</v>
          </cell>
        </row>
        <row r="1135">
          <cell r="A1135">
            <v>8880</v>
          </cell>
          <cell r="B1135" t="str">
            <v>PINTURA EPÓXI EM PISO</v>
          </cell>
          <cell r="C1135"/>
          <cell r="D1135"/>
        </row>
        <row r="1136">
          <cell r="A1136" t="str">
            <v>ED-9937</v>
          </cell>
          <cell r="B1136" t="str">
            <v>PINTURA EPÓXI EM PISO, DUAS (2) DEMÃOS, EXCLUSIVE PRIMER EPÓXI, INCLUSIVE LIMPEZA DA SUPERFÍCIE A SER APLICADO MATERIAL</v>
          </cell>
          <cell r="C1136" t="str">
            <v>m2</v>
          </cell>
          <cell r="D1136">
            <v>25.91</v>
          </cell>
        </row>
        <row r="1137">
          <cell r="A1137" t="str">
            <v>ED-9934</v>
          </cell>
          <cell r="B1137" t="str">
            <v>PINTURA EPÓXI EM PISO, DUAS (2) DEMÃOS, INCLUSIVE UMA (1) DEMÃO DE PRIMER EPÓXI</v>
          </cell>
          <cell r="C1137" t="str">
            <v>m2</v>
          </cell>
          <cell r="D1137">
            <v>45.2</v>
          </cell>
        </row>
        <row r="1138">
          <cell r="A1138" t="str">
            <v>ED-9933</v>
          </cell>
          <cell r="B1138" t="str">
            <v>PINTURA EPÓXI EM PISO, DUAS (2) DEMÃOS, INCLUSIVE UMA (1) DEMÃO DE PRIMER EPÓXI E PREPARAÇÃO DA SUPERFÍCIE COM ARGAMASSA AUTONIVELANTE, ESP.4MM</v>
          </cell>
          <cell r="C1138" t="str">
            <v>m2</v>
          </cell>
          <cell r="D1138">
            <v>88.57</v>
          </cell>
        </row>
        <row r="1139">
          <cell r="A1139" t="str">
            <v>ED-16659</v>
          </cell>
          <cell r="B1139" t="str">
            <v>PINTURA LÁTEX (PVA) EM SUPERFÍCIE DE MADEIRA, DUAS (2) DEMÃOS, EXCLUSIVE SELADOR ACRÍLICO E MASSA ACRÍLICA/CORRIDA (PVA)</v>
          </cell>
          <cell r="C1139" t="str">
            <v>m2</v>
          </cell>
          <cell r="D1139">
            <v>12.23</v>
          </cell>
        </row>
        <row r="1140">
          <cell r="A1140" t="str">
            <v>ED-9935</v>
          </cell>
          <cell r="B1140" t="str">
            <v>PREPARAÇÃO PARA PINTURA (EPÓXI) EM PISO, INCLUSIVE UMA (1) DEMÃO DE PRIMER EPÓXI</v>
          </cell>
          <cell r="C1140" t="str">
            <v>m2</v>
          </cell>
          <cell r="D1140">
            <v>19.29</v>
          </cell>
        </row>
        <row r="1141">
          <cell r="A1141">
            <v>8881</v>
          </cell>
          <cell r="B1141" t="str">
            <v>PINTURA E VERNIZ EM CONCRETO</v>
          </cell>
          <cell r="C1141"/>
          <cell r="D1141"/>
        </row>
        <row r="1142">
          <cell r="A1142" t="str">
            <v>ED-50517</v>
          </cell>
          <cell r="B1142" t="str">
            <v>PINTURA A BASE DE RESINA DE SILICONE EM CONCRETO OU ALVENARIA APARENTE, DUAS (2) DEMÃOS</v>
          </cell>
          <cell r="C1142" t="str">
            <v>m2</v>
          </cell>
          <cell r="D1142">
            <v>18.649999999999999</v>
          </cell>
        </row>
        <row r="1143">
          <cell r="A1143" t="str">
            <v>ED-50513</v>
          </cell>
          <cell r="B1143" t="str">
            <v>PINTURA COM RESINA ACRÍLICA EM CONCRETO, DUAS (2) DEMÃOS, INCLUSIVE UMA (1) DEMÃO DE SELADOR ACRÍLICO</v>
          </cell>
          <cell r="C1143" t="str">
            <v>m2</v>
          </cell>
          <cell r="D1143">
            <v>31.67</v>
          </cell>
        </row>
        <row r="1144">
          <cell r="A1144" t="str">
            <v>ED-50525</v>
          </cell>
          <cell r="B1144" t="str">
            <v>PINTURA COM VERNIZ ACRÍLICO EM ALVENARIA OU CONCRETO, DUAS (2) DEMÃOS, INCLUSIVE PREPARAÇÃO DA SUPERFÍCIE COM LIXAMENTO</v>
          </cell>
          <cell r="C1144" t="str">
            <v>m2</v>
          </cell>
          <cell r="D1144">
            <v>18.260000000000002</v>
          </cell>
        </row>
        <row r="1145">
          <cell r="A1145">
            <v>8882</v>
          </cell>
          <cell r="B1145" t="str">
            <v>REVESTIMENTO TEXTURIZADO</v>
          </cell>
          <cell r="C1145"/>
          <cell r="D1145"/>
        </row>
        <row r="1146">
          <cell r="A1146" t="str">
            <v>ED-9013</v>
          </cell>
          <cell r="B1146" t="str">
            <v>PINTURA COM TEXTURA ACRÍLICA COM DESEMPENADEIRA DE AÇO, EXCLUSIVE SELADOR ACRÍLICO/FUNDO PREPARADOR</v>
          </cell>
          <cell r="C1146" t="str">
            <v>m2</v>
          </cell>
          <cell r="D1146">
            <v>23.54</v>
          </cell>
        </row>
        <row r="1147">
          <cell r="A1147" t="str">
            <v>ED-50519</v>
          </cell>
          <cell r="B1147" t="str">
            <v>PINTURA COM TEXTURA ACRÍLICA COM DESEMPENADEIRA DE AÇO, INCLUSIVE UMA (1) DEMÃO DE SELADOR ACRÍLICO</v>
          </cell>
          <cell r="C1147" t="str">
            <v>m2</v>
          </cell>
          <cell r="D1147">
            <v>26.6</v>
          </cell>
        </row>
        <row r="1148">
          <cell r="A1148" t="str">
            <v>ED-50520</v>
          </cell>
          <cell r="B1148" t="str">
            <v>PINTURA COM TEXTURA ACRÍLICA COM ROLO, EXCLUSIVE SELADOR ACRÍLICO/FUNDO PREPARADOR</v>
          </cell>
          <cell r="C1148" t="str">
            <v>m2</v>
          </cell>
          <cell r="D1148">
            <v>17.53</v>
          </cell>
        </row>
        <row r="1149">
          <cell r="A1149" t="str">
            <v>ED-50521</v>
          </cell>
          <cell r="B1149" t="str">
            <v>PINTURA COM TEXTURA ACRÍLICA COM ROLO, INCLUSIVE UMA (1) DEMÃO DE SELADOR ACRÍLICO</v>
          </cell>
          <cell r="C1149" t="str">
            <v>m2</v>
          </cell>
          <cell r="D1149">
            <v>21.11</v>
          </cell>
        </row>
        <row r="1150">
          <cell r="A1150">
            <v>8883</v>
          </cell>
          <cell r="B1150" t="str">
            <v>PINTURA EM ESTRUTURA METÁLICA</v>
          </cell>
          <cell r="C1150"/>
          <cell r="D1150"/>
        </row>
        <row r="1151">
          <cell r="A1151" t="str">
            <v>ED-50532</v>
          </cell>
          <cell r="B1151" t="str">
            <v>PINTURA ANTICORROSIVA A BASE DE ÓXIDO DE FERRO (ZARCÃO) EM ESQUADRIA E SUPERFÍCIE METÁLICA, UMA (1) DEMÃO</v>
          </cell>
          <cell r="C1151" t="str">
            <v>m2</v>
          </cell>
          <cell r="D1151">
            <v>11.21</v>
          </cell>
        </row>
        <row r="1152">
          <cell r="A1152" t="str">
            <v>ED-50487</v>
          </cell>
          <cell r="B1152" t="str">
            <v>PINTURA EPÓXI EM SUPERFÍCIES DE AÇO CARBONO, DUAS (2) DEMÃOS</v>
          </cell>
          <cell r="C1152" t="str">
            <v>m2</v>
          </cell>
          <cell r="D1152">
            <v>28.99</v>
          </cell>
        </row>
        <row r="1153">
          <cell r="A1153" t="str">
            <v>ED-50488</v>
          </cell>
          <cell r="B1153" t="str">
            <v>PINTURA EPÓXI EM SUPERFÍCIES DE AÇO CARBONO, DUAS (2) DEMÃOS, APLICAÇÃO MECÂNICA</v>
          </cell>
          <cell r="C1153" t="str">
            <v>m2</v>
          </cell>
          <cell r="D1153">
            <v>19.05</v>
          </cell>
        </row>
        <row r="1154">
          <cell r="A1154" t="str">
            <v>ED-50497</v>
          </cell>
          <cell r="B1154" t="str">
            <v>PINTURA ESMALTE EM ESTRUTURA METÁLICA, DUAS (2) DEMÃOS, INCLUSIVE UMA (1) DEMÃO FUNDO ANTICORROSIVO</v>
          </cell>
          <cell r="C1154" t="str">
            <v>m2</v>
          </cell>
          <cell r="D1154">
            <v>33.04</v>
          </cell>
        </row>
        <row r="1155">
          <cell r="A1155">
            <v>8884</v>
          </cell>
          <cell r="B1155" t="str">
            <v>PINTURA ESPECIAL</v>
          </cell>
          <cell r="C1155"/>
          <cell r="D1155"/>
        </row>
        <row r="1156">
          <cell r="A1156" t="str">
            <v>ED-50465</v>
          </cell>
          <cell r="B1156" t="str">
            <v>PINTURA COM  TINTA A BASE DE BORRACHA CLORADA EM FAIXAS DE DEMARCAÇÃO DE PISO, DUAS (2) DEMÃOS, FAIXA COM LARGURA DE 5 CM, APLICAÇÃO MECÂNICA</v>
          </cell>
          <cell r="C1156" t="str">
            <v>m</v>
          </cell>
          <cell r="D1156">
            <v>9.82</v>
          </cell>
        </row>
        <row r="1157">
          <cell r="A1157" t="str">
            <v>ED-50467</v>
          </cell>
          <cell r="B1157" t="str">
            <v>PINTURA COM  TINTA A BASE DE BORRACHA CLORADA EM REVESTIMENTO CIMENTÍCIO OU CONCRETO, DUAS (2) DEMÃOS</v>
          </cell>
          <cell r="C1157" t="str">
            <v>m2</v>
          </cell>
          <cell r="D1157">
            <v>41.56</v>
          </cell>
        </row>
        <row r="1158">
          <cell r="A1158" t="str">
            <v>ED-50466</v>
          </cell>
          <cell r="B1158" t="str">
            <v>PINTURA COM  TINTA A BASE DE BORRACHA CLORADA EM TELHAS DE FIBROCIMENTO, DUAS (2) DEMÃOS</v>
          </cell>
          <cell r="C1158" t="str">
            <v>m2</v>
          </cell>
          <cell r="D1158">
            <v>62.53</v>
          </cell>
        </row>
        <row r="1159">
          <cell r="A1159">
            <v>8885</v>
          </cell>
          <cell r="B1159" t="str">
            <v>PINTURA PARA VAGA DE GARAGEM</v>
          </cell>
          <cell r="C1159"/>
          <cell r="D1159"/>
        </row>
        <row r="1160">
          <cell r="A1160" t="str">
            <v>ED-50460</v>
          </cell>
          <cell r="B1160" t="str">
            <v>PINTURA ACRÍLICA PARA PISO EM FAIXA DE DEMARCAÇÃO DE QUADRA, DUAS (2) DEMÃOS, FAIXA COM LARGURA DE 5 CM</v>
          </cell>
          <cell r="C1160" t="str">
            <v>m</v>
          </cell>
          <cell r="D1160">
            <v>3.25</v>
          </cell>
        </row>
        <row r="1161">
          <cell r="A1161" t="str">
            <v>ED-50462</v>
          </cell>
          <cell r="B1161" t="str">
            <v>PINTURA ACRÍLICA PARA PISO EM FAIXA DE DEMARCAÇÃO DE QUADRA, QUATRO (4) DEMÃOS, FAIXA COM LARGURA DE 5 CM</v>
          </cell>
          <cell r="C1161" t="str">
            <v>m</v>
          </cell>
          <cell r="D1161">
            <v>4.46</v>
          </cell>
        </row>
        <row r="1162">
          <cell r="A1162" t="str">
            <v>ED-50459</v>
          </cell>
          <cell r="B1162" t="str">
            <v>PINTURA ACRÍLICA PARA PISO EM PASSEIO/SUPERFÍCIE CIMENTADA, DUAS (2) DEMÃOS</v>
          </cell>
          <cell r="C1162" t="str">
            <v>m2</v>
          </cell>
          <cell r="D1162">
            <v>10.67</v>
          </cell>
        </row>
        <row r="1163">
          <cell r="A1163" t="str">
            <v>ED-50461</v>
          </cell>
          <cell r="B1163" t="str">
            <v>PINTURA ACRÍLICA PARA PISO EM QUADRAS ESPORTIVA, DUAS (2) DEMÃOS</v>
          </cell>
          <cell r="C1163" t="str">
            <v>m2</v>
          </cell>
          <cell r="D1163">
            <v>10.67</v>
          </cell>
        </row>
        <row r="1164">
          <cell r="A1164" t="str">
            <v>ED-50463</v>
          </cell>
          <cell r="B1164" t="str">
            <v>PINTURA ACRÍLICA PARA PISO EM QUADRAS ESPORTIVA, QUATRO (4) DEMÃOS</v>
          </cell>
          <cell r="C1164" t="str">
            <v>m2</v>
          </cell>
          <cell r="D1164">
            <v>21.69</v>
          </cell>
        </row>
        <row r="1165">
          <cell r="A1165" t="str">
            <v>ED-50468</v>
          </cell>
          <cell r="B1165" t="str">
            <v>PINTURA COM  TINTA A BASE DE BORRACHA CLORADA EM FAIXAS DE DEMARCAÇÃO DE QUADRA, DUAS (2) DEMÃOS, FAIXA COM LARGURA DE 5 CM, APLICAÇÃO MECÂNICA</v>
          </cell>
          <cell r="C1165" t="str">
            <v>m</v>
          </cell>
          <cell r="D1165">
            <v>9.82</v>
          </cell>
        </row>
        <row r="1166">
          <cell r="A1166" t="str">
            <v>ED-50464</v>
          </cell>
          <cell r="B1166" t="str">
            <v>PINTURA COM RESINA ACRÍLICA EM PISOS CIMENTADOS, DUAS (2) DEMÃOS, INCLUSIVE LIMPEZA DA SUPERFÍCIE A SER APLICADO MATERIAL</v>
          </cell>
          <cell r="C1166" t="str">
            <v>m2</v>
          </cell>
          <cell r="D1166">
            <v>9.9499999999999993</v>
          </cell>
        </row>
        <row r="1167">
          <cell r="A1167" t="str">
            <v>ED-50490</v>
          </cell>
          <cell r="B1167" t="str">
            <v>PINTURA EPÓXI EM FAIXAS DE DEMARCAÇÃO DE PISO, DUAS (2) DEMÃOS, FAIXA COM LARGURA DE 5 CM</v>
          </cell>
          <cell r="C1167" t="str">
            <v>m</v>
          </cell>
          <cell r="D1167">
            <v>18.77</v>
          </cell>
        </row>
        <row r="1168">
          <cell r="A1168" t="str">
            <v>ED-50518</v>
          </cell>
          <cell r="B1168" t="str">
            <v>PINTURA PARA SINALIZAÇÃO DE VAGA DE ESTACIONAMENTO PARA PORTADORES DE NECESSIDADES ESPECIAIS SOBRE PAVIMENTAÇÃO URBANA</v>
          </cell>
          <cell r="C1168" t="str">
            <v>U</v>
          </cell>
          <cell r="D1168">
            <v>248.64</v>
          </cell>
        </row>
        <row r="1169">
          <cell r="A1169">
            <v>8679</v>
          </cell>
          <cell r="B1169" t="str">
            <v>LOUÇAS, METAIS E ACESSÓRIOS</v>
          </cell>
          <cell r="C1169"/>
          <cell r="D1169"/>
        </row>
        <row r="1170">
          <cell r="A1170">
            <v>8886</v>
          </cell>
          <cell r="B1170" t="str">
            <v xml:space="preserve">BOJO EM AÇO INOX </v>
          </cell>
          <cell r="C1170"/>
          <cell r="D1170"/>
        </row>
        <row r="1171">
          <cell r="A1171" t="str">
            <v>ED-50277</v>
          </cell>
          <cell r="B1171" t="str">
            <v>CUBA EM AÇO INOXIDÁVEL DE EMBUTIR, AISI 304, APLICAÇÃO PARA PIA (465X330X115MM), NÚMERO 1, ASSENTAMENTO EM BANCADA, INCLUSIVE VÁLVULA DE ESCOAMENTO DE METAL COM ACABAMENTO CROMADO, SIFÃO DE METAL TIPO COPO COM ACABAMENTO CROMADO, FORNECIMENTO E INSTALAÇÃO</v>
          </cell>
          <cell r="C1171" t="str">
            <v>un</v>
          </cell>
          <cell r="D1171">
            <v>376.01</v>
          </cell>
        </row>
        <row r="1172">
          <cell r="A1172" t="str">
            <v>ED-50278</v>
          </cell>
          <cell r="B1172" t="str">
            <v>CUBA EM AÇO INOXIDÁVEL DE EMBUTIR, AISI 304, APLICAÇÃO PARA PIA (560X330X115MM), NÚMERO 2, ASSENTAMENTO EM BANCADA, INCLUSIVE VÁLVULA DE ESCOAMENTO DE METAL COM ACABAMENTO CROMADO, SIFÃO DE METAL TIPO COPO COM ACABAMENTO CROMADO, FORNECIMENTO E INSTALAÇÃO</v>
          </cell>
          <cell r="C1172" t="str">
            <v>un</v>
          </cell>
          <cell r="D1172">
            <v>393.4</v>
          </cell>
        </row>
        <row r="1173">
          <cell r="A1173" t="str">
            <v>ED-50287</v>
          </cell>
          <cell r="B1173" t="str">
            <v>CUBA EM AÇO INOXIDÁVEL DE EMBUTIR, AISI 304, APLICAÇÃO PARA TANQUE (600X600X400MM), ASSENTAMENTO EM BANCADA, INCLUSIVE VÁLVULA DE ESCOAMENTO DE METAL COM ACABAMENTO CROMADO, SIFÃO DE METAL TIPO COPO COM ACABAMENTO CROMADO, FORNECIMENTO E INSTALAÇÃO</v>
          </cell>
          <cell r="C1173" t="str">
            <v>un</v>
          </cell>
          <cell r="D1173">
            <v>708.92</v>
          </cell>
        </row>
        <row r="1174">
          <cell r="A1174">
            <v>8887</v>
          </cell>
          <cell r="B1174" t="str">
            <v>CUBA</v>
          </cell>
          <cell r="C1174"/>
          <cell r="D1174"/>
        </row>
        <row r="1175">
          <cell r="A1175" t="str">
            <v>ED-50279</v>
          </cell>
          <cell r="B1175" t="str">
            <v>CUBA DE LOUÇA BRANCA DE EMBUTIR, FORMATO OVAL, INCLUSIVE VÁLVULA DE ESCOAMENTO DE METAL COM ACABAMENTO CROMADO, SIFÃO DE METAL TIPO COPO COM ACABAMENTO CROMADO, FORNECIMENTO E INSTALAÇÃO</v>
          </cell>
          <cell r="C1175" t="str">
            <v>un</v>
          </cell>
          <cell r="D1175">
            <v>301.88</v>
          </cell>
        </row>
        <row r="1176">
          <cell r="A1176" t="str">
            <v>ED-50280</v>
          </cell>
          <cell r="B1176" t="str">
            <v>CUBA DE LOUÇA BRANCA DE SOBREPOR, FORMATO OVAL, INCLUSIVE VÁLVULA DE ESCOAMENTO DE METAL COM ACABAMENTO CROMADO, SIFÃO DE METAL TIPO COPO COM ACABAMENTO CROMADO, FORNECIMENTO E INSTALAÇÃO</v>
          </cell>
          <cell r="C1176" t="str">
            <v>un</v>
          </cell>
          <cell r="D1176">
            <v>377.95</v>
          </cell>
        </row>
        <row r="1177">
          <cell r="A1177" t="str">
            <v>ED-2552</v>
          </cell>
          <cell r="B1177" t="str">
            <v>LAVATÓRIO DE CANTO DE LOUÇA BRANCA SEM COLUNA, TAMANHO PEQUENO, INCLUSIVE ACESSÓRIOS DE FIXAÇÃO COM PARAFUSO CASTELO, VÁLVULA DE ESCOAMENTO DE METAL COM ACABAMENTO CROMADO, SIFÃO DE METAL TIPO COPO COM ACABAMENTO CROMADO, FORNECIMENTO, INSTALAÇÃO E REJUNTAMENTO, EXCLUSIVE TORNEIRA E ENGATE FLEXÍVEL</v>
          </cell>
          <cell r="C1177" t="str">
            <v>un</v>
          </cell>
          <cell r="D1177">
            <v>407.35</v>
          </cell>
        </row>
        <row r="1178">
          <cell r="A1178" t="str">
            <v>ED-50282</v>
          </cell>
          <cell r="B1178" t="str">
            <v>LAVATÓRIO DE LOUÇA BRANCA COM COLUNA, TAMANHO MÉDIO, INCLUSIVE ACESSÓRIOS DE FIXAÇÃO, VÁLVULA DE ESCOAMENTO DE METAL COM ACABAMENTO CROMADO, SIFÃO DE METAL TIPO COPO COM ACABAMENTO CROMADO, FORNECIMENTO, INSTALAÇÃO E REJUNTAMENTO, EXCLUSIVE TORNEIRA E ENGATE FLEXÍVEL</v>
          </cell>
          <cell r="C1178" t="str">
            <v>U</v>
          </cell>
          <cell r="D1178">
            <v>452.98</v>
          </cell>
        </row>
        <row r="1179">
          <cell r="A1179" t="str">
            <v>ED-50283</v>
          </cell>
          <cell r="B1179" t="str">
            <v>LAVATÓRIO DE LOUÇA BRANCA SEM COLUNA, TAMANHO MÉDIO, INCLUSIVE ACESSÓRIOS DE FIXAÇÃO, VÁLVULA DE ESCOAMENTO DE METAL COM ACABAMENTO CROMADO, SIFÃO DE METAL TIPO COPO COM ACABAMENTO CROMADO, FORNECIMENTO, INSTALAÇÃO E REJUNTAMENTO, EXCLUSIVE TORNEIRA E ENGATE FLEXÍVEL</v>
          </cell>
          <cell r="C1179" t="str">
            <v>U</v>
          </cell>
          <cell r="D1179">
            <v>349.51</v>
          </cell>
        </row>
        <row r="1180">
          <cell r="A1180" t="str">
            <v>ED-50281</v>
          </cell>
          <cell r="B1180" t="str">
            <v>LAVATÓRIO DE LOUÇA BRANCA SEM COLUNA, TAMANHO PEQUENO, INCLUSIVE ACESSÓRIOS DE FIXAÇÃO, VÁLVULA DE ESCOAMENTO DE METAL COM ACABAMENTO CROMADO, SIFÃO DE METAL TIPO COPO COM ACABAMENTO CROMADO, FORNECIMENTO, INSTALAÇÃO E REJUNTAMENTO, EXCLUSIVE TORNEIRA E ENGATE FLEXÍVEL</v>
          </cell>
          <cell r="C1180" t="str">
            <v>U</v>
          </cell>
          <cell r="D1180">
            <v>348.26</v>
          </cell>
        </row>
        <row r="1181">
          <cell r="A1181">
            <v>8888</v>
          </cell>
          <cell r="B1181" t="str">
            <v>TANQUE</v>
          </cell>
          <cell r="C1181"/>
          <cell r="D1181"/>
        </row>
        <row r="1182">
          <cell r="A1182" t="str">
            <v>ED-50288</v>
          </cell>
          <cell r="B1182" t="str">
            <v>CUBA EM AÇO INOXIDÁVEL DE SOBREPOR, AISI 304, APLICAÇÃO PARA TANQUE (630X515X260MM), ASSENTAMENTO EM BANCADA, INCLUSIVE VÁLVULA DE ESCOAMENTO DE METAL COM ACABAMENTO CROMADO, SIFÃO DE METAL TIPO COPO COM ACABAMENTO CROMADO, FORNECIMENTO E INSTALAÇÃO</v>
          </cell>
          <cell r="C1182" t="str">
            <v>un</v>
          </cell>
          <cell r="D1182">
            <v>648.42999999999995</v>
          </cell>
        </row>
        <row r="1183">
          <cell r="A1183" t="str">
            <v>ED-50289</v>
          </cell>
          <cell r="B1183" t="str">
            <v>TANQUE DE LOUÇA BRANCA COM COLUNA, CAPACIDADE 22 LITROS, INCLUSIVE ACESSÓRIOS DE FIXAÇÃO, FORNECIMENTO, INSTALAÇÃO E REJUNTAMENTO, EXCLUSIVE TORNEIRA, VÁLVULA DE ESCOAMENTO E SIFÃO</v>
          </cell>
          <cell r="C1183" t="str">
            <v>U</v>
          </cell>
          <cell r="D1183">
            <v>398.36</v>
          </cell>
        </row>
        <row r="1184">
          <cell r="A1184" t="str">
            <v>ED-50290</v>
          </cell>
          <cell r="B1184" t="str">
            <v>TANQUE DE LOUÇA BRANCA COM COLUNA, CAPACIDADE 22 LITROS, INCLUSIVE ACESSÓRIOS DE FIXAÇÃO, VÁLVULA DE ESCOAMENTO DE METAL COM ACABAMENTO CROMADO, SIFÃO DE METAL TIPO COPO COM ACABAMENTO CROMADO, FORNECIMENTO, INSTALAÇÃO E REJUNTAMENTO, EXCLUSIVE TORNEIRA</v>
          </cell>
          <cell r="C1184" t="str">
            <v>U</v>
          </cell>
          <cell r="D1184">
            <v>610.23</v>
          </cell>
        </row>
        <row r="1185">
          <cell r="A1185" t="str">
            <v>ED-9156</v>
          </cell>
          <cell r="B1185" t="str">
            <v>TANQUE DE MÁRMORE SINTÉTICO DUPLO, CAPACIDADE 37 LITROS, INCLUSIVE ACESSÓRIOS DE FIXAÇÃO, VÁLVULA DE ESCOAMENTO DE METAL COM ACABAMENTO CROMADO, SIFÃO DE METAL TIPO COPO COM ACABAMENTO CROMADO, FORNECIMENTO E INSTALAÇÃO, EXCLUSIVE TORNEIRA</v>
          </cell>
          <cell r="C1185" t="str">
            <v>U</v>
          </cell>
          <cell r="D1185">
            <v>565.42999999999995</v>
          </cell>
        </row>
        <row r="1186">
          <cell r="A1186" t="str">
            <v>ED-9155</v>
          </cell>
          <cell r="B1186" t="str">
            <v>TANQUE DE MÁRMORE SINTÉTICO SIMPLES, CAPACIDADE 20 LITROS, INCLUSIVE ACESSÓRIOS DE FIXAÇÃO, VÁLVULA DE ESCOAMENTO DE METAL COM ACABAMENTO CROMADO, SIFÃO DE METAL TIPO COPO COM ACABAMENTO CROMADO, FORNECIMENTO E INSTALAÇÃO, EXCLUSIVE TORNEIRA</v>
          </cell>
          <cell r="C1186" t="str">
            <v>U</v>
          </cell>
          <cell r="D1186">
            <v>441.98</v>
          </cell>
        </row>
        <row r="1187">
          <cell r="A1187" t="str">
            <v>ED-50293</v>
          </cell>
          <cell r="B1187" t="str">
            <v>TANQUE DE POLIPROPILENO, CAPACIDADE 15 LITROS, INCLUSIVE ACESSÓRIOS DE FIXAÇÃO, VÁLVULA DE ESCOAMENTO DE PLÁSTICO (PVC) NA COR BRANCA, SIFÃO DE PLÁSTICO (PVC) TIPO COPO NA COR BRANCA, FORNECIMENTO E INSTALAÇÃO, EXCLUSIVE TORNEIRA</v>
          </cell>
          <cell r="C1187" t="str">
            <v>U</v>
          </cell>
          <cell r="D1187">
            <v>134</v>
          </cell>
        </row>
        <row r="1188">
          <cell r="A1188" t="str">
            <v>ED-50294</v>
          </cell>
          <cell r="B1188" t="str">
            <v>TANQUE DE POLIPROPILENO, CAPACIDADE 24 LITROS, INCLUSIVE ACESSÓRIOS DE FIXAÇÃO, VÁLVULA DE ESCOAMENTO DE PLÁSTICO (PVC) NA COR BRANCA, SIFÃO DE PLÁSTICO (PVC) TIPO COPO NA COR BRANCA, FORNECIMENTO E INSTALAÇÃO, EXCLUSIVE TORNEIRA</v>
          </cell>
          <cell r="C1188" t="str">
            <v>U</v>
          </cell>
          <cell r="D1188">
            <v>161.68</v>
          </cell>
        </row>
        <row r="1189">
          <cell r="A1189">
            <v>8889</v>
          </cell>
          <cell r="B1189" t="str">
            <v>TORNEIRA</v>
          </cell>
          <cell r="C1189"/>
          <cell r="D1189"/>
        </row>
        <row r="1190">
          <cell r="A1190" t="str">
            <v>ED-22766</v>
          </cell>
          <cell r="B1190" t="str">
            <v>TORNEIRA METÁLICA HOSPITALAR, ABERTURA ALAVANCA 1/4 DE VOLTA, ACABAMENTO CROMADO, COM AREJADOR, APLICAÇÃO DE MESA, INCLUSIVE ENGATE FLEXÍVEL METÁLICO, FORNECIMENTO E INSTALAÇÃO</v>
          </cell>
          <cell r="C1190" t="str">
            <v>un</v>
          </cell>
          <cell r="D1190">
            <v>289.77999999999997</v>
          </cell>
        </row>
        <row r="1191">
          <cell r="A1191" t="str">
            <v>ED-22765</v>
          </cell>
          <cell r="B1191" t="str">
            <v>TORNEIRA METÁLICA HOSPITALAR, ABERTURA ALAVANCA 1/4 DE VOLTA, ACABAMENTO CROMADO, COM AREJADOR, APLICAÇÃO DE PAREDE, FORNECIMENTO E INSTALAÇÃO</v>
          </cell>
          <cell r="C1191" t="str">
            <v>un</v>
          </cell>
          <cell r="D1191">
            <v>212.6</v>
          </cell>
        </row>
        <row r="1192">
          <cell r="A1192" t="str">
            <v>ED-50328</v>
          </cell>
          <cell r="B1192" t="str">
            <v>TORNEIRA METÁLICA PARA BEBEDOURO, ACABAMENTO CROMADO, APLICAÇÃO DE PAREDE, INCLUSIVE FORNECIMENTO E INSTALAÇÃO</v>
          </cell>
          <cell r="C1192" t="str">
            <v>un</v>
          </cell>
          <cell r="D1192">
            <v>100.02</v>
          </cell>
        </row>
        <row r="1193">
          <cell r="A1193" t="str">
            <v>ED-50323</v>
          </cell>
          <cell r="B1193" t="str">
            <v>TORNEIRA METÁLICA PARA IRRIGAÇÃO/JARDIM, ACABAMENTO CROMADO, APLICAÇÃO DE PAREDE, INCLUSIVE FORNECIMENTO E INSTALAÇÃO</v>
          </cell>
          <cell r="C1193" t="str">
            <v>un</v>
          </cell>
          <cell r="D1193">
            <v>43.44</v>
          </cell>
        </row>
        <row r="1194">
          <cell r="A1194" t="str">
            <v>ED-50330</v>
          </cell>
          <cell r="B1194" t="str">
            <v>TORNEIRA METÁLICA PARA LAVATÓRIO, ABERTURA 1/4 DE VOLTA, ACABAMENTO CROMADO, COM AREJADOR, APLICAÇÃO DE MESA, INCLUSIVE ENGATE FLEXÍVEL METÁLICO, FORNECIMENTO E INSTALAÇÃO</v>
          </cell>
          <cell r="C1194" t="str">
            <v>un</v>
          </cell>
          <cell r="D1194">
            <v>123.98</v>
          </cell>
        </row>
        <row r="1195">
          <cell r="A1195" t="str">
            <v>ED-50329</v>
          </cell>
          <cell r="B1195" t="str">
            <v>TORNEIRA METÁLICA PARA LAVATÓRIO, FECHAMENTO AUTOMÁTICO, ACABAMENTO CROMADO, COM AREJADOR, APLICAÇÃO DE MESA, INCLUSIVE ENGATE FLEXÍVEL METÁLICO, FORNECIMENTO E INSTALAÇÃO</v>
          </cell>
          <cell r="C1195" t="str">
            <v>un</v>
          </cell>
          <cell r="D1195">
            <v>339.92</v>
          </cell>
        </row>
        <row r="1196">
          <cell r="A1196" t="str">
            <v>ED-50326</v>
          </cell>
          <cell r="B1196" t="str">
            <v>TORNEIRA METÁLICA PARA PIA, ABERTURA 1/4 DE VOLTA, ACABAMENTO CROMADO, COM AREJADOR, APLICAÇÃO DE PAREDE, INCLUSIVE FORNECIMENTO E INSTALAÇÃO</v>
          </cell>
          <cell r="C1196" t="str">
            <v>un</v>
          </cell>
          <cell r="D1196">
            <v>77.12</v>
          </cell>
        </row>
        <row r="1197">
          <cell r="A1197" t="str">
            <v>ED-50327</v>
          </cell>
          <cell r="B1197" t="str">
            <v>TORNEIRA METÁLICA PARA PIA, ABERTURA 1/4 DE VOLTA, ACABAMENTO CROMADO, SEM AREJADOR, APLICAÇÃO DE PAREDE, INCLUSIVE FORNECIMENTO E INSTALAÇÃO</v>
          </cell>
          <cell r="C1197" t="str">
            <v>un</v>
          </cell>
          <cell r="D1197">
            <v>78.849999999999994</v>
          </cell>
        </row>
        <row r="1198">
          <cell r="A1198" t="str">
            <v>ED-50324</v>
          </cell>
          <cell r="B1198" t="str">
            <v>TORNEIRA METÁLICA PARA PIA, BICA MÓVEL, ABERTURA 1/4 DE VOLTA, ACABAMENTO CROMADO, COM AREJADOR, APLICAÇÃO DE MESA, INCLUSIVE ENGATE FLEXÍVEL METÁLICO, FORNECIMENTO E INSTALAÇÃO</v>
          </cell>
          <cell r="C1198" t="str">
            <v>un</v>
          </cell>
          <cell r="D1198">
            <v>153.91999999999999</v>
          </cell>
        </row>
        <row r="1199">
          <cell r="A1199" t="str">
            <v>ED-50325</v>
          </cell>
          <cell r="B1199" t="str">
            <v>TORNEIRA METÁLICA PARA PIA, BICA MÓVEL, ABERTURA 1/4 DE VOLTA, ACABAMENTO CROMADO, COM AREJADOR, APLICAÇÃO DE PAREDE, INCLUSIVE FORNECIMENTO E INSTALAÇÃO</v>
          </cell>
          <cell r="C1199" t="str">
            <v>un</v>
          </cell>
          <cell r="D1199">
            <v>91.8</v>
          </cell>
        </row>
        <row r="1200">
          <cell r="A1200" t="str">
            <v>ED-50331</v>
          </cell>
          <cell r="B1200" t="str">
            <v>TORNEIRA METÁLICA PARA TANQUE, ACABAMENTO CROMADO, BICO COM ROSCA, FORNECIMENTO E INSTALAÇÃO</v>
          </cell>
          <cell r="C1200" t="str">
            <v>un</v>
          </cell>
          <cell r="D1200">
            <v>74.95</v>
          </cell>
        </row>
        <row r="1201">
          <cell r="A1201" t="str">
            <v>ED-22902</v>
          </cell>
          <cell r="B1201" t="str">
            <v>TORNEIRA METÁLICA PARA TANQUE, ACABAMENTO CROMADO, COM AREJADOR, FORNECIMENTO E INSTALAÇÃO</v>
          </cell>
          <cell r="C1201" t="str">
            <v>un</v>
          </cell>
          <cell r="D1201">
            <v>69.760000000000005</v>
          </cell>
        </row>
        <row r="1202">
          <cell r="A1202">
            <v>8890</v>
          </cell>
          <cell r="B1202" t="str">
            <v>LIGAÇÃO FLEXÍVEL</v>
          </cell>
          <cell r="C1202"/>
          <cell r="D1202"/>
        </row>
        <row r="1203">
          <cell r="A1203" t="str">
            <v>ED-50317</v>
          </cell>
          <cell r="B1203" t="str">
            <v>LIGAÇÃO FLEXÍVEL METÁLICA, DIÂMETRO 1/2" (20MM), INCLUSIVE FORNECIMENTO E INSTALAÇÃO</v>
          </cell>
          <cell r="C1203" t="str">
            <v>un</v>
          </cell>
          <cell r="D1203">
            <v>55.78</v>
          </cell>
        </row>
        <row r="1204">
          <cell r="A1204">
            <v>8891</v>
          </cell>
          <cell r="B1204" t="str">
            <v>VÁLVULA</v>
          </cell>
          <cell r="C1204"/>
          <cell r="D1204"/>
        </row>
        <row r="1205">
          <cell r="A1205" t="str">
            <v>ED-50349</v>
          </cell>
          <cell r="B1205" t="str">
            <v>INSTALAÇÃO DE VÁLVULA DE ESCOAMENTO DE METAL PARA TANQUE,  DN (1.1/4"), ACABAMENTO CROMADO, INCLUSIVE FORNECIMENTO</v>
          </cell>
          <cell r="C1205" t="str">
            <v>U</v>
          </cell>
          <cell r="D1205">
            <v>49.82</v>
          </cell>
        </row>
        <row r="1206">
          <cell r="A1206" t="str">
            <v>ED-50335</v>
          </cell>
          <cell r="B1206" t="str">
            <v>VÁLVULA AMERICANA PIA INOX 1 1/2" X 3/4"</v>
          </cell>
          <cell r="C1206" t="str">
            <v>U</v>
          </cell>
          <cell r="D1206">
            <v>72.14</v>
          </cell>
        </row>
        <row r="1207">
          <cell r="A1207" t="str">
            <v>ED-50336</v>
          </cell>
          <cell r="B1207" t="str">
            <v>VÁLVULA AMERICANA PIA INOX 4" X 1 1/2"</v>
          </cell>
          <cell r="C1207" t="str">
            <v>U</v>
          </cell>
          <cell r="D1207">
            <v>100.42</v>
          </cell>
        </row>
        <row r="1208">
          <cell r="A1208" t="str">
            <v>ED-50337</v>
          </cell>
          <cell r="B1208" t="str">
            <v>VÁLVULA DE DESCARGA COM REGISTRO INTERNO, ACIONAMENTO SIMPLES, DN 1.1/2" (50MM), INCLUSIVE ACABAMENTO DA VÁLVULA</v>
          </cell>
          <cell r="C1208" t="str">
            <v>un</v>
          </cell>
          <cell r="D1208">
            <v>222.37</v>
          </cell>
        </row>
        <row r="1209">
          <cell r="A1209" t="str">
            <v>ED-50347</v>
          </cell>
          <cell r="B1209" t="str">
            <v>VÁLVULA PARA LAVATÓRIO COM LADRÃO D = 2 1/4" X 1"</v>
          </cell>
          <cell r="C1209" t="str">
            <v>U</v>
          </cell>
          <cell r="D1209">
            <v>93.01</v>
          </cell>
        </row>
        <row r="1210">
          <cell r="A1210" t="str">
            <v>ED-50348</v>
          </cell>
          <cell r="B1210" t="str">
            <v>VÁLVULA PARA MICTÓRIO COM FECHAMENTO AUTOMÁTICO D = 1/2"</v>
          </cell>
          <cell r="C1210" t="str">
            <v>U</v>
          </cell>
          <cell r="D1210">
            <v>87.77</v>
          </cell>
        </row>
        <row r="1211">
          <cell r="A1211">
            <v>8892</v>
          </cell>
          <cell r="B1211" t="str">
            <v>SIFÃO</v>
          </cell>
          <cell r="C1211"/>
          <cell r="D1211"/>
        </row>
        <row r="1212">
          <cell r="A1212" t="str">
            <v>ED-50320</v>
          </cell>
          <cell r="B1212" t="str">
            <v>INSTALAÇÃO DE SIFÃO DE METAL PARA LAVATÓRIO, TIPO COPO COM ACABAMENTO CROMADO, DIÂMETRO (1"X1.1/2"), INCLUSIVE FORNECIMENTO</v>
          </cell>
          <cell r="C1212" t="str">
            <v>U</v>
          </cell>
          <cell r="D1212">
            <v>166.34</v>
          </cell>
        </row>
        <row r="1213">
          <cell r="A1213" t="str">
            <v>ED-50321</v>
          </cell>
          <cell r="B1213" t="str">
            <v>INSTALAÇÃO DE SIFÃO DE METAL PARA PIA, TIPO COPO COM ACABAMENTO CROMADO, DIÂMETRO (1.1/2"X1.1/2" OU 2"), INCLUSIVE FORNECIMENTO</v>
          </cell>
          <cell r="C1213" t="str">
            <v>U</v>
          </cell>
          <cell r="D1213">
            <v>209.82</v>
          </cell>
        </row>
        <row r="1214">
          <cell r="A1214">
            <v>8893</v>
          </cell>
          <cell r="B1214" t="str">
            <v>BACIA SANITÁRIA</v>
          </cell>
          <cell r="C1214"/>
          <cell r="D1214"/>
        </row>
        <row r="1215">
          <cell r="A1215" t="str">
            <v>ED-50300</v>
          </cell>
          <cell r="B1215" t="str">
            <v>BACIA DE LOUÇA TURCA CONVENCIONAL, COR BRANCA, INCLUSIVE ACESSÓRIOS, FORNECIMENTO, INSTALAÇÃO E REJUNTAMENTO</v>
          </cell>
          <cell r="C1215" t="str">
            <v>un</v>
          </cell>
          <cell r="D1215">
            <v>727.31</v>
          </cell>
        </row>
        <row r="1216">
          <cell r="A1216" t="str">
            <v>ED-50297</v>
          </cell>
          <cell r="B1216" t="str">
            <v>BACIA SANITÁRIA (VASO) DE LOUÇA COM CAIXA ACOPLADA, COR BRANCA, INCLUSIVE ACESSÓRIOS DE FIXAÇÃO/VEDAÇÃO, ENGATE FLEXÍVEL METÁLICO, FORNECIMENTO, INSTALAÇÃO E REJUNTAMENTO</v>
          </cell>
          <cell r="C1216" t="str">
            <v>un</v>
          </cell>
          <cell r="D1216">
            <v>525.14</v>
          </cell>
        </row>
        <row r="1217">
          <cell r="A1217" t="str">
            <v>ED-50301</v>
          </cell>
          <cell r="B1217" t="str">
            <v>BACIA SANITÁRIA (VASO) DE LOUÇA CONVENCIONAL, ACESSÍVEL (PCR/PMR), COR BRANCA, COM INSTALAÇÃO DE SÓCULO NA BASE DA BACIA ACOMPANHANDO A PROJEÇÃO DA BASE, NÃO ULTRAPASSANDO ALTURA DE 5CM, ALTURA MÁXIMA DE 46CM (BACIA+ASSENTO), INCLUSIVE ACESSÓRIOS DE FIXAÇÃO/VEDAÇÃO, VÁLVULA DE DESCARGA METÁLICA COM ACIONAMENTO DUPLO, TUBO DE LIGAÇÃO DE LATÃO COM CANOPLA, FORNECIMENTO, INSTALAÇÃO E REJUNTAMENTO, EXCLUSIVE ASSENTO</v>
          </cell>
          <cell r="C1217" t="str">
            <v>un</v>
          </cell>
          <cell r="D1217">
            <v>593.16</v>
          </cell>
        </row>
        <row r="1218">
          <cell r="A1218" t="str">
            <v>ED-50296</v>
          </cell>
          <cell r="B1218" t="str">
            <v>BACIA SANITÁRIA (VASO) DE LOUÇA CONVENCIONAL, COR BRANCA, INCLUSIVE ACESSÓRIOS DE FIXAÇÃO/VEDAÇÃO, FORNECIMENTO, INSTALAÇÃO E REJUNTAMENTO, EXCLUSIVE VÁLVULA DE DESCARGA E TUBO DE LIGAÇÃO</v>
          </cell>
          <cell r="C1218" t="str">
            <v>un</v>
          </cell>
          <cell r="D1218">
            <v>226.82</v>
          </cell>
        </row>
        <row r="1219">
          <cell r="A1219" t="str">
            <v>ED-50298</v>
          </cell>
          <cell r="B1219" t="str">
            <v>BACIA SANITÁRIA (VASO) DE LOUÇA CONVENCIONAL, COR BRANCA, INCLUSIVE ACESSÓRIOS DE FIXAÇÃO/VEDAÇÃO, VÁLVULA DE DESCARGA METÁLICA COM ACIONAMENTO DUPLO, TUBO DE LIGAÇÃO DE LATÃO COM CANOPLA, FORNECIMENTO, INSTALAÇÃO E REJUNTAMENTO</v>
          </cell>
          <cell r="C1219" t="str">
            <v>un</v>
          </cell>
          <cell r="D1219">
            <v>575.82000000000005</v>
          </cell>
        </row>
        <row r="1220">
          <cell r="A1220" t="str">
            <v>ED-50299</v>
          </cell>
          <cell r="B1220" t="str">
            <v>BACIA SANITÁRIA (VASO) DE LOUÇA CONVENCIONAL INFANTIL, COR BRANCA, INCLUSIVE ACESSÓRIOS DE FIXAÇÃO/VEDAÇÃO, VÁLVULA DE DESCARGA METÁLICA COM ACIONAMENTO DUPLO, TUBO DE LIGAÇÃO DE LATÃO COM CANOPLA, FORNECIMENTO, INSTALAÇÃO E REJUNTAMENTO</v>
          </cell>
          <cell r="C1220" t="str">
            <v>un</v>
          </cell>
          <cell r="D1220">
            <v>718.25</v>
          </cell>
        </row>
        <row r="1221">
          <cell r="A1221">
            <v>8894</v>
          </cell>
          <cell r="B1221" t="str">
            <v>MICTÓRIO</v>
          </cell>
          <cell r="C1221"/>
          <cell r="D1221"/>
        </row>
        <row r="1222">
          <cell r="A1222" t="str">
            <v>ED-50285</v>
          </cell>
          <cell r="B1222" t="str">
            <v>MICTÓRIO COLETIVO, EM AÇO INOXIDÁVEL, TIPO AISI 304, CHAPA 22, COM DESENVOLVIMENTO DE 1 METRO, INCLUSIVE VÁLVULA DE ESCOAMENTO DE METAL NA COR CROMADA, SIFÃO DE METAL TIPO COPO NA COR CROMADA, FORNECIMENTO E INSTALAÇÃO</v>
          </cell>
          <cell r="C1222" t="str">
            <v>un</v>
          </cell>
          <cell r="D1222">
            <v>957.5</v>
          </cell>
        </row>
        <row r="1223">
          <cell r="A1223" t="str">
            <v>ED-50284</v>
          </cell>
          <cell r="B1223" t="str">
            <v>MICTÓRIO COLETIVO, EM AÇO INOXIDÁVEL, TIPO AISI 304, CHAPA 22, COM DESENVOLVIMENTO DE 1,4 METRO, INCLUSIVE VÁLVULA DE ESCOAMENTO DE METAL NA COR CROMADA, SIFÃO DE METAL TIPO COPO NA COR CROMADA, FORNECIMENTO E INSTALAÇÃO</v>
          </cell>
          <cell r="C1223" t="str">
            <v>un</v>
          </cell>
          <cell r="D1223">
            <v>1227.28</v>
          </cell>
        </row>
        <row r="1224">
          <cell r="A1224" t="str">
            <v>ED-50286</v>
          </cell>
          <cell r="B1224" t="str">
            <v>MICTÓRIO SIFONADO DE LOUÇA BRANCA, INCLUSIVE ENGATE FLEXÍVEL, EXCLUSIVE VÁLVULA DE DESCARGA</v>
          </cell>
          <cell r="C1224" t="str">
            <v>U</v>
          </cell>
          <cell r="D1224">
            <v>463.11</v>
          </cell>
        </row>
        <row r="1225">
          <cell r="A1225">
            <v>8895</v>
          </cell>
          <cell r="B1225" t="str">
            <v>VÁLVULA E CAIXA DE DESCARGA</v>
          </cell>
          <cell r="C1225"/>
          <cell r="D1225"/>
        </row>
        <row r="1226">
          <cell r="A1226" t="str">
            <v>ED-9134</v>
          </cell>
          <cell r="B1226" t="str">
            <v>BACIA SANITÁRIA (VASO) DE LOUÇA CONVENCIONAL INFANTIL, COR BRANCA, INCLUSIVE ACESSÓRIOS DE FIXAÇÃO/VEDAÇÃO, FORNECIMENTO, INSTALAÇÃO E REJUNTAMENTO, EXCLUSIVE VÁLVULA DE DESCARGA E TUBO DE LIGAÇÃO</v>
          </cell>
          <cell r="C1226" t="str">
            <v>un</v>
          </cell>
          <cell r="D1226">
            <v>369.21</v>
          </cell>
        </row>
        <row r="1227">
          <cell r="A1227" t="str">
            <v>ED-49938</v>
          </cell>
          <cell r="B1227" t="str">
            <v>CAIXA DE DESCARGA PLÁSTICA EXTERNA 12 LTS INSTALADA COM ACESSÓRIOS</v>
          </cell>
          <cell r="C1227" t="str">
            <v>U</v>
          </cell>
          <cell r="D1227">
            <v>155.57</v>
          </cell>
        </row>
        <row r="1228">
          <cell r="A1228" t="str">
            <v>ED-9133</v>
          </cell>
          <cell r="B1228" t="str">
            <v>VÁLVULA DE DESCARGA COM REGISTRO INTERNO, ACIONAMENTO DUPLO, DN 1.1/2" (50MM), INCLUSIVE ACABAMENTO DA VÁLVULA</v>
          </cell>
          <cell r="C1228" t="str">
            <v>un</v>
          </cell>
          <cell r="D1228">
            <v>252.54</v>
          </cell>
        </row>
        <row r="1229">
          <cell r="A1229">
            <v>8896</v>
          </cell>
          <cell r="B1229" t="str">
            <v>BEBEDOURO ELÉTRICO</v>
          </cell>
          <cell r="C1229"/>
          <cell r="D1229"/>
        </row>
        <row r="1230">
          <cell r="A1230" t="str">
            <v>ED-48169</v>
          </cell>
          <cell r="B1230" t="str">
            <v>BEBEDOURO GEMINADO MG-F 80 INOX</v>
          </cell>
          <cell r="C1230" t="str">
            <v>U</v>
          </cell>
          <cell r="D1230">
            <v>740.4</v>
          </cell>
        </row>
        <row r="1231">
          <cell r="A1231" t="str">
            <v>ED-48170</v>
          </cell>
          <cell r="B1231" t="str">
            <v>BEBEDOURO MF-F PINTADO</v>
          </cell>
          <cell r="C1231" t="str">
            <v>U</v>
          </cell>
          <cell r="D1231">
            <v>853.11</v>
          </cell>
        </row>
        <row r="1232">
          <cell r="A1232" t="str">
            <v>ED-48171</v>
          </cell>
          <cell r="B1232" t="str">
            <v>BEBEDOURO MG-F INFANTIL INOX</v>
          </cell>
          <cell r="C1232" t="str">
            <v>U</v>
          </cell>
          <cell r="D1232">
            <v>813.89</v>
          </cell>
        </row>
        <row r="1233">
          <cell r="A1233" t="str">
            <v>ED-48172</v>
          </cell>
          <cell r="B1233" t="str">
            <v>BEBEDOURO MG-F INFANTIL PINTADO</v>
          </cell>
          <cell r="C1233" t="str">
            <v>U</v>
          </cell>
          <cell r="D1233">
            <v>731.27</v>
          </cell>
        </row>
        <row r="1234">
          <cell r="A1234" t="str">
            <v>ED-48177</v>
          </cell>
          <cell r="B1234" t="str">
            <v>FILTRO AP-200 CURTO</v>
          </cell>
          <cell r="C1234" t="str">
            <v>U</v>
          </cell>
          <cell r="D1234">
            <v>167.73</v>
          </cell>
        </row>
        <row r="1235">
          <cell r="A1235">
            <v>8897</v>
          </cell>
          <cell r="B1235" t="str">
            <v>DUCHA HIGIÊNICA</v>
          </cell>
          <cell r="C1235"/>
          <cell r="D1235"/>
        </row>
        <row r="1236">
          <cell r="A1236" t="str">
            <v>ED-50316</v>
          </cell>
          <cell r="B1236" t="str">
            <v>DUCHA HIGIÊNICA COM REGISTRO PARA CONTROLE DE FLUXO DE ÁGUA, DIÂMETRO 1/2" (20MM), INCLUSIVE FORNECIMENTO E INSTALAÇÃO</v>
          </cell>
          <cell r="C1236" t="str">
            <v>un</v>
          </cell>
          <cell r="D1236">
            <v>149.21</v>
          </cell>
        </row>
        <row r="1237">
          <cell r="A1237">
            <v>8898</v>
          </cell>
          <cell r="B1237" t="str">
            <v>CHUVEIRO</v>
          </cell>
          <cell r="C1237"/>
          <cell r="D1237"/>
        </row>
        <row r="1238">
          <cell r="A1238" t="str">
            <v>ED-50310</v>
          </cell>
          <cell r="B1238" t="str">
            <v>BRAÇO PARA CHUVEIRO, COMPRIMENTO 40 CM, DIÂMETRO NOMINAL DE 1/2" (20MM), INCLUSIVE ACABAMENTO</v>
          </cell>
          <cell r="C1238" t="str">
            <v>un</v>
          </cell>
          <cell r="D1238">
            <v>20.34</v>
          </cell>
        </row>
        <row r="1239">
          <cell r="A1239" t="str">
            <v>ED-16344</v>
          </cell>
          <cell r="B1239" t="str">
            <v>CHUVEIRO ELÉTRICO BRANCO, TENSÃO 127V/220V, POTÊNCIA 4600W/5500W, INCLUSIVE BRAÇO, FORNECIMENTO E INSTALAÇÃO</v>
          </cell>
          <cell r="C1239" t="str">
            <v>un</v>
          </cell>
          <cell r="D1239">
            <v>106.34</v>
          </cell>
        </row>
        <row r="1240">
          <cell r="A1240" t="str">
            <v>ED-50314</v>
          </cell>
          <cell r="B1240" t="str">
            <v>CHUVEIRO ELÉTRICO COM RESISTÊNCIA BLINDADA, TENSÃO 127V/220V, POTÊNCIA 5500W/6800W, INCLUSIVE BRAÇO, FORNECIMENTO E INSTALAÇÃO</v>
          </cell>
          <cell r="C1240" t="str">
            <v>un</v>
          </cell>
          <cell r="D1240">
            <v>230.36</v>
          </cell>
        </row>
        <row r="1241">
          <cell r="A1241" t="str">
            <v>ED-50313</v>
          </cell>
          <cell r="B1241" t="str">
            <v>CHUVEIRO ELÉTRICO CROMADO, TENSÃO 127V/220V, POTÊNCIA 5500W/6800W, INCLUSIVE BRAÇO, FORNECIMENTO E INSTALAÇÃO</v>
          </cell>
          <cell r="C1241" t="str">
            <v>un</v>
          </cell>
          <cell r="D1241">
            <v>233.17</v>
          </cell>
        </row>
        <row r="1242">
          <cell r="A1242">
            <v>8899</v>
          </cell>
          <cell r="B1242" t="str">
            <v>COMPLEMENTO DE LOUÇA</v>
          </cell>
          <cell r="C1242"/>
          <cell r="D1242"/>
        </row>
        <row r="1243">
          <cell r="A1243" t="str">
            <v>ED-48156</v>
          </cell>
          <cell r="B1243" t="str">
            <v>ASSENTO BRANCO PARA VASO</v>
          </cell>
          <cell r="C1243" t="str">
            <v>U</v>
          </cell>
          <cell r="D1243">
            <v>43.52</v>
          </cell>
        </row>
        <row r="1244">
          <cell r="A1244" t="str">
            <v>ED-48157</v>
          </cell>
          <cell r="B1244" t="str">
            <v>ASSENTO PARA VASO PNE (NBR 9050)</v>
          </cell>
          <cell r="C1244" t="str">
            <v>U</v>
          </cell>
          <cell r="D1244">
            <v>127.09</v>
          </cell>
        </row>
        <row r="1245">
          <cell r="A1245" t="str">
            <v>ED-48159</v>
          </cell>
          <cell r="B1245" t="str">
            <v>BANCO ARTICULADO EM FÓRMICA COM CANTOS ARREDONDADOS E SUPERFÍCIE ANTIDERRAPANTE IMPERMEÁVEL, PROFUNDIDADE MÍNIMA DE 0,45 M E COMPRIMENTO MÍNIMO DE 0,70 M, PARA ESFORÇO DE 1,5 KN CONFORME NBR 9050</v>
          </cell>
          <cell r="C1245" t="str">
            <v>U</v>
          </cell>
          <cell r="D1245">
            <v>1137.77</v>
          </cell>
        </row>
        <row r="1246">
          <cell r="A1246" t="str">
            <v>ED-50309</v>
          </cell>
          <cell r="B1246" t="str">
            <v>BOLSA DE BORRACHA D = 1 1/2"</v>
          </cell>
          <cell r="C1246" t="str">
            <v>U</v>
          </cell>
          <cell r="D1246">
            <v>15.59</v>
          </cell>
        </row>
        <row r="1247">
          <cell r="A1247" t="str">
            <v>ED-48174</v>
          </cell>
          <cell r="B1247" t="str">
            <v>CABIDE DE LOUÇA COM DOIS (2) GANCHOS, NA COR BRANCA, ASSENTAMENTO EM ARGAMASSA INDUSTRIALIZADA, INCLUSIVE REJUNTAMENTO E FORNECIMENTO</v>
          </cell>
          <cell r="C1247" t="str">
            <v>un</v>
          </cell>
          <cell r="D1247">
            <v>30.03</v>
          </cell>
        </row>
        <row r="1248">
          <cell r="A1248" t="str">
            <v>ED-48175</v>
          </cell>
          <cell r="B1248" t="str">
            <v>CABIDE EM TUBO DE AÇO GALVANIZADO D = 1/2"</v>
          </cell>
          <cell r="C1248" t="str">
            <v>U</v>
          </cell>
          <cell r="D1248">
            <v>47.14</v>
          </cell>
        </row>
        <row r="1249">
          <cell r="A1249" t="str">
            <v>ED-48176</v>
          </cell>
          <cell r="B1249" t="str">
            <v>CABIDE METÁLICO SIMPLES CROMADO, INCLUSIVE FIXAÇÃO</v>
          </cell>
          <cell r="C1249" t="str">
            <v>U</v>
          </cell>
          <cell r="D1249">
            <v>37.68</v>
          </cell>
        </row>
        <row r="1250">
          <cell r="A1250" t="str">
            <v>ED-48180</v>
          </cell>
          <cell r="B1250" t="str">
            <v>DISPENSER EM AÇO INOX PARA PAPEL TOALHA 2 OU 3 FOLHAS</v>
          </cell>
          <cell r="C1250" t="str">
            <v>U</v>
          </cell>
          <cell r="D1250">
            <v>177.54</v>
          </cell>
        </row>
        <row r="1251">
          <cell r="A1251" t="str">
            <v>ED-48182</v>
          </cell>
          <cell r="B1251" t="str">
            <v>DISPENSER EM PLÁSTICO PARA PAPEL TOALHA 2 OU 3 FOLHAS</v>
          </cell>
          <cell r="C1251" t="str">
            <v>U</v>
          </cell>
          <cell r="D1251">
            <v>62.74</v>
          </cell>
        </row>
        <row r="1252">
          <cell r="A1252" t="str">
            <v>ED-50318</v>
          </cell>
          <cell r="B1252" t="str">
            <v>LIGAÇÃO PARA SAÍDA DE VASO SANITÁRIO PVC CROMADO</v>
          </cell>
          <cell r="C1252" t="str">
            <v>U</v>
          </cell>
          <cell r="D1252">
            <v>54.27</v>
          </cell>
        </row>
        <row r="1253">
          <cell r="A1253" t="str">
            <v>ED-48185</v>
          </cell>
          <cell r="B1253" t="str">
            <v>MEIA SABONETEIRA DE LOUÇA, NA COR BRANCA, ASSENTAMENTO COM ARGAMASSA INDUSTRIALIZADA, INCLUSIVE REJUNTAMENTO E FORNECIMENTO</v>
          </cell>
          <cell r="C1253" t="str">
            <v>un</v>
          </cell>
          <cell r="D1253">
            <v>42.26</v>
          </cell>
        </row>
        <row r="1254">
          <cell r="A1254" t="str">
            <v>ED-48179</v>
          </cell>
          <cell r="B1254" t="str">
            <v>PAPELEIRA DE LOUÇA COM ROLETE, NA COR BRANCA, ASSENTAMENTO COM ARGAMASSA INDUSTRIALIZADA, INCLUSIVE REJUNTAMENTO E FORNECIMENTO</v>
          </cell>
          <cell r="C1254" t="str">
            <v>un</v>
          </cell>
          <cell r="D1254">
            <v>88.08</v>
          </cell>
        </row>
        <row r="1255">
          <cell r="A1255" t="str">
            <v>ED-48181</v>
          </cell>
          <cell r="B1255" t="str">
            <v>PAPELEIRA METÁLICA CROMADA, INCLUSIVE FIXAÇÃO</v>
          </cell>
          <cell r="C1255" t="str">
            <v>U</v>
          </cell>
          <cell r="D1255">
            <v>55.73</v>
          </cell>
        </row>
        <row r="1256">
          <cell r="A1256" t="str">
            <v>ED-50319</v>
          </cell>
          <cell r="B1256" t="str">
            <v>PARAFUSO CASTELO, NÚMERO 8, INCLUSIVE FORNECIMENTO COM ARRUELA E BUCHA DE NYLON</v>
          </cell>
          <cell r="C1256" t="str">
            <v>un</v>
          </cell>
          <cell r="D1256">
            <v>4.26</v>
          </cell>
        </row>
        <row r="1257">
          <cell r="A1257" t="str">
            <v>ED-48186</v>
          </cell>
          <cell r="B1257" t="str">
            <v>SABONETEIRA DE LOUÇA, NA COR BRANCA, ASSENTAMENTO COM ARGAMASSA INDUSTRIALIZADA, INCLUSIVE REJUNTAMENTO E FORNECIMENTO</v>
          </cell>
          <cell r="C1257" t="str">
            <v>un</v>
          </cell>
          <cell r="D1257">
            <v>49.35</v>
          </cell>
        </row>
        <row r="1258">
          <cell r="A1258" t="str">
            <v>ED-48187</v>
          </cell>
          <cell r="B1258" t="str">
            <v>SABONETEIRA METÁLICA CROMADA, TIPO CONCHA, DE SOBREPOR</v>
          </cell>
          <cell r="C1258" t="str">
            <v>U</v>
          </cell>
          <cell r="D1258">
            <v>53.22</v>
          </cell>
        </row>
        <row r="1259">
          <cell r="A1259" t="str">
            <v>ED-50332</v>
          </cell>
          <cell r="B1259" t="str">
            <v>TUBO DE LIGAÇÃO DE ÁGUA PARA BACIA SANITÁRIA (VASO), DN 1.1/2", COMPRIMENTO 20CM, INCLUSIVE CANOPLA, SPUD, FORNECIMENTO E INSTALAÇÃO</v>
          </cell>
          <cell r="C1259" t="str">
            <v>U</v>
          </cell>
          <cell r="D1259">
            <v>65.95</v>
          </cell>
        </row>
        <row r="1260">
          <cell r="A1260" t="str">
            <v>ED-9135</v>
          </cell>
          <cell r="B1260" t="str">
            <v>TUBO DE LIGAÇÃO DE ÁGUA PARA BACIA SANITÁRIA (VASO), DN 1.1/2", COMPRIMENTO 25CM, INCLUSIVE CANOPLA, SPUD, FORNECIMENTO E INSTALAÇÃO</v>
          </cell>
          <cell r="C1260" t="str">
            <v>U</v>
          </cell>
          <cell r="D1260">
            <v>96.5</v>
          </cell>
        </row>
        <row r="1261">
          <cell r="A1261" t="str">
            <v>ED-50333</v>
          </cell>
          <cell r="B1261" t="str">
            <v>TUBO LONGO DN 40MM (1.1/2"), PARA CAIXA DE DESCARGA, INCLUSIVE FORNECIMENTO E INSTALAÇÃO</v>
          </cell>
          <cell r="C1261" t="str">
            <v>U</v>
          </cell>
          <cell r="D1261">
            <v>22.58</v>
          </cell>
        </row>
        <row r="1262">
          <cell r="A1262" t="str">
            <v>ED-50334</v>
          </cell>
          <cell r="B1262" t="str">
            <v>TUBO PARA VÁLVULA DE DESCARGA Nº. 18 COM ADAPTADOR D = 1 1/2"</v>
          </cell>
          <cell r="C1262" t="str">
            <v>U</v>
          </cell>
          <cell r="D1262">
            <v>48.47</v>
          </cell>
        </row>
        <row r="1263">
          <cell r="A1263">
            <v>8900</v>
          </cell>
          <cell r="B1263" t="str">
            <v>DISPENSADOR</v>
          </cell>
          <cell r="C1263"/>
          <cell r="D1263"/>
        </row>
        <row r="1264">
          <cell r="A1264" t="str">
            <v>ED-48155</v>
          </cell>
          <cell r="B1264" t="str">
            <v>DISPENSER PARA GEL/ÁLCOOL COM RESERVATORIO 800 ML</v>
          </cell>
          <cell r="C1264" t="str">
            <v>U</v>
          </cell>
          <cell r="D1264">
            <v>58.89</v>
          </cell>
        </row>
        <row r="1265">
          <cell r="A1265" t="str">
            <v>ED-48183</v>
          </cell>
          <cell r="B1265" t="str">
            <v>PAPELEIRA PLASTICA TIPO DISPENSER PARA PAPEL HIGIENICO ROLAO</v>
          </cell>
          <cell r="C1265" t="str">
            <v>U</v>
          </cell>
          <cell r="D1265">
            <v>61.22</v>
          </cell>
        </row>
        <row r="1266">
          <cell r="A1266" t="str">
            <v>ED-48184</v>
          </cell>
          <cell r="B1266" t="str">
            <v>SABONETEIRA EM AÇO INOX TIPO DISPENSER PARA SABONETE LIQUIDO COM RESERVATORIO 800 ML</v>
          </cell>
          <cell r="C1266" t="str">
            <v>U</v>
          </cell>
          <cell r="D1266">
            <v>184.72</v>
          </cell>
        </row>
        <row r="1267">
          <cell r="A1267" t="str">
            <v>ED-48189</v>
          </cell>
          <cell r="B1267" t="str">
            <v>SABONETEIRA PLASTICA TIPO DISPENSER PARA SABONETE LIQUIDO COM RESERVATORIO 1500 ML</v>
          </cell>
          <cell r="C1267" t="str">
            <v>U</v>
          </cell>
          <cell r="D1267">
            <v>72.13</v>
          </cell>
        </row>
        <row r="1268">
          <cell r="A1268" t="str">
            <v>ED-48188</v>
          </cell>
          <cell r="B1268" t="str">
            <v>SABONETEIRA PLASTICA TIPO DISPENSER PARA SABONETE LIQUIDO COM RESERVATORIO 800 ML</v>
          </cell>
          <cell r="C1268" t="str">
            <v>U</v>
          </cell>
          <cell r="D1268">
            <v>60.47</v>
          </cell>
        </row>
        <row r="1269">
          <cell r="A1269">
            <v>8901</v>
          </cell>
          <cell r="B1269" t="str">
            <v>EQUIPAMENTO PARA ACESSIBILIDADE (PMR/PCR)</v>
          </cell>
          <cell r="C1269"/>
          <cell r="D1269"/>
        </row>
        <row r="1270">
          <cell r="A1270" t="str">
            <v>ED-48158</v>
          </cell>
          <cell r="B1270" t="str">
            <v>BANCO ARTICULADO EM AÇO INOX COM CANTOS ARREDONDADOS, PROFUNDIDADE MÍNIMA DE 0,45 M E COMPRIMENTO MÍNIMO DE 0,70 M, CONFORME NBR 9050</v>
          </cell>
          <cell r="C1270" t="str">
            <v>U</v>
          </cell>
          <cell r="D1270">
            <v>781.95</v>
          </cell>
        </row>
        <row r="1271">
          <cell r="A1271" t="str">
            <v>ED-48165</v>
          </cell>
          <cell r="B1271" t="str">
            <v>BARRA DE APOIO EM AÇO INOX POLIDO EM "L", DN 1.1/4" (31,75MM), PARA ACESSIBILIDADE (PMR/PCR), COMPRIMENTO 140CM, INSTALADO EM PAREDE, INCLUSIVE FORNECIMENTO, INSTALAÇÃO E ACESSÓRIOS PARA FIXAÇÃO</v>
          </cell>
          <cell r="C1271" t="str">
            <v>un</v>
          </cell>
          <cell r="D1271">
            <v>407.85</v>
          </cell>
        </row>
        <row r="1272">
          <cell r="A1272" t="str">
            <v>ED-48167</v>
          </cell>
          <cell r="B1272" t="str">
            <v>BARRA DE APOIO EM AÇO INOX POLIDO PARA LAVATÓRIO DE CANTO, DN 1.1/4" (31,75MM), PARA ACESSIBILIDADE (PMR/PCR), INSTALADO EM PAREDE, INCLUSIVE FORNECIMENTO, INSTALAÇÃO E ACESSÓRIOS PARA FIXAÇÃO</v>
          </cell>
          <cell r="C1272" t="str">
            <v>un</v>
          </cell>
          <cell r="D1272">
            <v>236.7</v>
          </cell>
        </row>
        <row r="1273">
          <cell r="A1273" t="str">
            <v>ED-48161</v>
          </cell>
          <cell r="B1273" t="str">
            <v>BARRA DE APOIO EM AÇO INOX POLIDO RETA, DN 1.1/4" (31,75MM), PARA ACESSIBILIDADE (PMR/PCR), COMPRIMENTO 100CM, INSTALADO EM PAREDE, INCLUSIVE FORNECIMENTO, INSTALAÇÃO E ACESSÓRIOS PARA FIXAÇÃO</v>
          </cell>
          <cell r="C1273" t="str">
            <v>un</v>
          </cell>
          <cell r="D1273">
            <v>221.52</v>
          </cell>
        </row>
        <row r="1274">
          <cell r="A1274" t="str">
            <v>ED-48166</v>
          </cell>
          <cell r="B1274" t="str">
            <v>BARRA DE APOIO EM AÇO INOX POLIDO RETA, DN 1.1/4" (31,75MM), PARA ACESSIBILIDADE (PMR/PCR), COMPRIMENTO 120CM, INSTALADO EM PAREDE, INCLUSIVE FORNECIMENTO, INSTALAÇÃO E ACESSÓRIOS PARA FIXAÇÃO</v>
          </cell>
          <cell r="C1274" t="str">
            <v>un</v>
          </cell>
          <cell r="D1274">
            <v>258.29000000000002</v>
          </cell>
        </row>
        <row r="1275">
          <cell r="A1275" t="str">
            <v>ED-48163</v>
          </cell>
          <cell r="B1275" t="str">
            <v>BARRA DE APOIO EM AÇO INOX POLIDO RETA, DN 1.1/4" (31,75MM), PARA ACESSIBILIDADE (PMR/PCR), COMPRIMENTO 40CM, INSTALADO EM PORTA/PAREDE, INCLUSIVE FORNECIMENTO, INSTALAÇÃO E ACESSÓRIOS PARA FIXAÇÃO</v>
          </cell>
          <cell r="C1275" t="str">
            <v>un</v>
          </cell>
          <cell r="D1275">
            <v>156.96</v>
          </cell>
        </row>
        <row r="1276">
          <cell r="A1276" t="str">
            <v>ED-48164</v>
          </cell>
          <cell r="B1276" t="str">
            <v>BARRA DE APOIO EM AÇO INOX POLIDO RETA, DN 1.1/4" (31,75MM), PARA ACESSIBILIDADE (PMR/PCR), COMPRIMENTO 70CM, INSTALADO EM PAREDE, INCLUSIVE FORNECIMENTO, INSTALAÇÃO E ACESSÓRIOS PARA FIXAÇÃO</v>
          </cell>
          <cell r="C1276" t="str">
            <v>un</v>
          </cell>
          <cell r="D1276">
            <v>162.13999999999999</v>
          </cell>
        </row>
        <row r="1277">
          <cell r="A1277" t="str">
            <v>ED-48160</v>
          </cell>
          <cell r="B1277" t="str">
            <v>BARRA DE APOIO EM AÇO INOX POLIDO RETA, DN 1.1/4" (31,75MM), PARA ACESSIBILIDADE (PMR/PCR), COMPRIMENTO 80CM, INSTALADO EM PAREDE, INCLUSIVE FORNECIMENTO, INSTALAÇÃO E ACESSÓRIOS PARA FIXAÇÃO</v>
          </cell>
          <cell r="C1277" t="str">
            <v>un</v>
          </cell>
          <cell r="D1277">
            <v>200.31</v>
          </cell>
        </row>
        <row r="1278">
          <cell r="A1278" t="str">
            <v>ED-48162</v>
          </cell>
          <cell r="B1278" t="str">
            <v>BARRA DE APOIO EM AÇO INOX POLIDO RETA, DN 1.1/4" (31,75MM), PARA ACESSIBILIDADE (PMR/PCR), COMPRIMENTO 90CM, INSTALADO EM PAREDE, INCLUSIVE FORNECIMENTO, INSTALAÇÃO E ACESSÓRIOS PARA FIXAÇÃO</v>
          </cell>
          <cell r="C1278" t="str">
            <v>un</v>
          </cell>
          <cell r="D1278">
            <v>234.3</v>
          </cell>
        </row>
        <row r="1279">
          <cell r="A1279">
            <v>8680</v>
          </cell>
          <cell r="B1279" t="str">
            <v>BANCADAS E PRATELEIRAS</v>
          </cell>
          <cell r="C1279"/>
          <cell r="D1279"/>
        </row>
        <row r="1280">
          <cell r="A1280">
            <v>8902</v>
          </cell>
          <cell r="B1280" t="str">
            <v>BANCADA EM AÇO INOX</v>
          </cell>
          <cell r="C1280"/>
          <cell r="D1280"/>
        </row>
        <row r="1281">
          <cell r="A1281" t="str">
            <v>ED-48337</v>
          </cell>
          <cell r="B1281" t="str">
            <v>BANCADA EM AÇO INOXIDÁVEL</v>
          </cell>
          <cell r="C1281" t="str">
            <v>m2</v>
          </cell>
          <cell r="D1281">
            <v>1265.92</v>
          </cell>
        </row>
        <row r="1282">
          <cell r="A1282">
            <v>8903</v>
          </cell>
          <cell r="B1282" t="str">
            <v>BANCADA EM ARDÓSIA</v>
          </cell>
          <cell r="C1282"/>
          <cell r="D1282"/>
        </row>
        <row r="1283">
          <cell r="A1283" t="str">
            <v>ED-48338</v>
          </cell>
          <cell r="B1283" t="str">
            <v>BANCADA EM ARDÓSIA E = 3 CM, APOIADA EM ALVENARIA</v>
          </cell>
          <cell r="C1283" t="str">
            <v>m2</v>
          </cell>
          <cell r="D1283">
            <v>224.24</v>
          </cell>
        </row>
        <row r="1284">
          <cell r="A1284" t="str">
            <v>ED-48339</v>
          </cell>
          <cell r="B1284" t="str">
            <v>BANCADA EM ARDÓSIA E = 3 CM, L = 55 CM, APOIADA EM CONSOLE DE METALON</v>
          </cell>
          <cell r="C1284" t="str">
            <v>m2</v>
          </cell>
          <cell r="D1284">
            <v>249.32</v>
          </cell>
        </row>
        <row r="1285">
          <cell r="A1285">
            <v>8904</v>
          </cell>
          <cell r="B1285" t="str">
            <v>BANCADA EM GRANITO</v>
          </cell>
          <cell r="C1285"/>
          <cell r="D1285"/>
        </row>
        <row r="1286">
          <cell r="A1286" t="str">
            <v>ED-48344</v>
          </cell>
          <cell r="B1286" t="str">
            <v>BANCADA EM GRANITO CINZA ANDORINHA E = 3 CM, APOIADA EM ALVENARIA</v>
          </cell>
          <cell r="C1286" t="str">
            <v>m2</v>
          </cell>
          <cell r="D1286">
            <v>327.69</v>
          </cell>
        </row>
        <row r="1287">
          <cell r="A1287" t="str">
            <v>ED-48343</v>
          </cell>
          <cell r="B1287" t="str">
            <v>BANCADA EM GRANITO CINZA ANDORINHA E = 3 CM, APOIADA EM CONSOLE DE METALON 20 X 30 MM</v>
          </cell>
          <cell r="C1287" t="str">
            <v>m2</v>
          </cell>
          <cell r="D1287">
            <v>350.52</v>
          </cell>
        </row>
        <row r="1288">
          <cell r="A1288" t="str">
            <v>ED-21657</v>
          </cell>
          <cell r="B1288" t="str">
            <v>BANCADA EM GRANITO, COR CINZA ANDORINHA, ESP. 2CM, ACABAMENTO POLIDO, APOIADA EM ALVENARIA, EXCLUSIVE ALVENARIA, RODABANCA/FRONTÃO, TESTEIRA/FAIXA, FURO EM BANCADA, CUBA METÁLICA, VÁLVULA, SIFÃO, TORNEIRA E ENGATE FLEXÍVEL</v>
          </cell>
          <cell r="C1288" t="str">
            <v>m2</v>
          </cell>
          <cell r="D1288">
            <v>330.63</v>
          </cell>
        </row>
        <row r="1289">
          <cell r="A1289" t="str">
            <v>ED-21631</v>
          </cell>
          <cell r="B1289" t="str">
            <v>BANCADA EM GRANITO, COR CINZA ANDORINHA, ESP. 2CM, ACABAMENTO POLIDO, APOIADA EM CONSOLE DE METALON (50X30)MM, EXCLUSIVE RODABANCA/FRONTÃO, TESTEIRA/FAIXA, FURO EM BANCADA, CUBA METÁLICA, VÁLVULA, SIFÃO, TORNEIRA E ENGATE FLEXÍVEL</v>
          </cell>
          <cell r="C1289" t="str">
            <v>m2</v>
          </cell>
          <cell r="D1289">
            <v>356.13</v>
          </cell>
        </row>
        <row r="1290">
          <cell r="A1290">
            <v>8905</v>
          </cell>
          <cell r="B1290" t="str">
            <v>BANCADA EM MÁRMORE</v>
          </cell>
          <cell r="C1290"/>
          <cell r="D1290"/>
        </row>
        <row r="1291">
          <cell r="A1291" t="str">
            <v>ED-48346</v>
          </cell>
          <cell r="B1291" t="str">
            <v>BANCADA EM MÁRMORE BRANCO E = 3 CM, APOIADA EM ALVENARIA</v>
          </cell>
          <cell r="C1291" t="str">
            <v>m2</v>
          </cell>
          <cell r="D1291">
            <v>447.11</v>
          </cell>
        </row>
        <row r="1292">
          <cell r="A1292" t="str">
            <v>ED-48345</v>
          </cell>
          <cell r="B1292" t="str">
            <v>BANCADA EM MÁRMORE BRANCO E = 3 CM, APOIADA EM CONSOLE DE METALON 20 X 30 MM</v>
          </cell>
          <cell r="C1292" t="str">
            <v>m2</v>
          </cell>
          <cell r="D1292">
            <v>458.69</v>
          </cell>
        </row>
        <row r="1293">
          <cell r="A1293">
            <v>8906</v>
          </cell>
          <cell r="B1293" t="str">
            <v>ACABAMENTO, FURO E COLAGEM DE BOJO</v>
          </cell>
          <cell r="C1293"/>
          <cell r="D1293"/>
        </row>
        <row r="1294">
          <cell r="A1294" t="str">
            <v>ED-48342</v>
          </cell>
          <cell r="B1294" t="str">
            <v>FURO DE BOJO EM BANCADA DE GRANITO/MÁRMORE, INCLUSIVE COLAGEM COM MASSA PLÁSTICA</v>
          </cell>
          <cell r="C1294" t="str">
            <v>un</v>
          </cell>
          <cell r="D1294">
            <v>108.48</v>
          </cell>
        </row>
        <row r="1295">
          <cell r="A1295">
            <v>8907</v>
          </cell>
          <cell r="B1295" t="str">
            <v>TESTEIRA E RODABANCADA EM GRANITO</v>
          </cell>
          <cell r="C1295"/>
          <cell r="D1295"/>
        </row>
        <row r="1296">
          <cell r="A1296" t="str">
            <v>ED-48348</v>
          </cell>
          <cell r="B1296" t="str">
            <v>RODABANCA/FRONTÃO PARA BANCADA EM GRANITO, COR CINZA ANDORINHA, ESP. 2CM, ALTURA DE 10CM, INCLUSIVE REJUNTAMENTO EM MASSA PLÁSTICA NA COR DA PEDRA</v>
          </cell>
          <cell r="C1296" t="str">
            <v>m</v>
          </cell>
          <cell r="D1296">
            <v>47.75</v>
          </cell>
        </row>
        <row r="1297">
          <cell r="A1297" t="str">
            <v>ED-48347</v>
          </cell>
          <cell r="B1297" t="str">
            <v>RODABANCA/FRONTÃO PARA BANCADA EM GRANITO, COR CINZA ANDORINHA, ESP. 2CM, ALTURA DE 7CM, INCLUSIVE REJUNTAMENTO EM MASSA PLÁSTICA NA COR DA PEDRA</v>
          </cell>
          <cell r="C1297" t="str">
            <v>m</v>
          </cell>
          <cell r="D1297">
            <v>40.380000000000003</v>
          </cell>
        </row>
        <row r="1298">
          <cell r="A1298" t="str">
            <v>ED-48351</v>
          </cell>
          <cell r="B1298" t="str">
            <v>TESTEIRA EM GRANITO CINZA ANDORINHA</v>
          </cell>
          <cell r="C1298" t="str">
            <v>m</v>
          </cell>
          <cell r="D1298">
            <v>13.12</v>
          </cell>
        </row>
        <row r="1299">
          <cell r="A1299" t="str">
            <v>ED-21636</v>
          </cell>
          <cell r="B1299" t="str">
            <v>TESTEIRA PARA BANCADA EM GRANITO, COR CINZA ANDORINHA, ESP. 2CM, ALTURA DE 10CM, INCLUSIVE POLIMENTO, CORTE/COLAGEM EM MEIA ESQUADRIA E MASSA PLÁSTICA NA COR DA PEDRA</v>
          </cell>
          <cell r="C1299" t="str">
            <v>m</v>
          </cell>
          <cell r="D1299">
            <v>186.64</v>
          </cell>
        </row>
        <row r="1300">
          <cell r="A1300" t="str">
            <v>ED-21634</v>
          </cell>
          <cell r="B1300" t="str">
            <v>TESTEIRA PARA BANCADA EM GRANITO, COR CINZA ANDORINHA, ESP. 2CM, ALTURA DE 3CM, INCLUSIVE POLIMENTO, CORTE/COLAGEM EM MEIA ESQUADARIA E MASSA PLÁSTICA NA COR DA PEDRA</v>
          </cell>
          <cell r="C1300" t="str">
            <v>m</v>
          </cell>
          <cell r="D1300">
            <v>170.02</v>
          </cell>
        </row>
        <row r="1301">
          <cell r="A1301" t="str">
            <v>ED-21635</v>
          </cell>
          <cell r="B1301" t="str">
            <v>TESTEIRA PARA BANCADA EM GRANITO, COR CINZA ANDORINHA, ESP. 2CM, ALTURA DE 5CM, INCLUSIVE POLIMENTO, CORTE/COLAGEM EM MEIA ESQUADARIA E MASSA PLÁSTICA NA COR DA PEDRA</v>
          </cell>
          <cell r="C1301" t="str">
            <v>m</v>
          </cell>
          <cell r="D1301">
            <v>174.77</v>
          </cell>
        </row>
        <row r="1302">
          <cell r="A1302">
            <v>8908</v>
          </cell>
          <cell r="B1302" t="str">
            <v>TESTEIRA E RODABANCADA EM MÁRMORE</v>
          </cell>
          <cell r="C1302"/>
          <cell r="D1302"/>
        </row>
        <row r="1303">
          <cell r="A1303" t="str">
            <v>ED-48350</v>
          </cell>
          <cell r="B1303" t="str">
            <v>RODABANCADA EM MÁRMORE BRANCO H = 10 CM, E = 2 CM</v>
          </cell>
          <cell r="C1303" t="str">
            <v>m</v>
          </cell>
          <cell r="D1303">
            <v>35.729999999999997</v>
          </cell>
        </row>
        <row r="1304">
          <cell r="A1304" t="str">
            <v>ED-48349</v>
          </cell>
          <cell r="B1304" t="str">
            <v>RODABANCADA EM MÁRMORE BRANCO H = 7 CM, E = 2 CM</v>
          </cell>
          <cell r="C1304" t="str">
            <v>m</v>
          </cell>
          <cell r="D1304">
            <v>27.92</v>
          </cell>
        </row>
        <row r="1305">
          <cell r="A1305" t="str">
            <v>ED-48352</v>
          </cell>
          <cell r="B1305" t="str">
            <v>TESTEIRA EM MÁRMORE BRANCO</v>
          </cell>
          <cell r="C1305" t="str">
            <v>m</v>
          </cell>
          <cell r="D1305">
            <v>13.23</v>
          </cell>
        </row>
        <row r="1306">
          <cell r="A1306">
            <v>8909</v>
          </cell>
          <cell r="B1306" t="str">
            <v>BANCADA EM CONCRETO</v>
          </cell>
          <cell r="C1306"/>
          <cell r="D1306"/>
        </row>
        <row r="1307">
          <cell r="A1307" t="str">
            <v>ED-48341</v>
          </cell>
          <cell r="B1307" t="str">
            <v>BANCADA EM CONCRETO, APOIADA EM CONSOLE DE METALON 20 X 30 MM</v>
          </cell>
          <cell r="C1307" t="str">
            <v>m2</v>
          </cell>
          <cell r="D1307">
            <v>310.08999999999997</v>
          </cell>
        </row>
        <row r="1308">
          <cell r="A1308" t="str">
            <v>ED-48340</v>
          </cell>
          <cell r="B1308" t="str">
            <v>BANCADA SIMPLES EM CONCRETO, APOIADA EM ALVENARIA</v>
          </cell>
          <cell r="C1308" t="str">
            <v>m2</v>
          </cell>
          <cell r="D1308">
            <v>295.5</v>
          </cell>
        </row>
        <row r="1309">
          <cell r="A1309">
            <v>8910</v>
          </cell>
          <cell r="B1309" t="str">
            <v>PRATELEIRA DE ARDÓSIA</v>
          </cell>
          <cell r="C1309"/>
          <cell r="D1309"/>
        </row>
        <row r="1310">
          <cell r="A1310" t="str">
            <v>ED-50688</v>
          </cell>
          <cell r="B1310" t="str">
            <v>PRATELEIRA DE ARDÓSIA E = 2 CM APOIADA EM CONSOLE DE METALON 20 X 30 MM</v>
          </cell>
          <cell r="C1310" t="str">
            <v>m2</v>
          </cell>
          <cell r="D1310">
            <v>206.39</v>
          </cell>
        </row>
        <row r="1311">
          <cell r="A1311" t="str">
            <v>ED-50687</v>
          </cell>
          <cell r="B1311" t="str">
            <v>PRATELEIRA DE ARDÓSIA E = 2 CM EMBUTIDA EM PAREDE</v>
          </cell>
          <cell r="C1311" t="str">
            <v>m2</v>
          </cell>
          <cell r="D1311">
            <v>199.05</v>
          </cell>
        </row>
        <row r="1312">
          <cell r="A1312">
            <v>8911</v>
          </cell>
          <cell r="B1312" t="str">
            <v>PRATELEIRA DE GRANITO</v>
          </cell>
          <cell r="C1312"/>
          <cell r="D1312"/>
        </row>
        <row r="1313">
          <cell r="A1313" t="str">
            <v>ED-50692</v>
          </cell>
          <cell r="B1313" t="str">
            <v>PRATELEIRA DE GRANITO CINZA ANDORINHA, E = 2 CM, APOIADA EM CONSOLE DE METALON 20 X 30 MM</v>
          </cell>
          <cell r="C1313" t="str">
            <v>m2</v>
          </cell>
          <cell r="D1313">
            <v>242.68</v>
          </cell>
        </row>
        <row r="1314">
          <cell r="A1314" t="str">
            <v>ED-50691</v>
          </cell>
          <cell r="B1314" t="str">
            <v>PRATELEIRA DE GRANITO CINZA ANDORINHA, E = 2 CM, APOIADA SOBRE ALVENARIA</v>
          </cell>
          <cell r="C1314" t="str">
            <v>m2</v>
          </cell>
          <cell r="D1314">
            <v>237.86</v>
          </cell>
        </row>
        <row r="1315">
          <cell r="A1315">
            <v>8912</v>
          </cell>
          <cell r="B1315" t="str">
            <v>PRATELEIRA DE MÁRMORE</v>
          </cell>
          <cell r="C1315"/>
          <cell r="D1315"/>
        </row>
        <row r="1316">
          <cell r="A1316" t="str">
            <v>ED-50696</v>
          </cell>
          <cell r="B1316" t="str">
            <v>PRATELEIRA DE MÁRMORE BRANCO E = 2 CM, APOIADA EM CONSOLE DE METALON 20 X 30 MM</v>
          </cell>
          <cell r="C1316" t="str">
            <v>m2</v>
          </cell>
          <cell r="D1316">
            <v>290.45</v>
          </cell>
        </row>
        <row r="1317">
          <cell r="A1317" t="str">
            <v>ED-50695</v>
          </cell>
          <cell r="B1317" t="str">
            <v>PRATELEIRA DE MÁRMORE BRANCO E = 2 CM, APOIADA SOBRE ALVENARIA</v>
          </cell>
          <cell r="C1317" t="str">
            <v>m2</v>
          </cell>
          <cell r="D1317">
            <v>285.63</v>
          </cell>
        </row>
        <row r="1318">
          <cell r="A1318">
            <v>8913</v>
          </cell>
          <cell r="B1318" t="str">
            <v>PRATELEIRAS DE MADEIRA</v>
          </cell>
          <cell r="C1318"/>
          <cell r="D1318"/>
        </row>
        <row r="1319">
          <cell r="A1319" t="str">
            <v>ED-50693</v>
          </cell>
          <cell r="B1319" t="str">
            <v>PRATELEIRA DE MADEIRA ENVERNIZADA, EM CONSOLE DE METALON 20 X 30 MM</v>
          </cell>
          <cell r="C1319" t="str">
            <v>m2</v>
          </cell>
          <cell r="D1319">
            <v>178.1</v>
          </cell>
        </row>
        <row r="1320">
          <cell r="A1320" t="str">
            <v>ED-50694</v>
          </cell>
          <cell r="B1320" t="str">
            <v>PRATELEIRA DE MADEIRA PINTADA DE ESMALTE, EM CONSOLE DE METALON 20 X 30 MM</v>
          </cell>
          <cell r="C1320" t="str">
            <v>m2</v>
          </cell>
          <cell r="D1320">
            <v>183.52</v>
          </cell>
        </row>
        <row r="1321">
          <cell r="A1321">
            <v>8914</v>
          </cell>
          <cell r="B1321" t="str">
            <v>PRATELEIRA DE CONCRETO</v>
          </cell>
          <cell r="C1321"/>
          <cell r="D1321"/>
        </row>
        <row r="1322">
          <cell r="A1322" t="str">
            <v>ED-50690</v>
          </cell>
          <cell r="B1322" t="str">
            <v>PRATELEIRA DE CONCRETO, APOIADA EM CONSOLE DE METALON 20 X 30 MM</v>
          </cell>
          <cell r="C1322" t="str">
            <v>m2</v>
          </cell>
          <cell r="D1322">
            <v>267.04000000000002</v>
          </cell>
        </row>
        <row r="1323">
          <cell r="A1323" t="str">
            <v>ED-50689</v>
          </cell>
          <cell r="B1323" t="str">
            <v>PRATELEIRA DE CONCRETO PRÉ- MOLDADO E = 4 CM, APOIADA SOBRE ALVENARIA</v>
          </cell>
          <cell r="C1323" t="str">
            <v>m2</v>
          </cell>
          <cell r="D1323">
            <v>257.98</v>
          </cell>
        </row>
        <row r="1324">
          <cell r="A1324">
            <v>8681</v>
          </cell>
          <cell r="B1324" t="str">
            <v>INSTALAÇÕES ELÉTRICAS</v>
          </cell>
          <cell r="C1324"/>
          <cell r="D1324"/>
        </row>
        <row r="1325">
          <cell r="A1325">
            <v>8915</v>
          </cell>
          <cell r="B1325" t="str">
            <v>CABO DE COBRE FLEXÍVEL (450/750V)</v>
          </cell>
          <cell r="C1325"/>
          <cell r="D1325"/>
        </row>
        <row r="1326">
          <cell r="A1326" t="str">
            <v>ED-48966</v>
          </cell>
          <cell r="B1326" t="str">
            <v>CABO DE COBRE FLEXÍVEL, CLASSE 5, ISOLAMENTO TIPO LSHF/ATOX, NÃO HALOGENADO, ANTICHAMA, TERMOPLÁSTICO, UNIPOLAR, SEÇÃO 10 MM2, 70°C, 450/750V</v>
          </cell>
          <cell r="C1326" t="str">
            <v>m</v>
          </cell>
          <cell r="D1326">
            <v>14.13</v>
          </cell>
        </row>
        <row r="1327">
          <cell r="A1327" t="str">
            <v>ED-48946</v>
          </cell>
          <cell r="B1327" t="str">
            <v>CABO DE COBRE FLEXÍVEL, CLASSE 5, ISOLAMENTO TIPO LSHF/ATOX, NÃO HALOGENADO, ANTICHAMA, TERMOPLÁSTICO, UNIPOLAR, SEÇÃO 1,5 MM2, 70°C, 450/750V</v>
          </cell>
          <cell r="C1327" t="str">
            <v>m</v>
          </cell>
          <cell r="D1327">
            <v>2.9</v>
          </cell>
        </row>
        <row r="1328">
          <cell r="A1328" t="str">
            <v>ED-48971</v>
          </cell>
          <cell r="B1328" t="str">
            <v>CABO DE COBRE FLEXÍVEL, CLASSE 5, ISOLAMENTO TIPO LSHF/ATOX, NÃO HALOGENADO, ANTICHAMA, TERMOPLÁSTICO, UNIPOLAR, SEÇÃO 16 MM2, 70°C, 450/750V</v>
          </cell>
          <cell r="C1328" t="str">
            <v>m</v>
          </cell>
          <cell r="D1328">
            <v>20.079999999999998</v>
          </cell>
        </row>
        <row r="1329">
          <cell r="A1329" t="str">
            <v>ED-48951</v>
          </cell>
          <cell r="B1329" t="str">
            <v>CABO DE COBRE FLEXÍVEL, CLASSE 5, ISOLAMENTO TIPO LSHF/ATOX, NÃO HALOGENADO, ANTICHAMA, TERMOPLÁSTICO, UNIPOLAR, SEÇÃO 2,5 MM2, 70°C, 450/750V</v>
          </cell>
          <cell r="C1329" t="str">
            <v>m</v>
          </cell>
          <cell r="D1329">
            <v>4.66</v>
          </cell>
        </row>
        <row r="1330">
          <cell r="A1330" t="str">
            <v>ED-48976</v>
          </cell>
          <cell r="B1330" t="str">
            <v>CABO DE COBRE FLEXÍVEL, CLASSE 5, ISOLAMENTO TIPO LSHF/ATOX, NÃO HALOGENADO, ANTICHAMA, TERMOPLÁSTICO, UNIPOLAR, SEÇÃO 25 MM2, 70°C, 450/750V</v>
          </cell>
          <cell r="C1330" t="str">
            <v>m</v>
          </cell>
          <cell r="D1330">
            <v>29.26</v>
          </cell>
        </row>
        <row r="1331">
          <cell r="A1331" t="str">
            <v>ED-48981</v>
          </cell>
          <cell r="B1331" t="str">
            <v>CABO DE COBRE FLEXÍVEL, CLASSE 5, ISOLAMENTO TIPO LSHF/ATOX, NÃO HALOGENADO, ANTICHAMA, TERMOPLÁSTICO, UNIPOLAR, SEÇÃO 35 MM2, 70°C, 450/750V</v>
          </cell>
          <cell r="C1331" t="str">
            <v>m</v>
          </cell>
          <cell r="D1331">
            <v>40.880000000000003</v>
          </cell>
        </row>
        <row r="1332">
          <cell r="A1332" t="str">
            <v>ED-48956</v>
          </cell>
          <cell r="B1332" t="str">
            <v>CABO DE COBRE FLEXÍVEL, CLASSE 5, ISOLAMENTO TIPO LSHF/ATOX, NÃO HALOGENADO, ANTICHAMA, TERMOPLÁSTICO, UNIPOLAR, SEÇÃO 4 MM2, 70°C, 450/750V</v>
          </cell>
          <cell r="C1332" t="str">
            <v>m</v>
          </cell>
          <cell r="D1332">
            <v>6.47</v>
          </cell>
        </row>
        <row r="1333">
          <cell r="A1333" t="str">
            <v>ED-48961</v>
          </cell>
          <cell r="B1333" t="str">
            <v>CABO DE COBRE FLEXÍVEL, CLASSE 5, ISOLAMENTO TIPO LSHF/ATOX, NÃO HALOGENADO, ANTICHAMA, TERMOPLÁSTICO, UNIPOLAR, SEÇÃO 6 MM2, 70°C, 450/750V</v>
          </cell>
          <cell r="C1333" t="str">
            <v>m</v>
          </cell>
          <cell r="D1333">
            <v>9.2100000000000009</v>
          </cell>
        </row>
        <row r="1334">
          <cell r="A1334" t="str">
            <v>ED-49339</v>
          </cell>
          <cell r="B1334" t="str">
            <v>FIO RÍGIDO ISOLAÇÃO EM PVC 450/750V # 10 MM2</v>
          </cell>
          <cell r="C1334" t="str">
            <v>m</v>
          </cell>
          <cell r="D1334">
            <v>10.68</v>
          </cell>
        </row>
        <row r="1335">
          <cell r="A1335" t="str">
            <v>ED-49335</v>
          </cell>
          <cell r="B1335" t="str">
            <v>FIO RÍGIDO ISOLAÇÃO EM PVC 450/750V # 1,5 MM2</v>
          </cell>
          <cell r="C1335" t="str">
            <v>m</v>
          </cell>
          <cell r="D1335">
            <v>5.26</v>
          </cell>
        </row>
        <row r="1336">
          <cell r="A1336" t="str">
            <v>ED-49336</v>
          </cell>
          <cell r="B1336" t="str">
            <v>FIO RÍGIDO ISOLAÇÃO EM PVC 450/750V # 2,5 MM2</v>
          </cell>
          <cell r="C1336" t="str">
            <v>m</v>
          </cell>
          <cell r="D1336">
            <v>6.08</v>
          </cell>
        </row>
        <row r="1337">
          <cell r="A1337" t="str">
            <v>ED-49337</v>
          </cell>
          <cell r="B1337" t="str">
            <v>FIO RÍGIDO ISOLAÇÃO EM PVC 450/750V # 4 MM2</v>
          </cell>
          <cell r="C1337" t="str">
            <v>m</v>
          </cell>
          <cell r="D1337">
            <v>7.2</v>
          </cell>
        </row>
        <row r="1338">
          <cell r="A1338" t="str">
            <v>ED-49338</v>
          </cell>
          <cell r="B1338" t="str">
            <v>FIO RÍGIDO ISOLAÇÃO EM PVC 450/750V # 6 MM2</v>
          </cell>
          <cell r="C1338" t="str">
            <v>m</v>
          </cell>
          <cell r="D1338">
            <v>8.4</v>
          </cell>
        </row>
        <row r="1339">
          <cell r="A1339">
            <v>8916</v>
          </cell>
          <cell r="B1339" t="str">
            <v>CABO DE COBRE FLEXÍVEL (0,6/1KV)</v>
          </cell>
          <cell r="C1339"/>
          <cell r="D1339"/>
        </row>
        <row r="1340">
          <cell r="A1340" t="str">
            <v>ED-48998</v>
          </cell>
          <cell r="B1340" t="str">
            <v>CABO DE COBRE FLEXÍVEL, CLASSE 5, ISOLAMENTO TIPO EPR/HEPR, NÃO HALOGENADO, ANTICHAMA, TERMOFIXO, UNIPOLAR, SEÇÃO 10 MM2, 90°C, 0,6/1KV</v>
          </cell>
          <cell r="C1340" t="str">
            <v>m</v>
          </cell>
          <cell r="D1340">
            <v>14.78</v>
          </cell>
        </row>
        <row r="1341">
          <cell r="A1341" t="str">
            <v>ED-49019</v>
          </cell>
          <cell r="B1341" t="str">
            <v>CABO DE COBRE FLEXÍVEL, CLASSE 5, ISOLAMENTO TIPO EPR/HEPR, NÃO HALOGENADO, ANTICHAMA, TERMOFIXO, UNIPOLAR, SEÇÃO 120 MM2, 90°C, 0,6/1KV</v>
          </cell>
          <cell r="C1341" t="str">
            <v>m</v>
          </cell>
          <cell r="D1341">
            <v>123.69</v>
          </cell>
        </row>
        <row r="1342">
          <cell r="A1342" t="str">
            <v>ED-48986</v>
          </cell>
          <cell r="B1342" t="str">
            <v>CABO DE COBRE FLEXÍVEL, CLASSE 5, ISOLAMENTO TIPO EPR/HEPR, NÃO HALOGENADO, ANTICHAMA, TERMOFIXO, UNIPOLAR, SEÇÃO 1,5 MM2, 90°C, 0,6/1KV</v>
          </cell>
          <cell r="C1342" t="str">
            <v>m</v>
          </cell>
          <cell r="D1342">
            <v>3.03</v>
          </cell>
        </row>
        <row r="1343">
          <cell r="A1343" t="str">
            <v>ED-49022</v>
          </cell>
          <cell r="B1343" t="str">
            <v>CABO DE COBRE FLEXÍVEL, CLASSE 5, ISOLAMENTO TIPO EPR/HEPR, NÃO HALOGENADO, ANTICHAMA, TERMOFIXO, UNIPOLAR, SEÇÃO 150 MM2, 90°C, 0,6/1KV</v>
          </cell>
          <cell r="C1343" t="str">
            <v>m</v>
          </cell>
          <cell r="D1343">
            <v>152.76</v>
          </cell>
        </row>
        <row r="1344">
          <cell r="A1344" t="str">
            <v>ED-49001</v>
          </cell>
          <cell r="B1344" t="str">
            <v>CABO DE COBRE FLEXÍVEL, CLASSE 5, ISOLAMENTO TIPO EPR/HEPR, NÃO HALOGENADO, ANTICHAMA, TERMOFIXO, UNIPOLAR, SEÇÃO 16 MM2, 90°C, 0,6/1KV</v>
          </cell>
          <cell r="C1344" t="str">
            <v>m</v>
          </cell>
          <cell r="D1344">
            <v>22.06</v>
          </cell>
        </row>
        <row r="1345">
          <cell r="A1345" t="str">
            <v>ED-49025</v>
          </cell>
          <cell r="B1345" t="str">
            <v>CABO DE COBRE FLEXÍVEL, CLASSE 5, ISOLAMENTO TIPO EPR/HEPR, NÃO HALOGENADO, ANTICHAMA, TERMOFIXO, UNIPOLAR, SEÇÃO 185 MM2, 90°C, 0,6/1KV</v>
          </cell>
          <cell r="C1345" t="str">
            <v>m</v>
          </cell>
          <cell r="D1345">
            <v>190.19</v>
          </cell>
        </row>
        <row r="1346">
          <cell r="A1346" t="str">
            <v>ED-49028</v>
          </cell>
          <cell r="B1346" t="str">
            <v>CABO DE COBRE FLEXÍVEL, CLASSE 5, ISOLAMENTO TIPO EPR/HEPR, NÃO HALOGENADO, ANTICHAMA, TERMOFIXO, UNIPOLAR, SEÇÃO 240 MM2, 90°C, 0,6/1KV</v>
          </cell>
          <cell r="C1346" t="str">
            <v>m</v>
          </cell>
          <cell r="D1346">
            <v>248.87</v>
          </cell>
        </row>
        <row r="1347">
          <cell r="A1347" t="str">
            <v>ED-48989</v>
          </cell>
          <cell r="B1347" t="str">
            <v>CABO DE COBRE FLEXÍVEL, CLASSE 5, ISOLAMENTO TIPO EPR/HEPR, NÃO HALOGENADO, ANTICHAMA, TERMOFIXO, UNIPOLAR, SEÇÃO 2,5 MM2, 90°C, 0,6/1KV</v>
          </cell>
          <cell r="C1347" t="str">
            <v>m</v>
          </cell>
          <cell r="D1347">
            <v>4.79</v>
          </cell>
        </row>
        <row r="1348">
          <cell r="A1348" t="str">
            <v>ED-49004</v>
          </cell>
          <cell r="B1348" t="str">
            <v>CABO DE COBRE FLEXÍVEL, CLASSE 5, ISOLAMENTO TIPO EPR/HEPR, NÃO HALOGENADO, ANTICHAMA, TERMOFIXO, UNIPOLAR, SEÇÃO 25 MM2, 90°C, 0,6/1KV</v>
          </cell>
          <cell r="C1348" t="str">
            <v>m</v>
          </cell>
          <cell r="D1348">
            <v>32.229999999999997</v>
          </cell>
        </row>
        <row r="1349">
          <cell r="A1349" t="str">
            <v>ED-49031</v>
          </cell>
          <cell r="B1349" t="str">
            <v>CABO DE COBRE FLEXÍVEL, CLASSE 5, ISOLAMENTO TIPO EPR/HEPR, NÃO HALOGENADO, ANTICHAMA, TERMOFIXO, UNIPOLAR, SEÇÃO 300 MM2, 90°C, 0,6/1KV</v>
          </cell>
          <cell r="C1349" t="str">
            <v>m</v>
          </cell>
          <cell r="D1349">
            <v>301.82</v>
          </cell>
        </row>
        <row r="1350">
          <cell r="A1350" t="str">
            <v>ED-49007</v>
          </cell>
          <cell r="B1350" t="str">
            <v>CABO DE COBRE FLEXÍVEL, CLASSE 5, ISOLAMENTO TIPO EPR/HEPR, NÃO HALOGENADO, ANTICHAMA, TERMOFIXO, UNIPOLAR, SEÇÃO 35 MM2, 90°C, 0,6/1KV</v>
          </cell>
          <cell r="C1350" t="str">
            <v>m</v>
          </cell>
          <cell r="D1350">
            <v>40.369999999999997</v>
          </cell>
        </row>
        <row r="1351">
          <cell r="A1351" t="str">
            <v>ED-48992</v>
          </cell>
          <cell r="B1351" t="str">
            <v>CABO DE COBRE FLEXÍVEL, CLASSE 5, ISOLAMENTO TIPO EPR/HEPR, NÃO HALOGENADO, ANTICHAMA, TERMOFIXO, UNIPOLAR, SEÇÃO 4 MM2, 90°C, 0,6/1KV</v>
          </cell>
          <cell r="C1351" t="str">
            <v>m</v>
          </cell>
          <cell r="D1351">
            <v>6.56</v>
          </cell>
        </row>
        <row r="1352">
          <cell r="A1352" t="str">
            <v>ED-49010</v>
          </cell>
          <cell r="B1352" t="str">
            <v>CABO DE COBRE FLEXÍVEL, CLASSE 5, ISOLAMENTO TIPO EPR/HEPR, NÃO HALOGENADO, ANTICHAMA, TERMOFIXO, UNIPOLAR, SEÇÃO 50 MM2, 90°C, 0,6/1KV</v>
          </cell>
          <cell r="C1352" t="str">
            <v>m</v>
          </cell>
          <cell r="D1352">
            <v>58.04</v>
          </cell>
        </row>
        <row r="1353">
          <cell r="A1353" t="str">
            <v>ED-48995</v>
          </cell>
          <cell r="B1353" t="str">
            <v>CABO DE COBRE FLEXÍVEL, CLASSE 5, ISOLAMENTO TIPO EPR/HEPR, NÃO HALOGENADO, ANTICHAMA, TERMOFIXO, UNIPOLAR, SEÇÃO 6 MM2, 90°C, 0,6/1KV</v>
          </cell>
          <cell r="C1353" t="str">
            <v>m</v>
          </cell>
          <cell r="D1353">
            <v>9.86</v>
          </cell>
        </row>
        <row r="1354">
          <cell r="A1354" t="str">
            <v>ED-49013</v>
          </cell>
          <cell r="B1354" t="str">
            <v>CABO DE COBRE FLEXÍVEL, CLASSE 5, ISOLAMENTO TIPO EPR/HEPR, NÃO HALOGENADO, ANTICHAMA, TERMOFIXO, UNIPOLAR, SEÇÃO 70 MM2, 90°C, 0,6/1KV</v>
          </cell>
          <cell r="C1354" t="str">
            <v>m</v>
          </cell>
          <cell r="D1354">
            <v>82.38</v>
          </cell>
        </row>
        <row r="1355">
          <cell r="A1355" t="str">
            <v>ED-49016</v>
          </cell>
          <cell r="B1355" t="str">
            <v>CABO DE COBRE FLEXÍVEL, CLASSE 5, ISOLAMENTO TIPO EPR/HEPR, NÃO HALOGENADO, ANTICHAMA, TERMOFIXO, UNIPOLAR, SEÇÃO 95 MM2, 90°C, 0,6/1KV</v>
          </cell>
          <cell r="C1355" t="str">
            <v>m</v>
          </cell>
          <cell r="D1355">
            <v>108.46</v>
          </cell>
        </row>
        <row r="1356">
          <cell r="A1356">
            <v>8917</v>
          </cell>
          <cell r="B1356" t="str">
            <v>CORDOALHA</v>
          </cell>
          <cell r="C1356"/>
          <cell r="D1356"/>
        </row>
        <row r="1357">
          <cell r="A1357" t="str">
            <v>ED-49132</v>
          </cell>
          <cell r="B1357" t="str">
            <v>CABO DE COBRE NU # 10 MM2, ENTERRADO, EXCLUSIVE ESCAVAÇÃO E REATERRO</v>
          </cell>
          <cell r="C1357" t="str">
            <v>m</v>
          </cell>
          <cell r="D1357">
            <v>12.75</v>
          </cell>
        </row>
        <row r="1358">
          <cell r="A1358" t="str">
            <v>ED-49133</v>
          </cell>
          <cell r="B1358" t="str">
            <v>CABO DE COBRE NU # 16 MM2, ENTERRADO, EXCLUSIVE ESCAVAÇÃO E REATERRO</v>
          </cell>
          <cell r="C1358" t="str">
            <v>m</v>
          </cell>
          <cell r="D1358">
            <v>18.78</v>
          </cell>
        </row>
        <row r="1359">
          <cell r="A1359" t="str">
            <v>ED-49134</v>
          </cell>
          <cell r="B1359" t="str">
            <v>CABO DE COBRE NU # 25 MM2, ENTERRADO, EXCLUSIVE ESCAVAÇÃO E REATERRO</v>
          </cell>
          <cell r="C1359" t="str">
            <v>m</v>
          </cell>
          <cell r="D1359">
            <v>27.19</v>
          </cell>
        </row>
        <row r="1360">
          <cell r="A1360" t="str">
            <v>ED-49135</v>
          </cell>
          <cell r="B1360" t="str">
            <v>CABO DE COBRE NU # 35 MM2, ENTERRADO, EXCLUSIVE ESCAVAÇÃO E REATERRO</v>
          </cell>
          <cell r="C1360" t="str">
            <v>m</v>
          </cell>
          <cell r="D1360">
            <v>37.729999999999997</v>
          </cell>
        </row>
        <row r="1361">
          <cell r="A1361" t="str">
            <v>ED-49136</v>
          </cell>
          <cell r="B1361" t="str">
            <v>CABO DE COBRE NU # 50 MM2, ENTERRADO, EXCLUSIVE ESCAVAÇÃO E REATERRO</v>
          </cell>
          <cell r="C1361" t="str">
            <v>m</v>
          </cell>
          <cell r="D1361">
            <v>51.08</v>
          </cell>
        </row>
        <row r="1362">
          <cell r="A1362" t="str">
            <v>ED-49137</v>
          </cell>
          <cell r="B1362" t="str">
            <v>CABO DE COBRE NU # 70 MM2, ENTERRADO, EXCLUSIVE ESCAVAÇÃO E REATERRO</v>
          </cell>
          <cell r="C1362" t="str">
            <v>m</v>
          </cell>
          <cell r="D1362">
            <v>75.06</v>
          </cell>
        </row>
        <row r="1363">
          <cell r="A1363" t="str">
            <v>ED-49138</v>
          </cell>
          <cell r="B1363" t="str">
            <v>CABO DE COBRE NU # 95 MM2, ENTERRADO, EXCLUSIVE ESCAVAÇÃO E REATERRO</v>
          </cell>
          <cell r="C1363" t="str">
            <v>m</v>
          </cell>
          <cell r="D1363">
            <v>104.12</v>
          </cell>
        </row>
        <row r="1364">
          <cell r="A1364">
            <v>8918</v>
          </cell>
          <cell r="B1364" t="str">
            <v>CAIXA EM PVC LIGAÇÃO E PASSAGEM</v>
          </cell>
          <cell r="C1364"/>
          <cell r="D1364"/>
        </row>
        <row r="1365">
          <cell r="A1365" t="str">
            <v>ED-16634</v>
          </cell>
          <cell r="B1365" t="str">
            <v>CAIXA DE LIGAÇÃO/PASSAGEM EM PVC RÍGIDO PARA ELETRODUTO COM SUPORTE PARA LAJOTA, OCTOGONAL COM FUNDO MÓVEL, DIMENSÕES 4"X4", EMBUTIDA EM LAJE PRÉ-MOLDADA - FORNECIMENTO E INSTALAÇÃO</v>
          </cell>
          <cell r="C1365" t="str">
            <v>un</v>
          </cell>
          <cell r="D1365">
            <v>12.79</v>
          </cell>
        </row>
        <row r="1366">
          <cell r="A1366" t="str">
            <v>ED-49187</v>
          </cell>
          <cell r="B1366" t="str">
            <v>CAIXA DE LIGAÇÃO/PASSAGEM EM PVC RÍGIDO PARA ELETRODUTO, DIMENSÕES 4"X2", EMBUTIDA EM ALVENARIA - FORNECIMENTO E INSTALAÇÃO</v>
          </cell>
          <cell r="C1366" t="str">
            <v>un</v>
          </cell>
          <cell r="D1366">
            <v>9.01</v>
          </cell>
        </row>
        <row r="1367">
          <cell r="A1367" t="str">
            <v>ED-49194</v>
          </cell>
          <cell r="B1367" t="str">
            <v>CAIXA DE LIGAÇÃO/PASSAGEM EM PVC RÍGIDO PARA ELETRODUTO, DIMENSÕES 4"X2", EMBUTIDA EM PAREDE EM CHAPA DE GESSO ACARTONADO (DRYWALL), INCLUSIVE FORNECIMENTO E INSTALAÇÃO</v>
          </cell>
          <cell r="C1367" t="str">
            <v>un</v>
          </cell>
          <cell r="D1367">
            <v>13.62</v>
          </cell>
        </row>
        <row r="1368">
          <cell r="A1368" t="str">
            <v>ED-49188</v>
          </cell>
          <cell r="B1368" t="str">
            <v>CAIXA DE LIGAÇÃO/PASSAGEM EM PVC RÍGIDO PARA ELETRODUTO, DIMENSÕES 4"X4", EMBUTIDA EM ALVENARIA - FORNECIMENTO E INSTALAÇÃO</v>
          </cell>
          <cell r="C1368" t="str">
            <v>un</v>
          </cell>
          <cell r="D1368">
            <v>11.83</v>
          </cell>
        </row>
        <row r="1369">
          <cell r="A1369" t="str">
            <v>ED-49195</v>
          </cell>
          <cell r="B1369" t="str">
            <v>CAIXA DE LIGAÇÃO/PASSAGEM EM PVC RÍGIDO PARA ELETRODUTO, DIMENSÕES 4"X4", EMBUTIDA EM PAREDE EM CHAPA DE GESSO ACARTONADO (DRYWALL), INCLUSIVE FORNECIMENTO E INSTALAÇÃO</v>
          </cell>
          <cell r="C1369" t="str">
            <v>un</v>
          </cell>
          <cell r="D1369">
            <v>15.72</v>
          </cell>
        </row>
        <row r="1370">
          <cell r="A1370" t="str">
            <v>ED-49191</v>
          </cell>
          <cell r="B1370" t="str">
            <v>CAIXA DE LIGAÇÃO/PASSAGEM EM PVC RÍGIDO PARA ELETRODUTO, OCTOGONAL COM ANEL DESLIZANTE, DIMENSÕES 3"X3", EMBUTIDA EM LAJE - FORNECIMENTO E INSTALAÇÃO</v>
          </cell>
          <cell r="C1370" t="str">
            <v>un</v>
          </cell>
          <cell r="D1370">
            <v>9.74</v>
          </cell>
        </row>
        <row r="1371">
          <cell r="A1371" t="str">
            <v>ED-49190</v>
          </cell>
          <cell r="B1371" t="str">
            <v>CAIXA DE LIGAÇÃO/PASSAGEM EM PVC RÍGIDO PARA ELETRODUTO, OCTOGONAL COM FUNDO FIXO REFORÇADO, DIMENSÕES 4"X4", EMBUTIDA EM LAJE - FORNECIMENTO E INSTALAÇÃO</v>
          </cell>
          <cell r="C1371" t="str">
            <v>un</v>
          </cell>
          <cell r="D1371">
            <v>10.87</v>
          </cell>
        </row>
        <row r="1372">
          <cell r="A1372" t="str">
            <v>ED-49189</v>
          </cell>
          <cell r="B1372" t="str">
            <v>CAIXA DE LIGAÇÃO/PASSAGEM EM PVC RÍGIDO PARA ELETRODUTO, OCTOGONAL COM FUNDO MÓVEL, DIMENSÕES 4"X4", EMBUTIDA EM LAJE - FORNECIMENTO E INSTALAÇÃO</v>
          </cell>
          <cell r="C1372" t="str">
            <v>un</v>
          </cell>
          <cell r="D1372">
            <v>10.52</v>
          </cell>
        </row>
        <row r="1373">
          <cell r="A1373" t="str">
            <v>ED-49192</v>
          </cell>
          <cell r="B1373" t="str">
            <v>CAIXA DE LIGAÇÃO/PASSAGEM EM PVC RÍGIDO PARA ELETRODUTO ROSCÁVEL, DIMENSÕES 4"X2", EMBUTIDA EM ALVENARIA - FORNECIMENTO E INSTALAÇÃO</v>
          </cell>
          <cell r="C1373" t="str">
            <v>un</v>
          </cell>
          <cell r="D1373">
            <v>9.51</v>
          </cell>
        </row>
        <row r="1374">
          <cell r="A1374" t="str">
            <v>ED-49193</v>
          </cell>
          <cell r="B1374" t="str">
            <v>CAIXA DE LIGAÇÃO/PASSAGEM EM PVC RÍGIDO PARA ELETRODUTO ROSCÁVEL, DIMENSÕES 4"X4", EMBUTIDA EM ALVENARIA - FORNECIMENTO E INSTALAÇÃO</v>
          </cell>
          <cell r="C1374" t="str">
            <v>un</v>
          </cell>
          <cell r="D1374">
            <v>12.79</v>
          </cell>
        </row>
        <row r="1375">
          <cell r="A1375" t="str">
            <v>ED-49196</v>
          </cell>
          <cell r="B1375" t="str">
            <v>CAIXA ESTANQUE AQUATIC 4x2"</v>
          </cell>
          <cell r="C1375" t="str">
            <v>un</v>
          </cell>
          <cell r="D1375">
            <v>47.4</v>
          </cell>
        </row>
        <row r="1376">
          <cell r="A1376">
            <v>8919</v>
          </cell>
          <cell r="B1376" t="str">
            <v>CAIXA METÁLICA DE LIGAÇÃO E PASSAGEM</v>
          </cell>
          <cell r="C1376"/>
          <cell r="D1376"/>
        </row>
        <row r="1377">
          <cell r="A1377" t="str">
            <v>ED-49197</v>
          </cell>
          <cell r="B1377" t="str">
            <v>CAIXA DE INSPEÇÃO EM CONCRETO, TIPO "ZA" PASSEIO, PADRÃO CEMIG, DIMENSÃO (28X28)CM, ALTURA 40CM, COM TAMPA E ARO ARTICULADO EM FERRO FUNDIDO, INCLUSIVE ESCAVAÇÃO, APILOAMENTO, LASTRO DE BRITA, REATERRO E TRANSPORTE E RETIRADA DO MATERIAL ESCAVADO (EM CAÇAMBA)</v>
          </cell>
          <cell r="C1377" t="str">
            <v>un</v>
          </cell>
          <cell r="D1377">
            <v>200.76</v>
          </cell>
        </row>
        <row r="1378">
          <cell r="A1378" t="str">
            <v>ED-49200</v>
          </cell>
          <cell r="B1378" t="str">
            <v xml:space="preserve">CAIXA DE INSPEÇÃO EM CONCRETO, TIPO "ZB" GARAGEM, PADRÃO CEMIG, DIMENSÃO (52X44)CM, ALTURA 70CM, COM TAMPA E ARO ARTICULADO EM FERRO FUNDIDO, INCLUSIVE ESCAVAÇÃO, APILOAMENTO, LASTRO DE BRITA, REATERRO E TRANSPORTE E RETIRADA DO MATERIAL ESCAVADO (EM CAÇAMBA) </v>
          </cell>
          <cell r="C1378" t="str">
            <v>un</v>
          </cell>
          <cell r="D1378">
            <v>686.64</v>
          </cell>
        </row>
        <row r="1379">
          <cell r="A1379" t="str">
            <v>ED-49199</v>
          </cell>
          <cell r="B1379" t="str">
            <v>CAIXA DE INSPEÇÃO EM CONCRETO, TIPO "ZB" PASSEIO, PADRÃO CEMIG, DIMENSÃO (52X44)CM, ALTURA 70CM, COM TAMPA E ARO ARTICULADO EM FERRO FUNDIDO, INCLUSIVE ESCAVAÇÃO, APILOAMENTO, LASTRO DE BRITA, REATERRO E TRANSPORTE E RETIRADA DO MATERIAL ESCAVADO (EM CAÇAMBA)</v>
          </cell>
          <cell r="C1379" t="str">
            <v>un</v>
          </cell>
          <cell r="D1379">
            <v>660.43</v>
          </cell>
        </row>
        <row r="1380">
          <cell r="A1380" t="str">
            <v>ED-49202</v>
          </cell>
          <cell r="B1380" t="str">
            <v>CAIXA DE INSPEÇÃO EM CONCRETO, TIPO "ZC" GARAGEM, PADRÃO CEMIG, DIMENSÃO (77X67)CM, ALTURA 90CM, COM TAMPA E ARO ARTICULADO EM FERRO FUNDIDO, INCLUSIVE ESCAVAÇÃO, APILOAMENTO, LASTRO DE BRITA, REATERRO E TRANSPORTE E RETIRADA DO MATERIAL ESCAVADO (EM CAÇAMBA)</v>
          </cell>
          <cell r="C1380" t="str">
            <v>un</v>
          </cell>
          <cell r="D1380">
            <v>1754.01</v>
          </cell>
        </row>
        <row r="1381">
          <cell r="A1381" t="str">
            <v>ED-49201</v>
          </cell>
          <cell r="B1381" t="str">
            <v>CAIXA DE INSPEÇÃO EM CONCRETO, TIPO "ZC" PASSEIO, PADRÃO CEMIG, DIMENSÃO (77X67)CM, ALTURA 90CM, COM TAMPA E ARO ARTICULADO EM FERRO FUNDIDO, INCLUSIVE ESCAVAÇÃO, APILOAMENTO, LASTRO DE BRITA, REATERRO E TRANSPORTE E RETIRADA DO MATERIAL ESCAVADO (EM CAÇAMBA)</v>
          </cell>
          <cell r="C1381" t="str">
            <v>un</v>
          </cell>
          <cell r="D1381">
            <v>1381.24</v>
          </cell>
        </row>
        <row r="1382">
          <cell r="A1382" t="str">
            <v>ED-49213</v>
          </cell>
          <cell r="B1382" t="str">
            <v>CAIXA DE PASSAGEM CP-N2 INCLUSIVE TAMPA</v>
          </cell>
          <cell r="C1382" t="str">
            <v>un</v>
          </cell>
          <cell r="D1382">
            <v>65.56</v>
          </cell>
        </row>
        <row r="1383">
          <cell r="A1383" t="str">
            <v>ED-49151</v>
          </cell>
          <cell r="B1383" t="str">
            <v>CAIXA DE PASSAGEM EM CHAPA DE AÇO COM TAMPA APARAFUSADA, SOBREPOR, 102 X 102 X 82 MM</v>
          </cell>
          <cell r="C1383" t="str">
            <v>un</v>
          </cell>
          <cell r="D1383">
            <v>27.24</v>
          </cell>
        </row>
        <row r="1384">
          <cell r="A1384" t="str">
            <v>ED-49152</v>
          </cell>
          <cell r="B1384" t="str">
            <v>CAIXA DE PASSAGEM EM CHAPA DE AÇO COM TAMPA APARAFUSADA, SOBREPOR, 152 X 152 X 82 MM</v>
          </cell>
          <cell r="C1384" t="str">
            <v>un</v>
          </cell>
          <cell r="D1384">
            <v>49.4</v>
          </cell>
        </row>
        <row r="1385">
          <cell r="A1385" t="str">
            <v>ED-49153</v>
          </cell>
          <cell r="B1385" t="str">
            <v>CAIXA DE PASSAGEM EM CHAPA DE AÇO COM TAMPA APARAFUSADA, SOBREPOR, 202 X 202 X 102 MM</v>
          </cell>
          <cell r="C1385" t="str">
            <v>un</v>
          </cell>
          <cell r="D1385">
            <v>85.19</v>
          </cell>
        </row>
        <row r="1386">
          <cell r="A1386" t="str">
            <v>ED-49154</v>
          </cell>
          <cell r="B1386" t="str">
            <v>CAIXA DE PASSAGEM EM CHAPA DE AÇO COM TAMPA APARAFUSADA, SOBREPOR, 252 X 252 X 102 MM</v>
          </cell>
          <cell r="C1386" t="str">
            <v>un</v>
          </cell>
          <cell r="D1386">
            <v>94.14</v>
          </cell>
        </row>
        <row r="1387">
          <cell r="A1387" t="str">
            <v>ED-49155</v>
          </cell>
          <cell r="B1387" t="str">
            <v>CAIXA DE PASSAGEM EM CHAPA DE AÇO COM TAMPA APARAFUSADA, SOBREPOR, 302 X 302 X 122 MM</v>
          </cell>
          <cell r="C1387" t="str">
            <v>un</v>
          </cell>
          <cell r="D1387">
            <v>131.19</v>
          </cell>
        </row>
        <row r="1388">
          <cell r="A1388" t="str">
            <v>ED-49156</v>
          </cell>
          <cell r="B1388" t="str">
            <v>CAIXA DE PASSAGEM EM CHAPA DE AÇO COM TAMPA APARAFUSADA, SOBREPOR, 352 X 352 X 122 MM</v>
          </cell>
          <cell r="C1388" t="str">
            <v>un</v>
          </cell>
          <cell r="D1388">
            <v>110.11</v>
          </cell>
        </row>
        <row r="1389">
          <cell r="A1389" t="str">
            <v>ED-49148</v>
          </cell>
          <cell r="B1389" t="str">
            <v>CAIXA DE PASSAGEM EM CHAPA DE AÇO, EMBUTIR 153 X 153 X 82 MM</v>
          </cell>
          <cell r="C1389" t="str">
            <v>un</v>
          </cell>
          <cell r="D1389">
            <v>106.42</v>
          </cell>
        </row>
        <row r="1390">
          <cell r="A1390" t="str">
            <v>ED-49149</v>
          </cell>
          <cell r="B1390" t="str">
            <v>CAIXA DE PASSAGEM EM CHAPA DE AÇO, EMBUTIR 230 X 230 X 102 MM</v>
          </cell>
          <cell r="C1390" t="str">
            <v>un</v>
          </cell>
          <cell r="D1390">
            <v>120.62</v>
          </cell>
        </row>
        <row r="1391">
          <cell r="A1391" t="str">
            <v>ED-49150</v>
          </cell>
          <cell r="B1391" t="str">
            <v>CAIXA DE PASSAGEM EM CHAPA DE AÇO, EMBUTIR 330 X 330 X 122 MM</v>
          </cell>
          <cell r="C1391" t="str">
            <v>un</v>
          </cell>
          <cell r="D1391">
            <v>114.08</v>
          </cell>
        </row>
        <row r="1392">
          <cell r="A1392" t="str">
            <v>ED-49164</v>
          </cell>
          <cell r="B1392" t="str">
            <v>CAIXA DE PASSAGEM PARA PISO, METÁLICA, TAMPA ANTIDERRAPANTE, 100 X 100 X 60 CM</v>
          </cell>
          <cell r="C1392" t="str">
            <v>un</v>
          </cell>
          <cell r="D1392">
            <v>64.19</v>
          </cell>
        </row>
        <row r="1393">
          <cell r="A1393" t="str">
            <v>ED-49165</v>
          </cell>
          <cell r="B1393" t="str">
            <v>CAIXA DE PASSAGEM PARA PISO, METÁLICA, TAMPA ANTIDERRAPANTE, 200 X 200 X 100 CM</v>
          </cell>
          <cell r="C1393" t="str">
            <v>un</v>
          </cell>
          <cell r="D1393">
            <v>100.82</v>
          </cell>
        </row>
        <row r="1394">
          <cell r="A1394" t="str">
            <v>ED-49166</v>
          </cell>
          <cell r="B1394" t="str">
            <v>CAIXA DE PASSAGEM PARA PISO, METÁLICA, TAMPA ANTIDERRAPANTE, 300 X 300 X 120 CM</v>
          </cell>
          <cell r="C1394" t="str">
            <v>un</v>
          </cell>
          <cell r="D1394">
            <v>189.79</v>
          </cell>
        </row>
        <row r="1395">
          <cell r="A1395" t="str">
            <v>ED-49167</v>
          </cell>
          <cell r="B1395" t="str">
            <v>CAIXA DE PASSAGEM PARA PISO, METÁLICA, TAMPA ANTIDERRAPANTE, 400 X 400 X 200 CM</v>
          </cell>
          <cell r="C1395" t="str">
            <v>un</v>
          </cell>
          <cell r="D1395">
            <v>302.74</v>
          </cell>
        </row>
        <row r="1396">
          <cell r="A1396" t="str">
            <v>ED-49214</v>
          </cell>
          <cell r="B1396" t="str">
            <v>CAIXA DE PASSAGEM 15 x 15 CM EM CHAPA DE FERRO COM TAMPA CEGA</v>
          </cell>
          <cell r="C1396" t="str">
            <v>un</v>
          </cell>
          <cell r="D1396">
            <v>31.67</v>
          </cell>
        </row>
        <row r="1397">
          <cell r="A1397" t="str">
            <v>ED-49215</v>
          </cell>
          <cell r="B1397" t="str">
            <v>CAIXA DE PASSAGEM 20 X 20 CM EM CHAPA DE FERRO COM TAMPA CEGA</v>
          </cell>
          <cell r="C1397" t="str">
            <v>un</v>
          </cell>
          <cell r="D1397">
            <v>34.76</v>
          </cell>
        </row>
        <row r="1398">
          <cell r="A1398">
            <v>8920</v>
          </cell>
          <cell r="B1398" t="str">
            <v>CAIXA DE PASSAGEM EM ALVENARIA</v>
          </cell>
          <cell r="C1398"/>
          <cell r="D1398"/>
        </row>
        <row r="1399">
          <cell r="A1399" t="str">
            <v>ED-49171</v>
          </cell>
          <cell r="B1399" t="str">
            <v>CAIXA DE PASSAGEM EM ALVENARIA E TAMPA DE CONCRETO, FUNDO DE BRITA, TIPO 1, 25 X 25 X 50 CM, INCLUSIVE ESCAVAÇÃO, REATERRO E BOTA-FORA</v>
          </cell>
          <cell r="C1399" t="str">
            <v>un</v>
          </cell>
          <cell r="D1399">
            <v>148.16</v>
          </cell>
        </row>
        <row r="1400">
          <cell r="A1400" t="str">
            <v>ED-49168</v>
          </cell>
          <cell r="B1400" t="str">
            <v>CAIXA DE PASSAGEM EM ALVENARIA E TAMPA DE CONCRETO, FUNDO DE BRITA, TIPO 1, 30 X 30 X 40 CM, INCLUSIVE ESCAVAÇÃO, REATERRO E BOTA-FORA</v>
          </cell>
          <cell r="C1400" t="str">
            <v>un</v>
          </cell>
          <cell r="D1400">
            <v>147.80000000000001</v>
          </cell>
        </row>
        <row r="1401">
          <cell r="A1401" t="str">
            <v>ED-49169</v>
          </cell>
          <cell r="B1401" t="str">
            <v>CAIXA DE PASSAGEM EM ALVENARIA E TAMPA DE CONCRETO, FUNDO DE BRITA, TIPO 1, 40 X 40 X 60 CM, INCLUSIVE ESCAVAÇÃO, REATERRO E BOTA-FORA</v>
          </cell>
          <cell r="C1401" t="str">
            <v>un</v>
          </cell>
          <cell r="D1401">
            <v>258.70999999999998</v>
          </cell>
        </row>
        <row r="1402">
          <cell r="A1402" t="str">
            <v>ED-49170</v>
          </cell>
          <cell r="B1402" t="str">
            <v>CAIXA DE PASSAGEM EM ALVENARIA E TAMPA DE CONCRETO, FUNDO DE BRITA, TIPO 1, 50 X 50 X 60 CM, INCLUSIVE ESCAVAÇÃO, REATERRO E BOTA-FORA</v>
          </cell>
          <cell r="C1402" t="str">
            <v>un</v>
          </cell>
          <cell r="D1402">
            <v>322.98</v>
          </cell>
        </row>
        <row r="1403">
          <cell r="A1403">
            <v>8921</v>
          </cell>
          <cell r="B1403" t="str">
            <v>CAIXA DE PASSAGEM PARA TELEFONIA</v>
          </cell>
          <cell r="C1403"/>
          <cell r="D1403"/>
        </row>
        <row r="1404">
          <cell r="A1404" t="str">
            <v>ED-49216</v>
          </cell>
          <cell r="B1404" t="str">
            <v>CAIXA DE PASSAGEM Nº 1 PADRÃO TELEBRÁS DIM. (10 X 10 X 5) CM EM CHAPA DE AÇO GALVANIZADO</v>
          </cell>
          <cell r="C1404" t="str">
            <v>un</v>
          </cell>
          <cell r="D1404">
            <v>60.34</v>
          </cell>
        </row>
        <row r="1405">
          <cell r="A1405" t="str">
            <v>ED-49177</v>
          </cell>
          <cell r="B1405" t="str">
            <v>CAIXA DE PASSAGEM Nº 1 PADRÃO TELEBRÁS DIM. (10 X 10 X 5) CM EM CHAPA DE AÇO GALVANIZADO</v>
          </cell>
          <cell r="C1405" t="str">
            <v>un</v>
          </cell>
          <cell r="D1405">
            <v>60.34</v>
          </cell>
        </row>
        <row r="1406">
          <cell r="A1406" t="str">
            <v>ED-49178</v>
          </cell>
          <cell r="B1406" t="str">
            <v>CAIXA DE PASSAGEM Nº 2 PADRÃO TELEBRÁS DIM. (20 X 20 X 12) CM EM CHAPA DE AÇO GALVANIZADO</v>
          </cell>
          <cell r="C1406" t="str">
            <v>un</v>
          </cell>
          <cell r="D1406">
            <v>119.62</v>
          </cell>
        </row>
        <row r="1407">
          <cell r="A1407" t="str">
            <v>ED-49217</v>
          </cell>
          <cell r="B1407" t="str">
            <v>CAIXA DE PASSAGEM Nº 2 PADRÃO TELEBRÁS DIM. (20 X 20 X 13,5) CM EM CHAPA DE AÇO GALVANIZADO - EMBUTIR, FECHO DE PLÁSTICO C/ FUNDO DE MADEIRA S/ FUNDO DE CHAPA</v>
          </cell>
          <cell r="C1407" t="str">
            <v>un</v>
          </cell>
          <cell r="D1407">
            <v>119.62</v>
          </cell>
        </row>
        <row r="1408">
          <cell r="A1408" t="str">
            <v>ED-49179</v>
          </cell>
          <cell r="B1408" t="str">
            <v>CAIXA DE PASSAGEM Nº 3 PADRÃO TELEBRÁS DIM. (40 X 40 X 12) CM EM CHAPA DE AÇO GALVANIZADO</v>
          </cell>
          <cell r="C1408" t="str">
            <v>un</v>
          </cell>
          <cell r="D1408">
            <v>185.86</v>
          </cell>
        </row>
        <row r="1409">
          <cell r="A1409" t="str">
            <v>ED-49219</v>
          </cell>
          <cell r="B1409" t="str">
            <v>CAIXA DE PASSAGEM Nº 3 PADRÃO TELEBRÁS DIM. (40 X 40 X 13,5) CM EM CHAPA DE AÇO GALVANIZADO - EMBUTIR, FECHO DE PLÁSTICO C/ FUNDO DE MADEIRA S/ FUNDO DE CHAPA</v>
          </cell>
          <cell r="C1409" t="str">
            <v>un</v>
          </cell>
          <cell r="D1409">
            <v>185.86</v>
          </cell>
        </row>
        <row r="1410">
          <cell r="A1410" t="str">
            <v>ED-49182</v>
          </cell>
          <cell r="B1410" t="str">
            <v>CAIXA DE PASSAGEM Nº 6 PADRÃO TELEBRÁS DIM. (120 X 120 X 12) CM EM CHAPA DE AÇO GALVANIZADO</v>
          </cell>
          <cell r="C1410" t="str">
            <v>un</v>
          </cell>
          <cell r="D1410">
            <v>739.65</v>
          </cell>
        </row>
        <row r="1411">
          <cell r="A1411" t="str">
            <v>ED-49225</v>
          </cell>
          <cell r="B1411" t="str">
            <v>CAIXA DE PASSAGEM Nº 6 PADRÃO TELEBRÁS DIM. (120 X 120 X 13,5) CM EM CHAPA DE AÇO GALVANIZADO - EMBUTIR, FECHO DE PLÁSTICO C/ FUNDO DE MADEIRA S/ FUNDO DE CHAPA</v>
          </cell>
          <cell r="C1411" t="str">
            <v>un</v>
          </cell>
          <cell r="D1411">
            <v>742.54</v>
          </cell>
        </row>
        <row r="1412">
          <cell r="A1412" t="str">
            <v>ED-49218</v>
          </cell>
          <cell r="B1412" t="str">
            <v>CAIXA DE TELEFONIA, NÚMERO 2, DIMENSÃO (20X20)CM, EM CHAPA DE AÇO GALVANIZADO, TIPO SOBREPOR COM FECHO, INCLUSIVE ACESSÓRIOS E INSTALAÇÃO</v>
          </cell>
          <cell r="C1412" t="str">
            <v>un</v>
          </cell>
          <cell r="D1412">
            <v>121.27</v>
          </cell>
        </row>
        <row r="1413">
          <cell r="A1413" t="str">
            <v>ED-49183</v>
          </cell>
          <cell r="B1413" t="str">
            <v>CAIXA DE TELEFONIA, NÚMERO 3, DIMENSÃO (40X40)CM, EM CHAPA DE AÇO GALVANIZADO, TIPO EMBUTIR COM FECHO, INCLUSIVE ASSENTAMENTO E ACESSÓRIOS</v>
          </cell>
          <cell r="C1413" t="str">
            <v>un</v>
          </cell>
          <cell r="D1413">
            <v>230.84</v>
          </cell>
        </row>
        <row r="1414">
          <cell r="A1414" t="str">
            <v>ED-49220</v>
          </cell>
          <cell r="B1414" t="str">
            <v>CAIXA DE TELEFONIA, NÚMERO 3, DIMENSÃO (40X40)CM, EM CHAPA DE AÇO GALVANIZADO, TIPO SOBREPOR COM FECHO, INCLUSIVE ACESSÓRIOS E INSTALAÇÃO</v>
          </cell>
          <cell r="C1414" t="str">
            <v>un</v>
          </cell>
          <cell r="D1414">
            <v>238.73</v>
          </cell>
        </row>
        <row r="1415">
          <cell r="A1415" t="str">
            <v>ED-49184</v>
          </cell>
          <cell r="B1415" t="str">
            <v>CAIXA DE TELEFONIA, NÚMERO 4, DIMENSÃO (60X60)CM, EM CHAPA DE AÇO GALVANIZADO, TIPO EMBUTIR COM FECHO, INCLUSIVE ACESSÓRIOS E INSTALAÇÃO</v>
          </cell>
          <cell r="C1415" t="str">
            <v>un</v>
          </cell>
          <cell r="D1415">
            <v>362.39</v>
          </cell>
        </row>
        <row r="1416">
          <cell r="A1416" t="str">
            <v>ED-49222</v>
          </cell>
          <cell r="B1416" t="str">
            <v>CAIXA DE TELEFONIA, NÚMERO 4, DIMENSÃO (60X60)CM, EM CHAPA DE AÇO GALVANIZADO, TIPO SOBREPOR COM FECHO, INCLUSIVE ACESSÓRIOS E INSTALAÇÃO</v>
          </cell>
          <cell r="C1416" t="str">
            <v>un</v>
          </cell>
          <cell r="D1416">
            <v>329.91</v>
          </cell>
        </row>
        <row r="1417">
          <cell r="A1417" t="str">
            <v>ED-49185</v>
          </cell>
          <cell r="B1417" t="str">
            <v>CAIXA DE TELEFONIA, NÚMERO 5, DIMENSÃO (80X80)CM, EM CHAPA DE AÇO GALVANIZADO, TIPO EMBUTIR COM FECHO, INCLUSIVE ACESSÓRIOS E INSTALAÇÃO</v>
          </cell>
          <cell r="C1417" t="str">
            <v>un</v>
          </cell>
          <cell r="D1417">
            <v>450.82</v>
          </cell>
        </row>
        <row r="1418">
          <cell r="A1418" t="str">
            <v>ED-49224</v>
          </cell>
          <cell r="B1418" t="str">
            <v>CAIXA DE TELEFONIA, NÚMERO 5, DIMENSÃO (80X80)CM, EM CHAPA DE AÇO GALVANIZADO, TIPO SOBREPOR COM FECHO, INCLUSIVE ACESSÓRIOS E INSTALAÇÃO</v>
          </cell>
          <cell r="C1418" t="str">
            <v>un</v>
          </cell>
          <cell r="D1418">
            <v>499.45</v>
          </cell>
        </row>
        <row r="1419">
          <cell r="A1419" t="str">
            <v>ED-29066</v>
          </cell>
          <cell r="B1419" t="str">
            <v>CAIXA DE TELEFONIA, NÚMERO 7, DIMENSÃO (120X120)CM, EM CHAPA DE AÇO GALVANIZADO, TIPO EMBUTIR COM FECHO, INCLUSIVE ACESSÓRIOS E INSTALAÇÃO</v>
          </cell>
          <cell r="C1419" t="str">
            <v>un</v>
          </cell>
          <cell r="D1419">
            <v>1166.52</v>
          </cell>
        </row>
        <row r="1420">
          <cell r="A1420" t="str">
            <v>ED-49227</v>
          </cell>
          <cell r="B1420" t="str">
            <v>CAIXA DE TELEFONIA, NÚMERO 8, DIMENSÃO (150X150)CM, EM CHAPA DE AÇO GALVANIZADO, TIPO EMBUTIR COM FECHO, INCLUSIVE ACESSÓRIOS E INSTALAÇÃO</v>
          </cell>
          <cell r="C1420" t="str">
            <v>un</v>
          </cell>
          <cell r="D1420">
            <v>1660.45</v>
          </cell>
        </row>
        <row r="1421">
          <cell r="A1421" t="str">
            <v>ED-27189</v>
          </cell>
          <cell r="B1421" t="str">
            <v>CAIXA PRÉ-MOLDADA PARA ENTRADA TELEFÔNICA SUBTERRÂNEA, TIPO R1, MEDIDAS INTERNAS (60X35X50)CM, INCLUSIVE ESCAVAÇÃO, APILOAMENTO, LASTRO DE BRITA, REATERRO E TRANSPORTE E RETIRADA DO MATERIAL ESCAVADO (EM CAÇAMBA)</v>
          </cell>
          <cell r="C1421" t="str">
            <v>un</v>
          </cell>
          <cell r="D1421">
            <v>528.51</v>
          </cell>
        </row>
        <row r="1422">
          <cell r="A1422" t="str">
            <v>ED-49176</v>
          </cell>
          <cell r="B1422" t="str">
            <v>CAIXA PRÉ-MOLDADA PARA ENTRADA TELEFÔNICA SUBTERRÂNEA, TIPO R2, MEDIDAS INTERNAS (107X52X50)CM, INCLUSIVE ESCAVAÇÃO, APILOAMENTO, LASTRO DE BRITA, REATERRO E TRANSPORTE E RETIRADA DO MATERIAL ESCAVADO (EM CAÇAMBA)</v>
          </cell>
          <cell r="C1422" t="str">
            <v>un</v>
          </cell>
          <cell r="D1422">
            <v>1130.22</v>
          </cell>
        </row>
        <row r="1423">
          <cell r="A1423" t="str">
            <v>ED-49174</v>
          </cell>
          <cell r="B1423" t="str">
            <v>CAIXA SUBTERRÂNEA, TIPO P20, EM FERRO FUNDIDO COM TAMPA, INCLUSIVE ESCAVAÇÃO, REATERRO E TRANSPORTE E RETIRADA DO MATERIAL ESCAVADO (EM CAÇAMBA</v>
          </cell>
          <cell r="C1423" t="str">
            <v>un</v>
          </cell>
          <cell r="D1423">
            <v>336.72</v>
          </cell>
        </row>
        <row r="1424">
          <cell r="A1424">
            <v>8922</v>
          </cell>
          <cell r="B1424" t="str">
            <v>INTERRUPTOR, TOMADA E ACESSÓRIOS</v>
          </cell>
          <cell r="C1424"/>
          <cell r="D1424"/>
        </row>
        <row r="1425">
          <cell r="A1425" t="str">
            <v>ED-49058</v>
          </cell>
          <cell r="B1425" t="str">
            <v>CAMPAINHA DE EMBUTIR EM CAIXA 2x4", DO TIPO CIGARRA, 127V</v>
          </cell>
          <cell r="C1425" t="str">
            <v>un</v>
          </cell>
          <cell r="D1425">
            <v>59.37</v>
          </cell>
        </row>
        <row r="1426">
          <cell r="A1426" t="str">
            <v>ED-49057</v>
          </cell>
          <cell r="B1426" t="str">
            <v>CAMPAINHA DE SOBREPOR (SINCRONSOM 117)</v>
          </cell>
          <cell r="C1426" t="str">
            <v>un</v>
          </cell>
          <cell r="D1426">
            <v>56.7</v>
          </cell>
        </row>
        <row r="1427">
          <cell r="A1427" t="str">
            <v>ED-15740</v>
          </cell>
          <cell r="B1427" t="str">
            <v>CONJUNTO DE DOIS (2) INTERRUPTORES BIPOLAR SIMPLES, CORRENTE 10A, TENSÃO 250V, (10A-250V), COM PLACA 4"X2" DE DOIS (2) POSTOS, INCLUSIVE FORNECIMENTO, INSTALAÇÃO, SUPORTE, MÓDULO E PLACA</v>
          </cell>
          <cell r="C1427" t="str">
            <v>un</v>
          </cell>
          <cell r="D1427">
            <v>58.09</v>
          </cell>
        </row>
        <row r="1428">
          <cell r="A1428" t="str">
            <v>ED-15783</v>
          </cell>
          <cell r="B1428" t="str">
            <v>CONJUNTO DE DOIS (2) INTERRUPTORES BIPOLAR SIMPLES, CORRENTE 10A, TENSÃO 250V, (10A-250V), COM PLACA 4"X4" DE DOIS (2) POSTOS, INCLUSIVE FORNECIMENTO, INSTALAÇÃO, SUPORTE, MÓDULO E PLACA</v>
          </cell>
          <cell r="C1428" t="str">
            <v>un</v>
          </cell>
          <cell r="D1428">
            <v>61.88</v>
          </cell>
        </row>
        <row r="1429">
          <cell r="A1429" t="str">
            <v>ED-15788</v>
          </cell>
          <cell r="B1429" t="str">
            <v>CONJUNTO DE DOIS (2) INTERRUPTORES BIPOLAR SIMPLES, CORRENTE 10A, TENSÃO 250V, (10A-250V) E DOIS (2) INTERRUPTORES PARALELOS, CORRENTE 10A, TENSÃO 250V, (10A-250V), COM PLACA 4"X4" DE QUATRO (4) POSTOS, INCLUSIVE FORNECIMENTO, INSTALAÇÃO, SUPORTE, MÓDULO E PLACA</v>
          </cell>
          <cell r="C1429" t="str">
            <v>un</v>
          </cell>
          <cell r="D1429">
            <v>89.01</v>
          </cell>
        </row>
        <row r="1430">
          <cell r="A1430" t="str">
            <v>ED-15747</v>
          </cell>
          <cell r="B1430" t="str">
            <v>CONJUNTO DE DOIS (2) INTERRUPTORES BIPOLAR SIMPLES, CORRENTE 10A, TENSÃO 250V, (10A-250V) E UM (1) INTERRUPTOR PARALELO, CORRENTE 10A, TENSÃO 250V, (10A-250V), COM PLACA 4"X2" DE TRÊS (3) POSTOS, INCLUSIVE FORNECIMENTO, INSTALAÇÃO, SUPORTE, MÓDULO E PLACA</v>
          </cell>
          <cell r="C1430" t="str">
            <v>un</v>
          </cell>
          <cell r="D1430">
            <v>71.89</v>
          </cell>
        </row>
        <row r="1431">
          <cell r="A1431" t="str">
            <v>ED-15773</v>
          </cell>
          <cell r="B1431" t="str">
            <v>CONJUNTO DE DOIS (2) INTERRUPTORES BIPOLAR SIMPLES, CORRENTE 10A, TENSÃO 250V, (10A-250V) E UMA (1) TOMADA PADRÃO, TRÊS (3) POLOS, CORRENTE 10A, TENSÃO 250V, (2P+T/10A-250V), COM PLACA 4"X2" DE TRÊS (3) POSTOS, INCLUSIVE FORNECIMENTO, INSTALAÇÃO, SUPORTE, MÓDULO E PLACA</v>
          </cell>
          <cell r="C1431" t="str">
            <v>un</v>
          </cell>
          <cell r="D1431">
            <v>71.97</v>
          </cell>
        </row>
        <row r="1432">
          <cell r="A1432" t="str">
            <v>ED-15776</v>
          </cell>
          <cell r="B1432" t="str">
            <v>CONJUNTO DE DOIS (2) INTERRUPTORES BIPOLAR SIMPLES, CORRENTE 10A, TENSÃO 250V, (10A-250V) E UMA (1) TOMADA PADRÃO, TRÊS (3) POLOS, CORRENTE 20A, TENSÃO 250V, (2P+T/20A-250V), COM PLACA 4"X2" DE TRÊS (3) POSTOS, INCLUSIVE FORNECIMENTO, INSTALAÇÃO, SUPORTE, MÓDULO E PLACA</v>
          </cell>
          <cell r="C1432" t="str">
            <v>un</v>
          </cell>
          <cell r="D1432">
            <v>73.03</v>
          </cell>
        </row>
        <row r="1433">
          <cell r="A1433" t="str">
            <v>ED-15772</v>
          </cell>
          <cell r="B1433" t="str">
            <v>CONJUNTO DE DOIS (2) INTERRUPTORES PARALELO, CORRENTE 10A, TENSÃO 250V, (10A-250V) E UMA (1) TOMADA PADRÃO, TRÊS (3) POLOS, CORRENTE 10A, TENSÃO 250V, (2P+T/10A-250V), COM PLACA 4"X2" DE TRÊS (3) POSTOS, INCLUSIVE FORNECIMENTO, INSTALAÇÃO, SUPORTE, MÓDULO E PLACA</v>
          </cell>
          <cell r="C1433" t="str">
            <v>un</v>
          </cell>
          <cell r="D1433">
            <v>50.15</v>
          </cell>
        </row>
        <row r="1434">
          <cell r="A1434" t="str">
            <v>ED-15775</v>
          </cell>
          <cell r="B1434" t="str">
            <v>CONJUNTO DE DOIS (2) INTERRUPTORES PARALELO, CORRENTE 10A, TENSÃO 250V, (10A-250V) E UMA (1) TOMADA PADRÃO, TRÊS (3) POLOS, CORRENTE 20A, TENSÃO 250V, (2P+T/20A-250V), COM PLACA 4"X2" DE TRÊS (3) POSTOS, INCLUSIVE FORNECIMENTO, INSTALAÇÃO, SUPORTE, MÓDULO E PLACA</v>
          </cell>
          <cell r="C1434" t="str">
            <v>un</v>
          </cell>
          <cell r="D1434">
            <v>51.21</v>
          </cell>
        </row>
        <row r="1435">
          <cell r="A1435" t="str">
            <v>ED-15745</v>
          </cell>
          <cell r="B1435" t="str">
            <v>CONJUNTO DE DOIS (2) INTERRUPTORES PARALELOS, CORRENTE 10A, TENSÃO 250V, (10A-250V), COM PLACA 4"X2" DE DOIS (2) POSTOS, INCLUSIVE FORNECIMENTO, INSTALAÇÃO, SUPORTE, MÓDULO E PLACA</v>
          </cell>
          <cell r="C1435" t="str">
            <v>un</v>
          </cell>
          <cell r="D1435">
            <v>36.270000000000003</v>
          </cell>
        </row>
        <row r="1436">
          <cell r="A1436" t="str">
            <v>ED-15739</v>
          </cell>
          <cell r="B1436" t="str">
            <v>CONJUNTO DE DOIS (2) INTERRUPTORES SIMPLES, CORRENTE 10A, TENSÃO 250V, (10A-250V), COM PLACA 4"X2" DE DOIS (2) POSTOS, INCLUSIVE FORNECIMENTO, INSTALAÇÃO, SUPORTE, MÓDULO E PLACA</v>
          </cell>
          <cell r="C1436" t="str">
            <v>un</v>
          </cell>
          <cell r="D1436">
            <v>33.729999999999997</v>
          </cell>
        </row>
        <row r="1437">
          <cell r="A1437" t="str">
            <v>ED-15782</v>
          </cell>
          <cell r="B1437" t="str">
            <v>CONJUNTO DE DOIS (2) INTERRUPTORES SIMPLES, CORRENTE 10A, TENSÃO 250V, (10A-250V), COM PLACA 4"X4" DE DOIS (2) POSTOS, INCLUSIVE FORNECIMENTO, INSTALAÇÃO, SUPORTE, MÓDULO E PLACA</v>
          </cell>
          <cell r="C1437" t="str">
            <v>un</v>
          </cell>
          <cell r="D1437">
            <v>37.520000000000003</v>
          </cell>
        </row>
        <row r="1438">
          <cell r="A1438" t="str">
            <v>ED-15787</v>
          </cell>
          <cell r="B1438" t="str">
            <v>CONJUNTO DE DOIS (2) INTERRUPTORES SIMPLES, CORRENTE 10A, TENSÃO 250V, (10A-250V) E DOIS (2) INTERRUPTORES PARALELOS, CORRENTE 10A, TENSÃO 250V, (10A-250V), COM PLACA 4"X4" DE QUATRO (4) POSTOS, INCLUSIVE FORNECIMENTO, INSTALAÇÃO, SUPORTE, MÓDULO E PLACA</v>
          </cell>
          <cell r="C1438" t="str">
            <v>un</v>
          </cell>
          <cell r="D1438">
            <v>64.650000000000006</v>
          </cell>
        </row>
        <row r="1439">
          <cell r="A1439" t="str">
            <v>ED-15746</v>
          </cell>
          <cell r="B1439" t="str">
            <v>CONJUNTO DE DOIS (2) INTERRUPTORES SIMPLES, CORRENTE 10A, TENSÃO 250V, (10A-250V) E UM (1) INTERRUPTOR PARALELO, CORRENTE 10A, TENSÃO 250V, (10A-250V), COM PLACA 4"X2" DE TRÊS (3) POSTOS, INCLUSIVE FORNECIMENTO, INSTALAÇÃO, SUPORTE, MÓDULO E PLACA</v>
          </cell>
          <cell r="C1439" t="str">
            <v>un</v>
          </cell>
          <cell r="D1439">
            <v>47.53</v>
          </cell>
        </row>
        <row r="1440">
          <cell r="A1440" t="str">
            <v>ED-15771</v>
          </cell>
          <cell r="B1440" t="str">
            <v>CONJUNTO DE DOIS (2) INTERRUPTORES SIMPLES, CORRENTE 10A, TENSÃO 250V, (10A-250V) E UMA (1) TOMADA PADRÃO, TRÊS (3) POLOS, CORRENTE 10A, TENSÃO 250V, (2P+T/10A-250V), COM PLACA 4"X2" DE TRÊS (3) POSTOS, INCLUSIVE FORNECIMENTO, INSTALAÇÃO, SUPORTE, MÓDULO E PLACA</v>
          </cell>
          <cell r="C1440" t="str">
            <v>un</v>
          </cell>
          <cell r="D1440">
            <v>47.61</v>
          </cell>
        </row>
        <row r="1441">
          <cell r="A1441" t="str">
            <v>ED-15774</v>
          </cell>
          <cell r="B1441" t="str">
            <v>CONJUNTO DE DOIS (2) INTERRUPTORES SIMPLES, CORRENTE 10A, TENSÃO 250V, (10A-250V) E UMA (1) TOMADA PADRÃO, TRÊS (3) POLOS, CORRENTE 20A, TENSÃO 250V, (2P+T/20A-250V), COM PLACA 4"X2" DE TRÊS (3) POSTOS, INCLUSIVE FORNECIMENTO, INSTALAÇÃO, SUPORTE, MÓDULO E PLACA</v>
          </cell>
          <cell r="C1441" t="str">
            <v>un</v>
          </cell>
          <cell r="D1441">
            <v>48.67</v>
          </cell>
        </row>
        <row r="1442">
          <cell r="A1442" t="str">
            <v>ED-15789</v>
          </cell>
          <cell r="B1442" t="str">
            <v>CONJUNTO DE DOIS (2) MÓDULOS COM FURO PARA SAÍDA DE FIO Ø 10MM, COM PLACA 4"X4" DE DOIS (2) POSTO, INCLUSIVE FORNECIMENTO, INSTALAÇÃO, SUPORTE, MÓDULO E PLACA</v>
          </cell>
          <cell r="C1442" t="str">
            <v>un</v>
          </cell>
          <cell r="D1442">
            <v>16.46</v>
          </cell>
        </row>
        <row r="1443">
          <cell r="A1443" t="str">
            <v>ED-15755</v>
          </cell>
          <cell r="B1443" t="str">
            <v>CONJUNTO DE DUAS (2) TOMADAS PADRÃO, TRÊS (3) POLOS, CORRENTE 10A, TENSÃO 250V, (2P+T/10A-250V), COM PLACA 4"X2" DE DOIS (2) POSTOS, INCLUSIVE FORNECIMENTO, INSTALAÇÃO, SUPORTE, MÓDULO E PLACA</v>
          </cell>
          <cell r="C1443" t="str">
            <v>un</v>
          </cell>
          <cell r="D1443">
            <v>36.43</v>
          </cell>
        </row>
        <row r="1444">
          <cell r="A1444" t="str">
            <v>ED-15790</v>
          </cell>
          <cell r="B1444" t="str">
            <v>CONJUNTO DE DUAS (2) TOMADAS PADRÃO, TRÊS (3) POLOS, CORRENTE 10A, TENSÃO 250V, (2P+T/10A-250V), COM PLACA 4"X4" DE DOIS (2) POSTOS, INCLUSIVE FORNECIMENTO, INSTALAÇÃO, SUPORTE, MÓDULO E PLACA</v>
          </cell>
          <cell r="C1444" t="str">
            <v>un</v>
          </cell>
          <cell r="D1444">
            <v>40.22</v>
          </cell>
        </row>
        <row r="1445">
          <cell r="A1445" t="str">
            <v>ED-15756</v>
          </cell>
          <cell r="B1445" t="str">
            <v>CONJUNTO DE DUAS (2) TOMADAS PADRÃO, TRÊS (3) POLOS, CORRENTE 20A, TENSÃO 250V, (2P+T/20A-250V), COM PLACA 4"X2" DE DOIS (2) POSTOS, INCLUSIVE FORNECIMENTO, INSTALAÇÃO, SUPORTE, MÓDULO E PLACA</v>
          </cell>
          <cell r="C1445" t="str">
            <v>un</v>
          </cell>
          <cell r="D1445">
            <v>38.549999999999997</v>
          </cell>
        </row>
        <row r="1446">
          <cell r="A1446" t="str">
            <v>ED-15791</v>
          </cell>
          <cell r="B1446" t="str">
            <v>CONJUNTO DE DUAS (2) TOMADAS PADRÃO, TRÊS (3) POLOS, CORRENTE 20A, TENSÃO 250V, (2P+T/20A-250V), COM PLACA 4"X4" DE DOIS (2) POSTOS, INCLUSIVE FORNECIMENTO, INSTALAÇÃO, SUPORTE, MÓDULO E PLACA</v>
          </cell>
          <cell r="C1446" t="str">
            <v>un</v>
          </cell>
          <cell r="D1446">
            <v>42.34</v>
          </cell>
        </row>
        <row r="1447">
          <cell r="A1447" t="str">
            <v>ED-15757</v>
          </cell>
          <cell r="B1447" t="str">
            <v>CONJUNTO DE DUAS (2) TOMADAS PADRÃO VERMELHA, USO ESPECÍFICO, TRÊS (3) POLOS, CORRENTE 20A, TENSÃO 250V, (2P+T/20A-250V), COM PLACA 4"X2" DE DOIS (2) POSTOS, INCLUSIVE FORNECIMENTO, INSTALAÇÃO, SUPORTE, MÓDULO E PLACA</v>
          </cell>
          <cell r="C1447" t="str">
            <v>un</v>
          </cell>
          <cell r="D1447">
            <v>39.090000000000003</v>
          </cell>
        </row>
        <row r="1448">
          <cell r="A1448" t="str">
            <v>ED-15793</v>
          </cell>
          <cell r="B1448" t="str">
            <v>CONJUNTO DE DUAS (2) TOMADAS PADRÃO VERMELHA, USO ESPECÍFICO, TRÊS (3) POLOS, CORRENTE 20A, TENSÃO 250V, (2P+T/20A-250V), COM PLACA 4"X4" DE DOIS (2) POSTOS, INCLUSIVE FORNECIMENTO, INSTALAÇÃO, SUPORTE, MÓDULO E PLACA</v>
          </cell>
          <cell r="C1448" t="str">
            <v>un</v>
          </cell>
          <cell r="D1448">
            <v>42.88</v>
          </cell>
        </row>
        <row r="1449">
          <cell r="A1449" t="str">
            <v>ED-15759</v>
          </cell>
          <cell r="B1449" t="str">
            <v>CONJUNTO DE DUAS (2) TOMADAS USB (CONECTOR USB TIPO A), CORRENTE 1A, TENSÃO 5V, (1A-5V), COM PLACA 4"X2" DE DOIS (2) POSTOS, INCLUSIVE FORNECIMENTO, INSTALAÇÃO, SUPORTE, MÓDULO E PLACA</v>
          </cell>
          <cell r="C1449" t="str">
            <v>un</v>
          </cell>
          <cell r="D1449">
            <v>102.47</v>
          </cell>
        </row>
        <row r="1450">
          <cell r="A1450" t="str">
            <v>ED-15785</v>
          </cell>
          <cell r="B1450" t="str">
            <v>CONJUNTO DE QUATRO (4) INTERRUPTORES BIPOLAR SIMPLES, CORRENTE 10A, TENSÃO 250V, (10A-250V), COM PLACA 4"X4" DE QUATRO (4) POSTOS, INCLUSIVE FORNECIMENTO, INSTALAÇÃO, SUPORTE, MÓDULO E PLACA</v>
          </cell>
          <cell r="C1450" t="str">
            <v>un</v>
          </cell>
          <cell r="D1450">
            <v>110.83</v>
          </cell>
        </row>
        <row r="1451">
          <cell r="A1451" t="str">
            <v>ED-15784</v>
          </cell>
          <cell r="B1451" t="str">
            <v>CONJUNTO DE QUATRO (4) INTERRUPTORES SIMPLES, CORRENTE 10A, TENSÃO 250V, (10A-250V), COM PLACA 4"X4" DE QUATRO (4) POSTOS, INCLUSIVE FORNECIMENTO, INSTALAÇÃO, SUPORTE, MÓDULO E PLACA</v>
          </cell>
          <cell r="C1451" t="str">
            <v>un</v>
          </cell>
          <cell r="D1451">
            <v>62.11</v>
          </cell>
        </row>
        <row r="1452">
          <cell r="A1452" t="str">
            <v>ED-15786</v>
          </cell>
          <cell r="B1452" t="str">
            <v>CONJUNTO DE SEIS (6) INTERRUPTORES SIMPLES, CORRENTE 10A, TENSÃO 250V, (10A-250V), COM PLACA 4"X4" DE SEIS (6) POSTOS, INCLUSIVE FORNECIMENTO, INSTALAÇÃO, SUPORTE, MÓDULO E PLACA</v>
          </cell>
          <cell r="C1452" t="str">
            <v>un</v>
          </cell>
          <cell r="D1452">
            <v>86.6</v>
          </cell>
        </row>
        <row r="1453">
          <cell r="A1453" t="str">
            <v>ED-15742</v>
          </cell>
          <cell r="B1453" t="str">
            <v>CONJUNTO DE TRÊS (3) INTERRUPTORES BIPOLAR SIMPLES, CORRENTE 10A, TENSÃO 250V, (10A-250V), COM PLACA 4"X2" DE TRÊS (3) POSTOS, INCLUSIVE FORNECIMENTO, INSTALAÇÃO, SUPORTE, MÓDULO E PLACA</v>
          </cell>
          <cell r="C1453" t="str">
            <v>un</v>
          </cell>
          <cell r="D1453">
            <v>82.8</v>
          </cell>
        </row>
        <row r="1454">
          <cell r="A1454" t="str">
            <v>ED-15741</v>
          </cell>
          <cell r="B1454" t="str">
            <v>CONJUNTO DE TRÊS (3) INTERRUPTORES SIMPLES, CORRENTE 10A, TENSÃO 250V, (10A-250V), COM PLACA 4"X2" DE TRÊS (3) POSTOS, INCLUSIVE FORNECIMENTO, INSTALAÇÃO, SUPORTE, MÓDULO E PLACA</v>
          </cell>
          <cell r="C1454" t="str">
            <v>un</v>
          </cell>
          <cell r="D1454">
            <v>46.26</v>
          </cell>
        </row>
        <row r="1455">
          <cell r="A1455" t="str">
            <v>ED-15735</v>
          </cell>
          <cell r="B1455" t="str">
            <v>CONJUNTO DE UM (1) INTERRUPTOR BIPOLAR SIMPLES, CORRENTE 10A, TENSÃO 250V, (10A-250V), COM PLACA 4"X2" DE UM (1) POSTO, INCLUSIVE FORNECIMENTO, INSTALAÇÃO, SUPORTE, MÓDULO E PLACA</v>
          </cell>
          <cell r="C1455" t="str">
            <v>un</v>
          </cell>
          <cell r="D1455">
            <v>33.33</v>
          </cell>
        </row>
        <row r="1456">
          <cell r="A1456" t="str">
            <v>ED-15744</v>
          </cell>
          <cell r="B1456" t="str">
            <v>CONJUNTO DE UM (1) INTERRUPTOR BIPOLAR SIMPLES, CORRENTE 10A, TENSÃO 250V, (10A-250V) E UM (1) INTERRUPTOR PARALELO, CORRENTE 10A, TENSÃO 250V, (10A-250V), COM PLACA 4"X2" DE DOIS (2) POSTOS, INCLUSIVE FORNECIMENTO, INSTALAÇÃO, SUPORTE, MÓDULO E PLACA</v>
          </cell>
          <cell r="C1456" t="str">
            <v>un</v>
          </cell>
          <cell r="D1456">
            <v>47.18</v>
          </cell>
        </row>
        <row r="1457">
          <cell r="A1457" t="str">
            <v>ED-15767</v>
          </cell>
          <cell r="B1457" t="str">
            <v>CONJUNTO DE UM (1) INTERRUPTOR BIPOLAR SIMPLES, CORRENTE 10A, TENSÃO 250V, (10A-250V) E UMA (1) TOMADA PADRÃO, TRÊS (3) POLOS, CORRENTE 10A, TENSÃO 250V, (2P+T/10A-250V), COM PLACA 4"X2" DE DOIS (2) POSTOS, INCLUSIVE FORNECIMENTO, INSTALAÇÃO, SUPORTE, MÓDULO E PLACA</v>
          </cell>
          <cell r="C1457" t="str">
            <v>un</v>
          </cell>
          <cell r="D1457">
            <v>47.26</v>
          </cell>
        </row>
        <row r="1458">
          <cell r="A1458" t="str">
            <v>ED-15770</v>
          </cell>
          <cell r="B1458" t="str">
            <v>CONJUNTO DE UM (1) INTERRUPTOR BIPOLAR SIMPLES, CORRENTE 10A, TENSÃO 250V, (10A-250V) E UMA (1) TOMADA PADRÃO, TRÊS (3) POLOS, CORRENTE 20A, TENSÃO 250V, (2P+T/20A-250V), COM PLACA 4"X2" DE DOIS (2) POSTOS, INCLUSIVE FORNECIMENTO, INSTALAÇÃO, SUPORTE, MÓDULO E PLACA</v>
          </cell>
          <cell r="C1458" t="str">
            <v>un</v>
          </cell>
          <cell r="D1458">
            <v>48.32</v>
          </cell>
        </row>
        <row r="1459">
          <cell r="A1459" t="str">
            <v>ED-15737</v>
          </cell>
          <cell r="B1459" t="str">
            <v>CONJUNTO DE UM (1) INTERRUPTOR INTERMEDIÁRIO, CORRENTE 10A, TENSÃO 250V, (10A-250V), COM PLACA 4"X2" DE UM (1) POSTO, INCLUSIVE FORNECIMENTO, INSTALAÇÃO, SUPORTE, MÓDULO E PLACA</v>
          </cell>
          <cell r="C1459" t="str">
            <v>un</v>
          </cell>
          <cell r="D1459">
            <v>37.25</v>
          </cell>
        </row>
        <row r="1460">
          <cell r="A1460" t="str">
            <v>ED-15736</v>
          </cell>
          <cell r="B1460" t="str">
            <v>CONJUNTO DE UM (1) INTERRUPTOR PARALELO, CORRENTE 10A, TENSÃO 250V, (10A-250V), COM PLACA 4"X2" DE UM (1) POSTO, INCLUSIVE FORNECIMENTO, INSTALAÇÃO, SUPORTE, MÓDULO E PLACA</v>
          </cell>
          <cell r="C1460" t="str">
            <v>un</v>
          </cell>
          <cell r="D1460">
            <v>22.42</v>
          </cell>
        </row>
        <row r="1461">
          <cell r="A1461" t="str">
            <v>ED-15766</v>
          </cell>
          <cell r="B1461" t="str">
            <v>CONJUNTO DE UM (1) INTERRUPTOR PARALELO, CORRENTE 10A, TENSÃO 250V, (10A-250V) E UMA (1) TOMADA PADRÃO, TRÊS (3) POLOS, CORRENTE 10A, TENSÃO 250V, (2P+T/10A-250V), COM PLACA 4"X2" DE DOIS (2) POSTOS, INCLUSIVE FORNECIMENTO, INSTALAÇÃO, SUPORTE, MÓDULO E PLACA</v>
          </cell>
          <cell r="C1461" t="str">
            <v>un</v>
          </cell>
          <cell r="D1461">
            <v>36.35</v>
          </cell>
        </row>
        <row r="1462">
          <cell r="A1462" t="str">
            <v>ED-15769</v>
          </cell>
          <cell r="B1462" t="str">
            <v>CONJUNTO DE UM (1) INTERRUPTOR PARALELO, CORRENTE 10A, TENSÃO 250V, (10A-250V) E UMA (1) TOMADA PADRÃO, TRÊS (3) POLOS, CORRENTE 20A, TENSÃO 250V, (2P+T/20A-250V), COM PLACA 4"X2" DE DOIS (2) POSTOS, INCLUSIVE FORNECIMENTO, INSTALAÇÃO, SUPORTE, MÓDULO E PLACA</v>
          </cell>
          <cell r="C1462" t="str">
            <v>un</v>
          </cell>
          <cell r="D1462">
            <v>37.409999999999997</v>
          </cell>
        </row>
        <row r="1463">
          <cell r="A1463" t="str">
            <v>ED-15738</v>
          </cell>
          <cell r="B1463" t="str">
            <v>CONJUNTO DE UM (1) INTERRUPTOR PULSADOR (CAMPAINHA), CORRENTE 10A, TENSÃO 250V, (10A-250V), COM PLACA 4"X2" DE UM (1) POSTO, INCLUSIVE FORNECIMENTO, INSTALAÇÃO, SUPORTE, MÓDULO E PLACA</v>
          </cell>
          <cell r="C1463" t="str">
            <v>un</v>
          </cell>
          <cell r="D1463">
            <v>21.97</v>
          </cell>
        </row>
        <row r="1464">
          <cell r="A1464" t="str">
            <v>ED-15733</v>
          </cell>
          <cell r="B1464" t="str">
            <v>CONJUNTO DE UM (1) INTERRUPTOR SIMPLES, CORRENTE 10A, TENSÃO 250V, (10A-250V), COM PLACA 4"X2" DE UM (1) POSTO, INCLUSIVE FORNECIMENTO, INSTALAÇÃO, SUPORTE, MÓDULO E PLACA</v>
          </cell>
          <cell r="C1464" t="str">
            <v>un</v>
          </cell>
          <cell r="D1464">
            <v>21.15</v>
          </cell>
        </row>
        <row r="1465">
          <cell r="A1465" t="str">
            <v>ED-15743</v>
          </cell>
          <cell r="B1465" t="str">
            <v>CONJUNTO DE UM (1) INTERRUPTOR SIMPLES, CORRENTE 10A, TENSÃO 250V, (10A-250V) E UM (1) INTERRUPTOR PARALELO, CORRENTE 10A, TENSÃO 250V, (10A-250V), COM PLACA 4"X2" DE DOIS (2) POSTOS, INCLUSIVE FORNECIMENTO, INSTALAÇÃO, SUPORTE, MÓDULO E PLACA</v>
          </cell>
          <cell r="C1465" t="str">
            <v>un</v>
          </cell>
          <cell r="D1465">
            <v>35</v>
          </cell>
        </row>
        <row r="1466">
          <cell r="A1466" t="str">
            <v>ED-15765</v>
          </cell>
          <cell r="B1466" t="str">
            <v>CONJUNTO DE UM (1) INTERRUPTOR SIMPLES, CORRENTE 10A, TENSÃO 250V, (10A-250V) E UMA (1) TOMADA PADRÃO, TRÊS (3) POLOS, CORRENTE 10A, TENSÃO 250V, (2P+T/10A-250V), COM PLACA 4"X2" DE DOIS (2) POSTOS, INCLUSIVE FORNECIMENTO, INSTALAÇÃO, SUPORTE, MÓDULO E PLACA</v>
          </cell>
          <cell r="C1466" t="str">
            <v>un</v>
          </cell>
          <cell r="D1466">
            <v>35.08</v>
          </cell>
        </row>
        <row r="1467">
          <cell r="A1467" t="str">
            <v>ED-15768</v>
          </cell>
          <cell r="B1467" t="str">
            <v>CONJUNTO DE UM (1) INTERRUPTOR SIMPLES, CORRENTE 10A, TENSÃO 250V, (10A-250V) E UMA (1) TOMADA PADRÃO, TRÊS (3) POLOS, CORRENTE 20A, TENSÃO 250V, (2P+T/20A-250V), COM PLACA 4"X2" DE DOIS (2) POSTOS, INCLUSIVE FORNECIMENTO, INSTALAÇÃO, SUPORTE, MÓDULO E PLACA</v>
          </cell>
          <cell r="C1467" t="str">
            <v>un</v>
          </cell>
          <cell r="D1467">
            <v>36.14</v>
          </cell>
        </row>
        <row r="1468">
          <cell r="A1468" t="str">
            <v>ED-15778</v>
          </cell>
          <cell r="B1468" t="str">
            <v>CONJUNTO DE UM (1) INTERRUPTORES BIPOLAR SIMPLES, CORRENTE 10A, TENSÃO 250V, (10A-250V), UM (1) INTERRUPTOR PARALELO, CORRENTE 10A, TENSÃO 250V, (10A-250V) E UMA (1) TOMADA PADRÃO, TRÊS (3) POLOS, CORRENTE 10A, TENSÃO 250V, (2P+T/10A-250V), COM PLACA 4"X2" DE TRÊS (3) POSTOS, INCLUSIVE FORNECIMENTO, INSTALAÇÃO, SUPORTE, MÓDULO E PLACA</v>
          </cell>
          <cell r="C1468" t="str">
            <v>un</v>
          </cell>
          <cell r="D1468">
            <v>61.06</v>
          </cell>
        </row>
        <row r="1469">
          <cell r="A1469" t="str">
            <v>ED-15780</v>
          </cell>
          <cell r="B1469" t="str">
            <v>CONJUNTO DE UM (1) INTERRUPTORES BIPOLAR SIMPLES, CORRENTE 10A, TENSÃO 250V, (10A-250V), UM (1) INTERRUPTOR PARALELO, CORRENTE 10A, TENSÃO 250V, (10A-250V) E UMA (1) TOMADA PADRÃO, TRÊS (3) POLOS, CORRENTE 20A, TENSÃO 250V, (2P+T/20A-250V), COM PLACA 4"X2" DE TRÊS (3) POSTOS, INCLUSIVE FORNECIMENTO, INSTALAÇÃO, SUPORTE, MÓDULO E PLACA</v>
          </cell>
          <cell r="C1469" t="str">
            <v>un</v>
          </cell>
          <cell r="D1469">
            <v>62.12</v>
          </cell>
        </row>
        <row r="1470">
          <cell r="A1470" t="str">
            <v>ED-15777</v>
          </cell>
          <cell r="B1470" t="str">
            <v>CONJUNTO DE UM (1) INTERRUPTORES SIMPLES, CORRENTE 10A, TENSÃO 250V, (10A-250V), UM (1) INTERRUPTOR PARALELO, CORRENTE 10A, TENSÃO 250V, (10A-250V) E UMA (1) TOMADA PADRÃO, TRÊS (3) POLOS, CORRENTE 10A, TENSÃO 250V, (2P+T/10A-250V), COM PLACA 4"X2" DE TRÊS (3) POSTOS, INCLUSIVE FORNECIMENTO, INSTALAÇÃO, SUPORTE, MÓDULO E PLACA</v>
          </cell>
          <cell r="C1470" t="str">
            <v>un</v>
          </cell>
          <cell r="D1470">
            <v>48.88</v>
          </cell>
        </row>
        <row r="1471">
          <cell r="A1471" t="str">
            <v>ED-15779</v>
          </cell>
          <cell r="B1471" t="str">
            <v>CONJUNTO DE UM (1) INTERRUPTORES SIMPLES, CORRENTE 10A, TENSÃO 250V, (10A-250V), UM (1) INTERRUPTOR PARALELO, CORRENTE 10A, TENSÃO 250V, (10A-250V) E UMA (1) TOMADA PADRÃO, TRÊS (3) POLOS, CORRENTE 20A, TENSÃO 250V, (2P+T/20A-250V), COM PLACA 4"X2" DE TRÊS (3) POSTOS, INCLUSIVE FORNECIMENTO, INSTALAÇÃO, SUPORTE, MÓDULO E PLACA</v>
          </cell>
          <cell r="C1471" t="str">
            <v>un</v>
          </cell>
          <cell r="D1471">
            <v>49.94</v>
          </cell>
        </row>
        <row r="1472">
          <cell r="A1472" t="str">
            <v>ED-15763</v>
          </cell>
          <cell r="B1472" t="str">
            <v>CONJUNTO DE UM (1) MÓDULO COM FURO PARA SAÍDA DE FIO Ø10MM, COM PLACA 4"X2" DE UM (1) POSTO, INCLUSIVE FORNECIMENTO, INSTALAÇÃO, SUPORTE, MÓDULO E PLACA</v>
          </cell>
          <cell r="C1472" t="str">
            <v>un</v>
          </cell>
          <cell r="D1472">
            <v>10.62</v>
          </cell>
        </row>
        <row r="1473">
          <cell r="A1473" t="str">
            <v>ED-49483</v>
          </cell>
          <cell r="B1473" t="str">
            <v>CONJUNTO DE UMA (1) PLACA CEGA 3"X3", TIPO REDONDA, INCLUSIVE FORNECIMENTO, INSTALAÇÃO, SUPORTE E PLACA</v>
          </cell>
          <cell r="C1473" t="str">
            <v>un</v>
          </cell>
          <cell r="D1473">
            <v>5.68</v>
          </cell>
        </row>
        <row r="1474">
          <cell r="A1474" t="str">
            <v>ED-15764</v>
          </cell>
          <cell r="B1474" t="str">
            <v>CONJUNTO DE UMA (1) PLACA CEGA 4"X2", INCLUSIVE FORNECIMENTO, INSTALAÇÃO, SUPORTE E PLACA</v>
          </cell>
          <cell r="C1474" t="str">
            <v>un</v>
          </cell>
          <cell r="D1474">
            <v>8.74</v>
          </cell>
        </row>
        <row r="1475">
          <cell r="A1475" t="str">
            <v>ED-15781</v>
          </cell>
          <cell r="B1475" t="str">
            <v>CONJUNTO DE UMA (1) PLACA CEGA 4"X4", INCLUSIVE FORNECIMENTO, INSTALAÇÃO, SUPORTE E PLACA</v>
          </cell>
          <cell r="C1475" t="str">
            <v>un</v>
          </cell>
          <cell r="D1475">
            <v>13.32</v>
          </cell>
        </row>
        <row r="1476">
          <cell r="A1476" t="str">
            <v>ED-15753</v>
          </cell>
          <cell r="B1476" t="str">
            <v>CONJUNTO DE UMA (1) TOMADA DE ANTENA (CONECTOR COAXIAL), COM PLACA 4"X2" DE UM (1) POSTO, INCLUSIVE FORNECIMENTO, INSTALAÇÃO, SUPORTE, MÓDULO E PLACA</v>
          </cell>
          <cell r="C1476" t="str">
            <v>un</v>
          </cell>
          <cell r="D1476">
            <v>25.52</v>
          </cell>
        </row>
        <row r="1477">
          <cell r="A1477" t="str">
            <v>ED-15748</v>
          </cell>
          <cell r="B1477" t="str">
            <v>CONJUNTO DE UMA (1) TOMADA PADRÃO, TRÊS (3) POLOS, CORRENTE 10A, TENSÃO 250V, (2P+T/10A-250V), COM PLACA 4"X2" DE UM (1) POSTO, INCLUSIVE FORNECIMENTO, INSTALAÇÃO, SUPORTE, MÓDULO E PLACA</v>
          </cell>
          <cell r="C1477" t="str">
            <v>un</v>
          </cell>
          <cell r="D1477">
            <v>22.5</v>
          </cell>
        </row>
        <row r="1478">
          <cell r="A1478" t="str">
            <v>ED-15761</v>
          </cell>
          <cell r="B1478" t="str">
            <v>CONJUNTO DE UMA (1) TOMADA PADRÃO, TRÊS (3) POLOS, CORRENTE 10A, TENSÃO 250V, (2P+T/10A-250V) E UMA (1) TOMADA PADRÃO, TRÊS (3) POLOS, CORRENTE 20A, TENSÃO 250V, (2P+T/20A-250V), COM PLACA 4"X2" DE DOIS (2) POSTOS, INCLUSIVE FORNECIMENTO, INSTALAÇÃO, SUPORTE, MÓDULO E PLACA</v>
          </cell>
          <cell r="C1478" t="str">
            <v>un</v>
          </cell>
          <cell r="D1478">
            <v>37.49</v>
          </cell>
        </row>
        <row r="1479">
          <cell r="A1479" t="str">
            <v>ED-15792</v>
          </cell>
          <cell r="B1479" t="str">
            <v>CONJUNTO DE UMA (1) TOMADA PADRÃO, TRÊS (3) POLOS, CORRENTE 10A, TENSÃO 250V, (2P+T/10A-250V) E UMA (1) TOMADA PADRÃO, TRÊS (3) POLOS, CORRENTE 20A, TENSÃO 250V, (2P+T/20A-250V), COM PLACA 4"X4" DE DOIS (2) POSTOS, INCLUSIVE FORNECIMENTO, INSTALAÇÃO, SUPORTE, MÓDULO E PLACA</v>
          </cell>
          <cell r="C1479" t="str">
            <v>un</v>
          </cell>
          <cell r="D1479">
            <v>41.28</v>
          </cell>
        </row>
        <row r="1480">
          <cell r="A1480" t="str">
            <v>ED-15758</v>
          </cell>
          <cell r="B1480" t="str">
            <v>CONJUNTO DE UMA (1) TOMADA PADRÃO, TRÊS (3) POLOS, CORRENTE 10A, TENSÃO 250V, (2P+T/10A-250V) E UMA (1) TOMADA USB (CONECTOR USB TIPO A), CORRENTE 1A, TENSÃO 5V, (1A-5V), COM PLACA 4"X2" DE DOIS (2) POSTOS, INCLUSIVE FORNECIMENTO, INSTALAÇÃO, SUPORTE, MÓDULO E PLACA</v>
          </cell>
          <cell r="C1480" t="str">
            <v>un</v>
          </cell>
          <cell r="D1480">
            <v>69.45</v>
          </cell>
        </row>
        <row r="1481">
          <cell r="A1481" t="str">
            <v>ED-15796</v>
          </cell>
          <cell r="B1481" t="str">
            <v>CONJUNTO DE UMA (1) TOMADA PADRÃO, TRÊS (3) POLOS, CORRENTE 10A, TENSÃO 250V, (2P+T/10A-250V) E UMA (1) TOMADA USB (CONECTOR USB TIPO A), CORRENTE 1A, TENSÃO 5V, (1A-5V), COM PLACA 4"X4" DE DOIS (2) POSTOS, INCLUSIVE FORNECIMENTO, INSTALAÇÃO, SUPORTE, MÓDULO E PLACA</v>
          </cell>
          <cell r="C1481" t="str">
            <v>un</v>
          </cell>
          <cell r="D1481">
            <v>73.239999999999995</v>
          </cell>
        </row>
        <row r="1482">
          <cell r="A1482" t="str">
            <v>ED-15749</v>
          </cell>
          <cell r="B1482" t="str">
            <v>CONJUNTO DE UMA (1) TOMADA PADRÃO, TRÊS (3) POLOS, CORRENTE 20A, TENSÃO 250V, (2P+T/20A-250V), COM PLACA 4"X2" DE UM (1) POSTO, INCLUSIVE FORNECIMENTO, INSTALAÇÃO, SUPORTE, MÓDULO E PLACA</v>
          </cell>
          <cell r="C1482" t="str">
            <v>un</v>
          </cell>
          <cell r="D1482">
            <v>23.56</v>
          </cell>
        </row>
        <row r="1483">
          <cell r="A1483" t="str">
            <v>ED-15750</v>
          </cell>
          <cell r="B1483" t="str">
            <v>CONJUNTO DE UMA (1) TOMADA PADRÃO VERMELHA, USO ESPECÍFICO, TRÊS (3) POLOS, CORRENTE 20A, TENSÃO 250V, (2P+T/20A-250V), COM PLACA 4"X2" DE UM (1) POSTO, INCLUSIVE FORNECIMENTO, INSTALAÇÃO, SUPORTE, MÓDULO E PLACA</v>
          </cell>
          <cell r="C1483" t="str">
            <v>un</v>
          </cell>
          <cell r="D1483">
            <v>23.83</v>
          </cell>
        </row>
        <row r="1484">
          <cell r="A1484" t="str">
            <v>ED-15754</v>
          </cell>
          <cell r="B1484" t="str">
            <v>CONJUNTO DE UMA (1) TOMADA USB (CONECTOR USB TIPO A), CORRENTE 1A, TENSÃO 5V, (1A-5V), COM PLACA 4"X2" DE UM (1) POSTO, INCLUSIVE FORNECIMENTO, INSTALAÇÃO, SUPORTE, MÓDULO E PLACA</v>
          </cell>
          <cell r="C1484" t="str">
            <v>un</v>
          </cell>
          <cell r="D1484">
            <v>55.52</v>
          </cell>
        </row>
        <row r="1485">
          <cell r="A1485" t="str">
            <v>ED-49115</v>
          </cell>
          <cell r="B1485" t="str">
            <v>CONJUNTO PARA CONDULETE DE 3/4" (20MM) COM UM (1) INTERRUPTOR PARALELO, CORRENTE 10A, TENSÃO 250V, (10A-250V) E PLACA DE UM (1) POSTO, INCLUSIVE FORNECIMENTO, INSTALAÇÃO, SUPORTE, MÓDULO E PLACA, EXCLUSIVE CONDULETE</v>
          </cell>
          <cell r="C1485" t="str">
            <v>un</v>
          </cell>
          <cell r="D1485">
            <v>35.35</v>
          </cell>
        </row>
        <row r="1486">
          <cell r="A1486" t="str">
            <v>ED-49114</v>
          </cell>
          <cell r="B1486" t="str">
            <v>CONJUNTO PARA CONDULETE DE 3/4" (20MM) COM UM (1) INTERRUPTOR SIMPLES, CORRENTE 10A, TENSÃO 250V, (10A-250V) E PLACA DE UM (1) POSTO, INCLUSIVE FORNECIMENTO, INSTALAÇÃO, SUPORTE, MÓDULO E PLACA, EXCLUSIVE CONDULETE</v>
          </cell>
          <cell r="C1486" t="str">
            <v>un</v>
          </cell>
          <cell r="D1486">
            <v>26.33</v>
          </cell>
        </row>
        <row r="1487">
          <cell r="A1487" t="str">
            <v>ED-49116</v>
          </cell>
          <cell r="B1487" t="str">
            <v>CONJUNTO PARA CONDULETE DE 3/4" (20MM) COM UMA (1) TOMADA PADRÃO, TRÊS (3) POLOS, CORRENTE 10A, TENSÃO 250V, (2P+T/10A-250V) E PLACA DE UM (1) POSTO, INCLUSIVE FORNECIMENTO, INSTALAÇÃO, SUPORTE, MÓDULO E PLACA, EXCLUSIVE CONDULETE</v>
          </cell>
          <cell r="C1487" t="str">
            <v>un</v>
          </cell>
          <cell r="D1487">
            <v>30.03</v>
          </cell>
        </row>
        <row r="1488">
          <cell r="A1488" t="str">
            <v>ED-5633</v>
          </cell>
          <cell r="B1488" t="str">
            <v>MÓDULO CEGO, INCLUSIVE FORNECIMENTO E INSTALAÇÃO, EXCLUSIVE PLACA E SUPORTE</v>
          </cell>
          <cell r="C1488" t="str">
            <v>un</v>
          </cell>
          <cell r="D1488">
            <v>1.4</v>
          </cell>
        </row>
        <row r="1489">
          <cell r="A1489" t="str">
            <v>ED-5634</v>
          </cell>
          <cell r="B1489" t="str">
            <v>MÓDULO COM FURO PARA SAÍDA DE FIO Ø 10MM, INCLUSIVE FORNECIMENTO E INSTALAÇÃO, EXCLUSIVE PLACA E SUPORTE</v>
          </cell>
          <cell r="C1489" t="str">
            <v>un</v>
          </cell>
          <cell r="D1489">
            <v>1.65</v>
          </cell>
        </row>
        <row r="1490">
          <cell r="A1490" t="str">
            <v>ED-15726</v>
          </cell>
          <cell r="B1490" t="str">
            <v>MÓDULO INTERRUPTOR BIPOLAR SIMPLES, CORRENTE 10A, TENSÃO 250V, (10A-250V), INCLUSIVE FORNECIMENTO E INSTALAÇÃO, EXCLUSIVE PLACA E SUPORTE</v>
          </cell>
          <cell r="C1490" t="str">
            <v>un</v>
          </cell>
          <cell r="D1490">
            <v>24.36</v>
          </cell>
        </row>
        <row r="1491">
          <cell r="A1491" t="str">
            <v>ED-15712</v>
          </cell>
          <cell r="B1491" t="str">
            <v>MÓDULO INTERRUPTOR INTERMEDIÁRIO, CORRENTE 10A, TENSÃO 250V, (10A-250V), INCLUSIVE FORNECIMENTO E INSTALAÇÃO, EXCLUSIVE PLACA E SUPORTE</v>
          </cell>
          <cell r="C1491" t="str">
            <v>un</v>
          </cell>
          <cell r="D1491">
            <v>28.28</v>
          </cell>
        </row>
        <row r="1492">
          <cell r="A1492" t="str">
            <v>ED-5616</v>
          </cell>
          <cell r="B1492" t="str">
            <v>MÓDULO INTERRUPTOR PARALELO, CORRENTE 10A, TENSÃO 250V, (10A-250V), INCLUSIVE FORNECIMENTO E INSTALAÇÃO, EXCLUSIVE PLACA E SUPORTE</v>
          </cell>
          <cell r="C1492" t="str">
            <v>un</v>
          </cell>
          <cell r="D1492">
            <v>13.45</v>
          </cell>
        </row>
        <row r="1493">
          <cell r="A1493" t="str">
            <v>ED-5615</v>
          </cell>
          <cell r="B1493" t="str">
            <v>MÓDULO INTERRUPTOR SIMPLES, CORRENTE 10A, TENSÃO 250V, (10A-250V), INCLUSIVE FORNECIMENTO E INSTALAÇÃO, EXCLUSIVE PLACA E SUPORTE</v>
          </cell>
          <cell r="C1493" t="str">
            <v>un</v>
          </cell>
          <cell r="D1493">
            <v>12.18</v>
          </cell>
        </row>
        <row r="1494">
          <cell r="A1494" t="str">
            <v>ED-5632</v>
          </cell>
          <cell r="B1494" t="str">
            <v>MÓDULO PARA ANTENA (CONECTOR COAXIAL) PARA CABO COAXIAL DE 75 OHMS, INCLUSIVE FORNECIMENTO E INSTALAÇÃO, EXCLUSIVE PLACA E SUPORTE</v>
          </cell>
          <cell r="C1494" t="str">
            <v>un</v>
          </cell>
          <cell r="D1494">
            <v>16.55</v>
          </cell>
        </row>
        <row r="1495">
          <cell r="A1495" t="str">
            <v>ED-5617</v>
          </cell>
          <cell r="B1495" t="str">
            <v>MÓDULO PULSADOR CAMPAINHA, CORRENTE 10A, TENSÃO 250V, (10A-250V), INCLUSIVE FORNECIMENTO E INSTALAÇÃO, EXCLUSIVE PLACA E SUPORTE</v>
          </cell>
          <cell r="C1495" t="str">
            <v>un</v>
          </cell>
          <cell r="D1495">
            <v>13</v>
          </cell>
        </row>
        <row r="1496">
          <cell r="A1496" t="str">
            <v>ED-5626</v>
          </cell>
          <cell r="B1496" t="str">
            <v>MÓDULO TOMADA PADRÃO, TRÊS (3) POLOS, CORRENTE 10A, TENSÃO 250V, (2P+T/10A-250V), INCLUSIVE FORNECIMENTO E INSTALAÇÃO, EXCLUSIVE PLACA E SUPORTE</v>
          </cell>
          <cell r="C1496" t="str">
            <v>un</v>
          </cell>
          <cell r="D1496">
            <v>13.53</v>
          </cell>
        </row>
        <row r="1497">
          <cell r="A1497" t="str">
            <v>ED-5627</v>
          </cell>
          <cell r="B1497" t="str">
            <v>MÓDULO TOMADA PADRÃO, TRÊS (3) POLOS, CORRENTE 20A, TENSÃO 250V, (2P+T/20A-250V), INCLUSIVE FORNECIMENTO E INSTALAÇÃO, EXCLUSIVE PLACA E SUPORTE</v>
          </cell>
          <cell r="C1497" t="str">
            <v>un</v>
          </cell>
          <cell r="D1497">
            <v>14.59</v>
          </cell>
        </row>
        <row r="1498">
          <cell r="A1498" t="str">
            <v>ED-15727</v>
          </cell>
          <cell r="B1498" t="str">
            <v>MÓDULO TOMADA PADRÃO VERMELHA, USO ESPECÍFICO, TRÊS (3) POLOS, CORRENTE 20A, TENSÃO 250V, (2P+T/20A-250V), INCLUSIVE FORNECIMENTO E INSTALAÇÃO, EXCLUSIVE PLACA E SUPORTE</v>
          </cell>
          <cell r="C1498" t="str">
            <v>un</v>
          </cell>
          <cell r="D1498">
            <v>14.86</v>
          </cell>
        </row>
        <row r="1499">
          <cell r="A1499" t="str">
            <v>ED-5628</v>
          </cell>
          <cell r="B1499" t="str">
            <v>MÓDULO TOMADA USB (CONECTOR USB TIPO A), CORRENTE 1A, TENSÃO 5V, (1A-5V), INCLUSIVE FORNECIMENTO E INSTALAÇÃO, EXCLUSIVE PLACA E SUPORTE</v>
          </cell>
          <cell r="C1499" t="str">
            <v>un</v>
          </cell>
          <cell r="D1499">
            <v>46.55</v>
          </cell>
        </row>
        <row r="1500">
          <cell r="A1500" t="str">
            <v>ED-5618</v>
          </cell>
          <cell r="B1500" t="str">
            <v>PLACA 4"X2" CEGA, INCLUSIVE FORNECIMENTO E INSTALAÇÃO, EXCLUSIVE SUPORTE</v>
          </cell>
          <cell r="C1500" t="str">
            <v>un</v>
          </cell>
          <cell r="D1500">
            <v>3.75</v>
          </cell>
        </row>
        <row r="1501">
          <cell r="A1501" t="str">
            <v>ED-5621</v>
          </cell>
          <cell r="B1501" t="str">
            <v>PLACA 4"X2" PARA DOIS (2) MÓDULOS, INCLUSIVE FORNECIMENTO E INSTALAÇÃO, EXCLUSIVE SUPORTE E MÓDULO</v>
          </cell>
          <cell r="C1501" t="str">
            <v>un</v>
          </cell>
          <cell r="D1501">
            <v>4.38</v>
          </cell>
        </row>
        <row r="1502">
          <cell r="A1502" t="str">
            <v>ED-5622</v>
          </cell>
          <cell r="B1502" t="str">
            <v>PLACA 4"X2" PARA TRÊS (3) MÓDULOS, INCLUSIVE FORNECIMENTO E INSTALAÇÃO, EXCLUSIVE SUPORTE E MÓDULO</v>
          </cell>
          <cell r="C1502" t="str">
            <v>un</v>
          </cell>
          <cell r="D1502">
            <v>4.7300000000000004</v>
          </cell>
        </row>
        <row r="1503">
          <cell r="A1503" t="str">
            <v>ED-5620</v>
          </cell>
          <cell r="B1503" t="str">
            <v>PLACA 4"X2" PARA UM (1) MÓDULO, INCLUSIVE FORNECIMENTO E INSTALAÇÃO, EXCLUSIVE SUPORTE E MÓDULO</v>
          </cell>
          <cell r="C1503" t="str">
            <v>un</v>
          </cell>
          <cell r="D1503">
            <v>3.98</v>
          </cell>
        </row>
        <row r="1504">
          <cell r="A1504" t="str">
            <v>ED-5619</v>
          </cell>
          <cell r="B1504" t="str">
            <v>PLACA 4"X4" CEGA, INCLUSIVE FORNECIMENTO E INSTALAÇÃO, EXCLUSIVE SUPORTE</v>
          </cell>
          <cell r="C1504" t="str">
            <v>un</v>
          </cell>
          <cell r="D1504">
            <v>5.92</v>
          </cell>
        </row>
        <row r="1505">
          <cell r="A1505" t="str">
            <v>ED-5623</v>
          </cell>
          <cell r="B1505" t="str">
            <v>PLACA 4"X4" PARA DOIS (2) MÓDULOS, INCLUSIVE FORNECIMENTO E INSTALAÇÃO, EXCLUSIVE SUPORTE E MÓDULO</v>
          </cell>
          <cell r="C1505" t="str">
            <v>un</v>
          </cell>
          <cell r="D1505">
            <v>5.76</v>
          </cell>
        </row>
        <row r="1506">
          <cell r="A1506" t="str">
            <v>ED-5624</v>
          </cell>
          <cell r="B1506" t="str">
            <v>PLACA 4"X4" PARA QUATRO (4) MÓDULOS, INCLUSIVE FORNECIMENTO E INSTALAÇÃO, EXCLUSIVE SUPORTE E MÓDULO</v>
          </cell>
          <cell r="C1506" t="str">
            <v>un</v>
          </cell>
          <cell r="D1506">
            <v>5.99</v>
          </cell>
        </row>
        <row r="1507">
          <cell r="A1507" t="str">
            <v>ED-5625</v>
          </cell>
          <cell r="B1507" t="str">
            <v>PLACA 4"X4" PARA SEIS (6) MÓDULOS, INCLUSIVE FORNECIMENTO E INSTALAÇÃO, EXCLUSIVE SUPORTE E MÓDULO</v>
          </cell>
          <cell r="C1507" t="str">
            <v>un</v>
          </cell>
          <cell r="D1507">
            <v>6.12</v>
          </cell>
        </row>
        <row r="1508">
          <cell r="A1508" t="str">
            <v>ED-5614</v>
          </cell>
          <cell r="B1508" t="str">
            <v>SUPORTE PARA PLACA 4"X2" PARA TRÊS (3) MÓDULOS, INCLUSIVE PARAFUSOS PARA FIXAÇÃO, FORNECIMENTO E INSTALAÇÃO, EXCLUSIVE PLACA E MÓDULO</v>
          </cell>
          <cell r="C1508" t="str">
            <v>un</v>
          </cell>
          <cell r="D1508">
            <v>4.99</v>
          </cell>
        </row>
        <row r="1509">
          <cell r="A1509" t="str">
            <v>ED-5613</v>
          </cell>
          <cell r="B1509" t="str">
            <v>SUPORTE PARA PLACA 4"X4" PARA SEIS (6) MÓDULOS, INCLUSIVE PARAFUSOS PARA FIXAÇÃO, FORNECIMENTO E INSTALAÇÃO, EXCLUSIVE PLACA E MÓDULO</v>
          </cell>
          <cell r="C1509" t="str">
            <v>un</v>
          </cell>
          <cell r="D1509">
            <v>7.4</v>
          </cell>
        </row>
        <row r="1510">
          <cell r="A1510">
            <v>8923</v>
          </cell>
          <cell r="B1510" t="str">
            <v>MANGUEIRA PVC FLEXÍVEL CORRUGADO</v>
          </cell>
          <cell r="C1510"/>
          <cell r="D1510"/>
        </row>
        <row r="1511">
          <cell r="A1511" t="str">
            <v>ED-49415</v>
          </cell>
          <cell r="B1511" t="str">
            <v>ELETRODUTO FLEXÍVEL CORRUGADO, PVC, ANTI-CHAMA, DN 32MM (1"), APLICADO EM ALVENARIA, INCLUSIVE RASGO</v>
          </cell>
          <cell r="C1511" t="str">
            <v>m</v>
          </cell>
          <cell r="D1511">
            <v>12.62</v>
          </cell>
        </row>
        <row r="1512">
          <cell r="A1512">
            <v>8924</v>
          </cell>
          <cell r="B1512" t="str">
            <v>CONDULETE EM ALUMÍNIO</v>
          </cell>
          <cell r="C1512"/>
          <cell r="D1512"/>
        </row>
        <row r="1513">
          <cell r="A1513" t="str">
            <v>ED-17955</v>
          </cell>
          <cell r="B1513" t="str">
            <v>CONDULETE DE ALUMÍNIO, TIPO "B", DIÂMETRO DE SAÍDA 1" (25MM), EXCLUSIVE MÓDULO E PLACA, INCLUSIVE FIXAÇÃO</v>
          </cell>
          <cell r="C1513" t="str">
            <v>un</v>
          </cell>
          <cell r="D1513">
            <v>31.88</v>
          </cell>
        </row>
        <row r="1514">
          <cell r="A1514" t="str">
            <v>ED-17957</v>
          </cell>
          <cell r="B1514" t="str">
            <v>CONDULETE DE ALUMÍNIO, TIPO "B", DIÂMETRO DE SAÍDA 1.1/2" (40MM), EXCLUSIVE MÓDULO E PLACA, INCLUSIVE FIXAÇÃO</v>
          </cell>
          <cell r="C1514" t="str">
            <v>un</v>
          </cell>
          <cell r="D1514">
            <v>53.39</v>
          </cell>
        </row>
        <row r="1515">
          <cell r="A1515" t="str">
            <v>ED-17956</v>
          </cell>
          <cell r="B1515" t="str">
            <v>CONDULETE DE ALUMÍNIO, TIPO "B", DIÂMETRO DE SAÍDA 1.1/4" (32MM), EXCLUSIVE MÓDULO E PLACA, INCLUSIVE FIXAÇÃO</v>
          </cell>
          <cell r="C1515" t="str">
            <v>un</v>
          </cell>
          <cell r="D1515">
            <v>43.38</v>
          </cell>
        </row>
        <row r="1516">
          <cell r="A1516" t="str">
            <v>ED-17958</v>
          </cell>
          <cell r="B1516" t="str">
            <v>CONDULETE DE ALUMÍNIO, TIPO "B", DIÂMETRO DE SAÍDA 2" (50MM), EXCLUSIVE MÓDULO E PLACA, INCLUSIVE FIXAÇÃO</v>
          </cell>
          <cell r="C1516" t="str">
            <v>un</v>
          </cell>
          <cell r="D1516">
            <v>69.489999999999995</v>
          </cell>
        </row>
        <row r="1517">
          <cell r="A1517" t="str">
            <v>ED-17954</v>
          </cell>
          <cell r="B1517" t="str">
            <v>CONDULETE DE ALUMÍNIO, TIPO "B", DIÂMETRO DE SAÍDA 3/4" (20MM), EXCLUSIVE MÓDULO E PLACA, INCLUSIVE FIXAÇÃO</v>
          </cell>
          <cell r="C1517" t="str">
            <v>un</v>
          </cell>
          <cell r="D1517">
            <v>27.95</v>
          </cell>
        </row>
        <row r="1518">
          <cell r="A1518" t="str">
            <v>ED-3021</v>
          </cell>
          <cell r="B1518" t="str">
            <v>CONDULETE DE ALUMÍNIO, TIPO "B" OU "E", DIÂMETRO DE SAÍDA 1" (25MM), EXCLUSIVE INSTALAÇÃO, MÓDULO E PLACA (FORNECIMENTO)</v>
          </cell>
          <cell r="C1518" t="str">
            <v>un</v>
          </cell>
          <cell r="D1518">
            <v>14.43</v>
          </cell>
        </row>
        <row r="1519">
          <cell r="A1519" t="str">
            <v>ED-2922</v>
          </cell>
          <cell r="B1519" t="str">
            <v>CONDULETE DE ALUMÍNIO, TIPO "B" OU "E", DIÂMETRO DE SAÍDA 1.1/2" (40MM), EXCLUSIVE INSTALAÇÃO, MÓDULO E PLACA (FORNECIMENTO)</v>
          </cell>
          <cell r="C1519" t="str">
            <v>un</v>
          </cell>
          <cell r="D1519">
            <v>35.94</v>
          </cell>
        </row>
        <row r="1520">
          <cell r="A1520" t="str">
            <v>ED-2926</v>
          </cell>
          <cell r="B1520" t="str">
            <v>CONDULETE DE ALUMÍNIO, TIPO "B" OU "E", DIÂMETRO DE SAÍDA 1.1/4" (32MM), EXCLUSIVE INSTALAÇÃO, MÓDULO E PLACA (FORNECIMENTO)</v>
          </cell>
          <cell r="C1520" t="str">
            <v>un</v>
          </cell>
          <cell r="D1520">
            <v>25.93</v>
          </cell>
        </row>
        <row r="1521">
          <cell r="A1521" t="str">
            <v>ED-2924</v>
          </cell>
          <cell r="B1521" t="str">
            <v>CONDULETE DE ALUMÍNIO, TIPO "B" OU "E", DIÂMETRO DE SAÍDA 2" (50MM), EXCLUSIVE INSTALAÇÃO, MÓDULO E PLACA (FORNECIMENTO)</v>
          </cell>
          <cell r="C1521" t="str">
            <v>un</v>
          </cell>
          <cell r="D1521">
            <v>52.04</v>
          </cell>
        </row>
        <row r="1522">
          <cell r="A1522" t="str">
            <v>ED-2930</v>
          </cell>
          <cell r="B1522" t="str">
            <v>CONDULETE DE ALUMÍNIO, TIPO "B" OU "E", DIÂMETRO DE SAÍDA 3/4" (20MM), EXCLUSIVE INSTALAÇÃO, MÓDULO E PLACA (FORNECIMENTO)</v>
          </cell>
          <cell r="C1522" t="str">
            <v>un</v>
          </cell>
          <cell r="D1522">
            <v>10.5</v>
          </cell>
        </row>
        <row r="1523">
          <cell r="A1523" t="str">
            <v>ED-49071</v>
          </cell>
          <cell r="B1523" t="str">
            <v>CONDULETE DE ALUMÍNIO, TIPO "C", DIÂMETRO DE SAÍDA 1" (25MM), EXCLUSIVE MÓDULO E PLACA, INCLUSIVE FIXAÇÃO</v>
          </cell>
          <cell r="C1523" t="str">
            <v>un</v>
          </cell>
          <cell r="D1523">
            <v>34.24</v>
          </cell>
        </row>
        <row r="1524">
          <cell r="A1524" t="str">
            <v>ED-49073</v>
          </cell>
          <cell r="B1524" t="str">
            <v>CONDULETE DE ALUMÍNIO, TIPO "C", DIÂMETRO DE SAÍDA 1.1/2" (40MM), EXCLUSIVE MÓDULO E PLACA, INCLUSIVE FIXAÇÃO</v>
          </cell>
          <cell r="C1524" t="str">
            <v>un</v>
          </cell>
          <cell r="D1524">
            <v>58.92</v>
          </cell>
        </row>
        <row r="1525">
          <cell r="A1525" t="str">
            <v>ED-49072</v>
          </cell>
          <cell r="B1525" t="str">
            <v>CONDULETE DE ALUMÍNIO, TIPO "C", DIÂMETRO DE SAÍDA 1.1/4" (32MM), EXCLUSIVE MÓDULO E PLACA, INCLUSIVE FIXAÇÃO</v>
          </cell>
          <cell r="C1525" t="str">
            <v>un</v>
          </cell>
          <cell r="D1525">
            <v>48</v>
          </cell>
        </row>
        <row r="1526">
          <cell r="A1526" t="str">
            <v>ED-49074</v>
          </cell>
          <cell r="B1526" t="str">
            <v>CONDULETE DE ALUMÍNIO, TIPO "C", DIÂMETRO DE SAÍDA 2" (50MM), EXCLUSIVE MÓDULO E PLACA, INCLUSIVE FIXAÇÃO</v>
          </cell>
          <cell r="C1526" t="str">
            <v>un</v>
          </cell>
          <cell r="D1526">
            <v>76.599999999999994</v>
          </cell>
        </row>
        <row r="1527">
          <cell r="A1527" t="str">
            <v>ED-49070</v>
          </cell>
          <cell r="B1527" t="str">
            <v>CONDULETE DE ALUMÍNIO, TIPO "C", DIÂMETRO DE SAÍDA 3/4" (20MM), EXCLUSIVE MÓDULO E PLACA, INCLUSIVE FIXAÇÃO</v>
          </cell>
          <cell r="C1527" t="str">
            <v>un</v>
          </cell>
          <cell r="D1527">
            <v>29.91</v>
          </cell>
        </row>
        <row r="1528">
          <cell r="A1528" t="str">
            <v>ED-2915</v>
          </cell>
          <cell r="B1528" t="str">
            <v>CONDULETE DE ALUMÍNIO, TIPO "C" OU "LB" OU "LL" OU "LR", DIÂMETRO DE SAÍDA 1" (25MM), EXCLUSIVE INSTALAÇÃO, MÓDULO E PLACA (FORNECIMENTO)</v>
          </cell>
          <cell r="C1528" t="str">
            <v>un</v>
          </cell>
          <cell r="D1528">
            <v>16.79</v>
          </cell>
        </row>
        <row r="1529">
          <cell r="A1529" t="str">
            <v>ED-4121</v>
          </cell>
          <cell r="B1529" t="str">
            <v>CONDULETE DE ALUMÍNIO, TIPO "C" OU "LB" OU "LL" OU "LR", DIÂMETRO DE SAÍDA 1.1/2" (40MM), EXCLUSIVE INSTALAÇÃO, MÓDULO E PLACA (FORNECIMENTO)</v>
          </cell>
          <cell r="C1529" t="str">
            <v>un</v>
          </cell>
          <cell r="D1529">
            <v>41.47</v>
          </cell>
        </row>
        <row r="1530">
          <cell r="A1530" t="str">
            <v>ED-2925</v>
          </cell>
          <cell r="B1530" t="str">
            <v>CONDULETE DE ALUMÍNIO, TIPO "C" OU "LB" OU "LL" OU "LR", DIÂMETRO DE SAÍDA 1.1/4" (32MM), EXCLUSIVE INSTALAÇÃO, MÓDULO E PLACA (FORNECIMENTO)</v>
          </cell>
          <cell r="C1530" t="str">
            <v>un</v>
          </cell>
          <cell r="D1530">
            <v>30.55</v>
          </cell>
        </row>
        <row r="1531">
          <cell r="A1531" t="str">
            <v>ED-4498</v>
          </cell>
          <cell r="B1531" t="str">
            <v>CONDULETE DE ALUMÍNIO, TIPO "C" OU "LB" OU "LL" OU "LR", DIÂMETRO DE SAÍDA 2" (50MM), EXCLUSIVE INSTALAÇÃO, MÓDULO E PLACA (FORNECIMENTO)</v>
          </cell>
          <cell r="C1531" t="str">
            <v>un</v>
          </cell>
          <cell r="D1531">
            <v>59.15</v>
          </cell>
        </row>
        <row r="1532">
          <cell r="A1532" t="str">
            <v>ED-2923</v>
          </cell>
          <cell r="B1532" t="str">
            <v>CONDULETE DE ALUMÍNIO, TIPO "C" OU "LB" OU "LL" OU "LR", DIÂMETRO DE SAÍDA 3/4" (20MM), EXCLUSIVE INSTALAÇÃO, MÓDULO E PLACA (FORNECIMENTO)</v>
          </cell>
          <cell r="C1532" t="str">
            <v>un</v>
          </cell>
          <cell r="D1532">
            <v>12.46</v>
          </cell>
        </row>
        <row r="1533">
          <cell r="A1533" t="str">
            <v>ED-49080</v>
          </cell>
          <cell r="B1533" t="str">
            <v>CONDULETE DE ALUMÍNIO, TIPO "E", DIÂMETRO DE SAÍDA 1" (25MM), EXCLUSIVE MÓDULO E PLACA, INCLUSIVE FIXAÇÃO</v>
          </cell>
          <cell r="C1533" t="str">
            <v>un</v>
          </cell>
          <cell r="D1533">
            <v>31.88</v>
          </cell>
        </row>
        <row r="1534">
          <cell r="A1534" t="str">
            <v>ED-49082</v>
          </cell>
          <cell r="B1534" t="str">
            <v>CONDULETE DE ALUMÍNIO, TIPO "E", DIÂMETRO DE SAÍDA 1.1/2" (40MM), EXCLUSIVE MÓDULO E PLACA, INCLUSIVE FIXAÇÃO</v>
          </cell>
          <cell r="C1534" t="str">
            <v>un</v>
          </cell>
          <cell r="D1534">
            <v>53.39</v>
          </cell>
        </row>
        <row r="1535">
          <cell r="A1535" t="str">
            <v>ED-49081</v>
          </cell>
          <cell r="B1535" t="str">
            <v>CONDULETE DE ALUMÍNIO, TIPO "E", DIÂMETRO DE SAÍDA 1.1/4" (32MM), EXCLUSIVE MÓDULO E PLACA, INCLUSIVE FIXAÇÃO</v>
          </cell>
          <cell r="C1535" t="str">
            <v>un</v>
          </cell>
          <cell r="D1535">
            <v>43.38</v>
          </cell>
        </row>
        <row r="1536">
          <cell r="A1536" t="str">
            <v>ED-49083</v>
          </cell>
          <cell r="B1536" t="str">
            <v>CONDULETE DE ALUMÍNIO, TIPO "E", DIÂMETRO DE SAÍDA 2" (50MM), EXCLUSIVE MÓDULO E PLACA, INCLUSIVE FIXAÇÃO</v>
          </cell>
          <cell r="C1536" t="str">
            <v>un</v>
          </cell>
          <cell r="D1536">
            <v>69.489999999999995</v>
          </cell>
        </row>
        <row r="1537">
          <cell r="A1537" t="str">
            <v>ED-49079</v>
          </cell>
          <cell r="B1537" t="str">
            <v>CONDULETE DE ALUMÍNIO, TIPO "E", DIÂMETRO DE SAÍDA 3/4" (20MM), EXCLUSIVE MÓDULO E PLACA, INCLUSIVE FIXAÇÃO</v>
          </cell>
          <cell r="C1537" t="str">
            <v>un</v>
          </cell>
          <cell r="D1537">
            <v>27.95</v>
          </cell>
        </row>
        <row r="1538">
          <cell r="A1538" t="str">
            <v>ED-17960</v>
          </cell>
          <cell r="B1538" t="str">
            <v>CONDULETE DE ALUMÍNIO, TIPO "LB", DIÂMETRO DE SAÍDA 1" (25MM), EXCLUSIVE MÓDULO E PLACA, INCLUSIVE FIXAÇÃO</v>
          </cell>
          <cell r="C1538" t="str">
            <v>un</v>
          </cell>
          <cell r="D1538">
            <v>34.24</v>
          </cell>
        </row>
        <row r="1539">
          <cell r="A1539" t="str">
            <v>ED-17962</v>
          </cell>
          <cell r="B1539" t="str">
            <v>CONDULETE DE ALUMÍNIO, TIPO "LB", DIÂMETRO DE SAÍDA 1.1/2" (40MM), EXCLUSIVE MÓDULO E PLACA, INCLUSIVE FIXAÇÃO</v>
          </cell>
          <cell r="C1539" t="str">
            <v>un</v>
          </cell>
          <cell r="D1539">
            <v>58.92</v>
          </cell>
        </row>
        <row r="1540">
          <cell r="A1540" t="str">
            <v>ED-17961</v>
          </cell>
          <cell r="B1540" t="str">
            <v>CONDULETE DE ALUMÍNIO, TIPO "LB", DIÂMETRO DE SAÍDA 1.1/4" (32MM), EXCLUSIVE MÓDULO E PLACA, INCLUSIVE FIXAÇÃO</v>
          </cell>
          <cell r="C1540" t="str">
            <v>un</v>
          </cell>
          <cell r="D1540">
            <v>48</v>
          </cell>
        </row>
        <row r="1541">
          <cell r="A1541" t="str">
            <v>ED-17963</v>
          </cell>
          <cell r="B1541" t="str">
            <v>CONDULETE DE ALUMÍNIO, TIPO "LB", DIÂMETRO DE SAÍDA 2" (50MM), EXCLUSIVE MÓDULO E PLACA, INCLUSIVE FIXAÇÃO</v>
          </cell>
          <cell r="C1541" t="str">
            <v>un</v>
          </cell>
          <cell r="D1541">
            <v>76.599999999999994</v>
          </cell>
        </row>
        <row r="1542">
          <cell r="A1542" t="str">
            <v>ED-17959</v>
          </cell>
          <cell r="B1542" t="str">
            <v>CONDULETE DE ALUMÍNIO, TIPO "LB", DIÂMETRO DE SAÍDA 3/4" (20MM), EXCLUSIVE MÓDULO E PLACA, INCLUSIVE FIXAÇÃO</v>
          </cell>
          <cell r="C1542" t="str">
            <v>un</v>
          </cell>
          <cell r="D1542">
            <v>29.91</v>
          </cell>
        </row>
        <row r="1543">
          <cell r="A1543" t="str">
            <v>ED-49122</v>
          </cell>
          <cell r="B1543" t="str">
            <v>CONDULETE DE ALUMÍNIO, TIPO "LL", DIÂMETRO DE SAÍDA 1" (25MM), EXCLUSIVE MÓDULO E PLACA, INCLUSIVE FIXAÇÃO</v>
          </cell>
          <cell r="C1543" t="str">
            <v>un</v>
          </cell>
          <cell r="D1543">
            <v>34.24</v>
          </cell>
        </row>
        <row r="1544">
          <cell r="A1544" t="str">
            <v>ED-49124</v>
          </cell>
          <cell r="B1544" t="str">
            <v>CONDULETE DE ALUMÍNIO, TIPO "LL", DIÂMETRO DE SAÍDA 1.1/2" (40MM), EXCLUSIVE MÓDULO E PLACA, INCLUSIVE FIXAÇÃO</v>
          </cell>
          <cell r="C1544" t="str">
            <v>un</v>
          </cell>
          <cell r="D1544">
            <v>58.92</v>
          </cell>
        </row>
        <row r="1545">
          <cell r="A1545" t="str">
            <v>ED-49123</v>
          </cell>
          <cell r="B1545" t="str">
            <v>CONDULETE DE ALUMÍNIO, TIPO "LL", DIÂMETRO DE SAÍDA 1.1/4" (32MM), EXCLUSIVE MÓDULO E PLACA, INCLUSIVE FIXAÇÃO</v>
          </cell>
          <cell r="C1545" t="str">
            <v>un</v>
          </cell>
          <cell r="D1545">
            <v>48</v>
          </cell>
        </row>
        <row r="1546">
          <cell r="A1546" t="str">
            <v>ED-49125</v>
          </cell>
          <cell r="B1546" t="str">
            <v>CONDULETE DE ALUMÍNIO, TIPO "LL", DIÂMETRO DE SAÍDA 2" (50MM), EXCLUSIVE MÓDULO E PLACA, INCLUSIVE FIXAÇÃO</v>
          </cell>
          <cell r="C1546" t="str">
            <v>un</v>
          </cell>
          <cell r="D1546">
            <v>76.599999999999994</v>
          </cell>
        </row>
        <row r="1547">
          <cell r="A1547" t="str">
            <v>ED-49121</v>
          </cell>
          <cell r="B1547" t="str">
            <v>CONDULETE DE ALUMÍNIO, TIPO "LL", DIÂMETRO DE SAÍDA 3/4" (20MM), EXCLUSIVE MÓDULO E PLACA, INCLUSIVE FIXAÇÃO</v>
          </cell>
          <cell r="C1547" t="str">
            <v>un</v>
          </cell>
          <cell r="D1547">
            <v>29.91</v>
          </cell>
        </row>
        <row r="1548">
          <cell r="A1548" t="str">
            <v>ED-49107</v>
          </cell>
          <cell r="B1548" t="str">
            <v>CONDULETE DE ALUMÍNIO, TIPO "LR", DIÂMETRO DE SAÍDA 1" (25MM), EXCLUSIVE MÓDULO E PLACA, INCLUSIVE FIXAÇÃO</v>
          </cell>
          <cell r="C1548" t="str">
            <v>un</v>
          </cell>
          <cell r="D1548">
            <v>34.24</v>
          </cell>
        </row>
        <row r="1549">
          <cell r="A1549" t="str">
            <v>ED-49109</v>
          </cell>
          <cell r="B1549" t="str">
            <v>CONDULETE DE ALUMÍNIO, TIPO "LR", DIÂMETRO DE SAÍDA 1.1/2" (40MM), EXCLUSIVE MÓDULO E PLACA, INCLUSIVE FIXAÇÃO</v>
          </cell>
          <cell r="C1549" t="str">
            <v>un</v>
          </cell>
          <cell r="D1549">
            <v>58.92</v>
          </cell>
        </row>
        <row r="1550">
          <cell r="A1550" t="str">
            <v>ED-49108</v>
          </cell>
          <cell r="B1550" t="str">
            <v>CONDULETE DE ALUMÍNIO, TIPO "LR", DIÂMETRO DE SAÍDA 1.1/4" (32MM), EXCLUSIVE MÓDULO E PLACA, INCLUSIVE FIXAÇÃO</v>
          </cell>
          <cell r="C1550" t="str">
            <v>un</v>
          </cell>
          <cell r="D1550">
            <v>48</v>
          </cell>
        </row>
        <row r="1551">
          <cell r="A1551" t="str">
            <v>ED-49110</v>
          </cell>
          <cell r="B1551" t="str">
            <v>CONDULETE DE ALUMÍNIO, TIPO "LR", DIÂMETRO DE SAÍDA 2" (50MM), EXCLUSIVE MÓDULO E PLACA, INCLUSIVE FIXAÇÃO</v>
          </cell>
          <cell r="C1551" t="str">
            <v>un</v>
          </cell>
          <cell r="D1551">
            <v>76.599999999999994</v>
          </cell>
        </row>
        <row r="1552">
          <cell r="A1552" t="str">
            <v>ED-49106</v>
          </cell>
          <cell r="B1552" t="str">
            <v>CONDULETE DE ALUMÍNIO, TIPO "LR", DIÂMETRO DE SAÍDA 3/4" (20MM), EXCLUSIVE MÓDULO E PLACA, INCLUSIVE FIXAÇÃO</v>
          </cell>
          <cell r="C1552" t="str">
            <v>un</v>
          </cell>
          <cell r="D1552">
            <v>29.91</v>
          </cell>
        </row>
        <row r="1553">
          <cell r="A1553" t="str">
            <v>ED-49089</v>
          </cell>
          <cell r="B1553" t="str">
            <v>CONDULETE DE ALUMÍNIO, TIPO "T", DIÂMETRO DE SAÍDA 1" (25MM), EXCLUSIVE MÓDULO E PLACA, INCLUSIVE FIXAÇÃO</v>
          </cell>
          <cell r="C1553" t="str">
            <v>un</v>
          </cell>
          <cell r="D1553">
            <v>36.6</v>
          </cell>
        </row>
        <row r="1554">
          <cell r="A1554" t="str">
            <v>ED-49091</v>
          </cell>
          <cell r="B1554" t="str">
            <v>CONDULETE DE ALUMÍNIO, TIPO "T", DIÂMETRO DE SAÍDA 1.1/2" (40MM), EXCLUSIVE MÓDULO E PLACA, INCLUSIVE FIXAÇÃO</v>
          </cell>
          <cell r="C1554" t="str">
            <v>un</v>
          </cell>
          <cell r="D1554">
            <v>64.45</v>
          </cell>
        </row>
        <row r="1555">
          <cell r="A1555" t="str">
            <v>ED-49090</v>
          </cell>
          <cell r="B1555" t="str">
            <v>CONDULETE DE ALUMÍNIO, TIPO "T", DIÂMETRO DE SAÍDA 1.1/4" (32MM), EXCLUSIVE MÓDULO E PLACA, INCLUSIVE FIXAÇÃO</v>
          </cell>
          <cell r="C1555" t="str">
            <v>un</v>
          </cell>
          <cell r="D1555">
            <v>52.62</v>
          </cell>
        </row>
        <row r="1556">
          <cell r="A1556" t="str">
            <v>ED-49092</v>
          </cell>
          <cell r="B1556" t="str">
            <v>CONDULETE DE ALUMÍNIO, TIPO "T", DIÂMETRO DE SAÍDA 2" (50MM), EXCLUSIVE MÓDULO E PLACA, INCLUSIVE FIXAÇÃO</v>
          </cell>
          <cell r="C1556" t="str">
            <v>un</v>
          </cell>
          <cell r="D1556">
            <v>83.71</v>
          </cell>
        </row>
        <row r="1557">
          <cell r="A1557" t="str">
            <v>ED-49088</v>
          </cell>
          <cell r="B1557" t="str">
            <v>CONDULETE DE ALUMÍNIO, TIPO "T", DIÂMETRO DE SAÍDA 3/4" (20MM), EXCLUSIVE MÓDULO E PLACA, INCLUSIVE FIXAÇÃO</v>
          </cell>
          <cell r="C1557" t="str">
            <v>un</v>
          </cell>
          <cell r="D1557">
            <v>31.87</v>
          </cell>
        </row>
        <row r="1558">
          <cell r="A1558" t="str">
            <v>ED-17969</v>
          </cell>
          <cell r="B1558" t="str">
            <v>CONDULETE DE ALUMÍNIO, TIPO "T" OU "TB", DIÂMETRO DE SAÍDA 1" (25MM), EXCLUSIVE INSTALAÇÃO, MÓDULO E PLACA (FORNECIMENTO)</v>
          </cell>
          <cell r="C1558" t="str">
            <v>un</v>
          </cell>
          <cell r="D1558">
            <v>19.149999999999999</v>
          </cell>
        </row>
        <row r="1559">
          <cell r="A1559" t="str">
            <v>ED-17971</v>
          </cell>
          <cell r="B1559" t="str">
            <v>CONDULETE DE ALUMÍNIO, TIPO "T" OU "TB", DIÂMETRO DE SAÍDA 1.1/2" (40MM), EXCLUSIVE INSTALAÇÃO, MÓDULO E PLACA (FORNECIMENTO)</v>
          </cell>
          <cell r="C1559" t="str">
            <v>un</v>
          </cell>
          <cell r="D1559">
            <v>47</v>
          </cell>
        </row>
        <row r="1560">
          <cell r="A1560" t="str">
            <v>ED-17970</v>
          </cell>
          <cell r="B1560" t="str">
            <v>CONDULETE DE ALUMÍNIO, TIPO "T" OU "TB", DIÂMETRO DE SAÍDA 1.1/4" (32MM), EXCLUSIVE INSTALAÇÃO, MÓDULO E PLACA (FORNECIMENTO)</v>
          </cell>
          <cell r="C1560" t="str">
            <v>un</v>
          </cell>
          <cell r="D1560">
            <v>35.17</v>
          </cell>
        </row>
        <row r="1561">
          <cell r="A1561" t="str">
            <v>ED-17972</v>
          </cell>
          <cell r="B1561" t="str">
            <v>CONDULETE DE ALUMÍNIO, TIPO "T" OU "TB", DIÂMETRO DE SAÍDA 2" (50MM), EXCLUSIVE INSTALAÇÃO, MÓDULO E PLACA (FORNECIMENTO)</v>
          </cell>
          <cell r="C1561" t="str">
            <v>un</v>
          </cell>
          <cell r="D1561">
            <v>66.260000000000005</v>
          </cell>
        </row>
        <row r="1562">
          <cell r="A1562" t="str">
            <v>ED-4499</v>
          </cell>
          <cell r="B1562" t="str">
            <v>CONDULETE DE ALUMÍNIO, TIPO "T" OU "TB", DIÂMETRO DE SAÍDA 3/4" (20MM), EXCLUSIVE INSTALAÇÃO, MÓDULO E PLACA (FORNECIMENTO)</v>
          </cell>
          <cell r="C1562" t="str">
            <v>un</v>
          </cell>
          <cell r="D1562">
            <v>14.42</v>
          </cell>
        </row>
        <row r="1563">
          <cell r="A1563" t="str">
            <v>ED-17965</v>
          </cell>
          <cell r="B1563" t="str">
            <v>CONDULETE DE ALUMÍNIO, TIPO "TB", DIÂMETRO DE SAÍDA 1" (25MM), EXCLUSIVE MÓDULO E PLACA, INCLUSIVE FIXAÇÃO</v>
          </cell>
          <cell r="C1563" t="str">
            <v>un</v>
          </cell>
          <cell r="D1563">
            <v>36.6</v>
          </cell>
        </row>
        <row r="1564">
          <cell r="A1564" t="str">
            <v>ED-17967</v>
          </cell>
          <cell r="B1564" t="str">
            <v>CONDULETE DE ALUMÍNIO, TIPO "TB", DIÂMETRO DE SAÍDA 1.1/2" (40MM), EXCLUSIVE MÓDULO E PLACA, INCLUSIVE FIXAÇÃO</v>
          </cell>
          <cell r="C1564" t="str">
            <v>un</v>
          </cell>
          <cell r="D1564">
            <v>64.45</v>
          </cell>
        </row>
        <row r="1565">
          <cell r="A1565" t="str">
            <v>ED-17966</v>
          </cell>
          <cell r="B1565" t="str">
            <v>CONDULETE DE ALUMÍNIO, TIPO "TB", DIÂMETRO DE SAÍDA 1.1/4" (32MM), EXCLUSIVE MÓDULO E PLACA, INCLUSIVE FIXAÇÃO</v>
          </cell>
          <cell r="C1565" t="str">
            <v>un</v>
          </cell>
          <cell r="D1565">
            <v>52.62</v>
          </cell>
        </row>
        <row r="1566">
          <cell r="A1566" t="str">
            <v>ED-17968</v>
          </cell>
          <cell r="B1566" t="str">
            <v>CONDULETE DE ALUMÍNIO, TIPO "TB", DIÂMETRO DE SAÍDA 2" (50MM), EXCLUSIVE MÓDULO E PLACA, INCLUSIVE FIXAÇÃO</v>
          </cell>
          <cell r="C1566" t="str">
            <v>un</v>
          </cell>
          <cell r="D1566">
            <v>83.71</v>
          </cell>
        </row>
        <row r="1567">
          <cell r="A1567" t="str">
            <v>ED-17964</v>
          </cell>
          <cell r="B1567" t="str">
            <v>CONDULETE DE ALUMÍNIO, TIPO "TB", DIÂMETRO DE SAÍDA 3/4" (20MM), EXCLUSIVE MÓDULO E PLACA, INCLUSIVE FIXAÇÃO</v>
          </cell>
          <cell r="C1567" t="str">
            <v>un</v>
          </cell>
          <cell r="D1567">
            <v>31.87</v>
          </cell>
        </row>
        <row r="1568">
          <cell r="A1568" t="str">
            <v>ED-17974</v>
          </cell>
          <cell r="B1568" t="str">
            <v>CONDULETE DE ALUMÍNIO, TIPO "X", DIÂMETRO DE SAÍDA 1" (25MM), EXCLUSIVE INSTALAÇÃO, MÓDULO E PLACA (FORNECIMENTO)</v>
          </cell>
          <cell r="C1568" t="str">
            <v>un</v>
          </cell>
          <cell r="D1568">
            <v>21.51</v>
          </cell>
        </row>
        <row r="1569">
          <cell r="A1569" t="str">
            <v>ED-49098</v>
          </cell>
          <cell r="B1569" t="str">
            <v>CONDULETE DE ALUMÍNIO, TIPO "X", DIÂMETRO DE SAÍDA 1" (25MM), EXCLUSIVE MÓDULO E PLACA, INCLUSIVE FIXAÇÃO</v>
          </cell>
          <cell r="C1569" t="str">
            <v>un</v>
          </cell>
          <cell r="D1569">
            <v>38.96</v>
          </cell>
        </row>
        <row r="1570">
          <cell r="A1570" t="str">
            <v>ED-17976</v>
          </cell>
          <cell r="B1570" t="str">
            <v>CONDULETE DE ALUMÍNIO, TIPO "X", DIÂMETRO DE SAÍDA 1.1/2" (40MM), EXCLUSIVE INSTALAÇÃO, MÓDULO E PLACA (FORNECIMENTO)</v>
          </cell>
          <cell r="C1570" t="str">
            <v>un</v>
          </cell>
          <cell r="D1570">
            <v>52.53</v>
          </cell>
        </row>
        <row r="1571">
          <cell r="A1571" t="str">
            <v>ED-49100</v>
          </cell>
          <cell r="B1571" t="str">
            <v>CONDULETE DE ALUMÍNIO, TIPO "X", DIÂMETRO DE SAÍDA 1.1/2" (40MM), EXCLUSIVE MÓDULO E PLACA, INCLUSIVE FIXAÇÃO</v>
          </cell>
          <cell r="C1571" t="str">
            <v>un</v>
          </cell>
          <cell r="D1571">
            <v>69.98</v>
          </cell>
        </row>
        <row r="1572">
          <cell r="A1572" t="str">
            <v>ED-17975</v>
          </cell>
          <cell r="B1572" t="str">
            <v>CONDULETE DE ALUMÍNIO, TIPO "X", DIÂMETRO DE SAÍDA 1.1/4" (32MM), EXCLUSIVE INSTALAÇÃO, MÓDULO E PLACA (FORNECIMENTO)</v>
          </cell>
          <cell r="C1572" t="str">
            <v>un</v>
          </cell>
          <cell r="D1572">
            <v>39.79</v>
          </cell>
        </row>
        <row r="1573">
          <cell r="A1573" t="str">
            <v>ED-49099</v>
          </cell>
          <cell r="B1573" t="str">
            <v>CONDULETE DE ALUMÍNIO, TIPO "X", DIÂMETRO DE SAÍDA 1.1/4" (32MM), EXCLUSIVE MÓDULO E PLACA, INCLUSIVE FIXAÇÃO</v>
          </cell>
          <cell r="C1573" t="str">
            <v>un</v>
          </cell>
          <cell r="D1573">
            <v>57.24</v>
          </cell>
        </row>
        <row r="1574">
          <cell r="A1574" t="str">
            <v>ED-17977</v>
          </cell>
          <cell r="B1574" t="str">
            <v>CONDULETE DE ALUMÍNIO, TIPO "X", DIÂMETRO DE SAÍDA 2" (50MM), EXCLUSIVE INSTALAÇÃO, MÓDULO E PLACA (FORNECIMENTO)</v>
          </cell>
          <cell r="C1574" t="str">
            <v>un</v>
          </cell>
          <cell r="D1574">
            <v>73.37</v>
          </cell>
        </row>
        <row r="1575">
          <cell r="A1575" t="str">
            <v>ED-49101</v>
          </cell>
          <cell r="B1575" t="str">
            <v>CONDULETE DE ALUMÍNIO, TIPO "X", DIÂMETRO DE SAÍDA 2" (50MM), EXCLUSIVE MÓDULO E PLACA, INCLUSIVE FIXAÇÃO</v>
          </cell>
          <cell r="C1575" t="str">
            <v>un</v>
          </cell>
          <cell r="D1575">
            <v>90.82</v>
          </cell>
        </row>
        <row r="1576">
          <cell r="A1576" t="str">
            <v>ED-17973</v>
          </cell>
          <cell r="B1576" t="str">
            <v>CONDULETE DE ALUMÍNIO, TIPO "X", DIÂMETRO DE SAÍDA 3/4" (20MM), EXCLUSIVE INSTALAÇÃO, MÓDULO E PLACA (FORNECIMENTO)</v>
          </cell>
          <cell r="C1576" t="str">
            <v>un</v>
          </cell>
          <cell r="D1576">
            <v>16.38</v>
          </cell>
        </row>
        <row r="1577">
          <cell r="A1577" t="str">
            <v>ED-49097</v>
          </cell>
          <cell r="B1577" t="str">
            <v>CONDULETE DE ALUMÍNIO, TIPO "X", DIÂMETRO DE SAÍDA 3/4" (20MM), EXCLUSIVE MÓDULO E PLACA, INCLUSIVE FIXAÇÃO</v>
          </cell>
          <cell r="C1577" t="str">
            <v>un</v>
          </cell>
          <cell r="D1577">
            <v>33.83</v>
          </cell>
        </row>
        <row r="1578">
          <cell r="A1578" t="str">
            <v>ED-17985</v>
          </cell>
          <cell r="B1578" t="str">
            <v>CONJUNTO PARA CONDULETE DE 1" (25MM) COM DUAS (2) TOMADA DE DADOS OU TELEFONIA (CONECTOR RJ45 CAT.6E OU RJ11) E PLACA DE DOIS (2) POSTOS, INCLUSIVE FORNECIMENTO, INSTALAÇÃO, SUPORTE, MÓDULO E PLACA, EXCLUSIVE CONDULETE</v>
          </cell>
          <cell r="C1578" t="str">
            <v>un</v>
          </cell>
          <cell r="D1578">
            <v>56.81</v>
          </cell>
        </row>
        <row r="1579">
          <cell r="A1579" t="str">
            <v>ED-17981</v>
          </cell>
          <cell r="B1579" t="str">
            <v>CONJUNTO PARA CONDULETE DE 1" (25MM) COM UM (1) INTERRUPTOR PARALELO, CORRENTE 10A, TENSÃO 250V, (10A-250V) E PLACA DE UM (1) POSTO, INCLUSIVE FORNECIMENTO, INSTALAÇÃO, SUPORTE, MÓDULO E PLACA, EXCLUSIVE CONDULETE</v>
          </cell>
          <cell r="C1579" t="str">
            <v>un</v>
          </cell>
          <cell r="D1579">
            <v>37.31</v>
          </cell>
        </row>
        <row r="1580">
          <cell r="A1580" t="str">
            <v>ED-17980</v>
          </cell>
          <cell r="B1580" t="str">
            <v>CONJUNTO PARA CONDULETE DE 1" (25MM) COM UM (1) INTERRUPTOR SIMPLES, CORRENTE 10A, TENSÃO 250V, (10A-250V) E PLACA DE UM (1) POSTO, INCLUSIVE FORNECIMENTO, INSTALAÇÃO, SUPORTE, MÓDULO E PLACA, EXCLUSIVE CONDULETE</v>
          </cell>
          <cell r="C1580" t="str">
            <v>un</v>
          </cell>
          <cell r="D1580">
            <v>28.29</v>
          </cell>
        </row>
        <row r="1581">
          <cell r="A1581" t="str">
            <v>ED-17983</v>
          </cell>
          <cell r="B1581" t="str">
            <v>CONJUNTO PARA CONDULETE DE 1" (25MM) COM UMA (1) TOMADA DE DADOS OU TELEFONIA (CONECTOR RJ45 CAT.6E OU RJ11) E PLACA DE UM (1) POSTO, INCLUSIVE FORNECIMENTO, INSTALAÇÃO, SUPORTE, MÓDULO E PLACA, EXCLUSIVE CONDULETE</v>
          </cell>
          <cell r="C1581" t="str">
            <v>un</v>
          </cell>
          <cell r="D1581">
            <v>36.869999999999997</v>
          </cell>
        </row>
        <row r="1582">
          <cell r="A1582" t="str">
            <v>ED-17982</v>
          </cell>
          <cell r="B1582" t="str">
            <v>CONJUNTO PARA CONDULETE DE 1" (25MM) COM UMA (1) TOMADA PADRÃO, TRÊS (3) POLOS, CORRENTE 10A, TENSÃO 250V, (2P+T/10A-250V) E PLACA DE UM (1) POSTO, INCLUSIVE FORNECIMENTO, INSTALAÇÃO, SUPORTE, MÓDULO E PLACA, EXCLUSIVE CONDULETE</v>
          </cell>
          <cell r="C1582" t="str">
            <v>un</v>
          </cell>
          <cell r="D1582">
            <v>31.97</v>
          </cell>
        </row>
        <row r="1583">
          <cell r="A1583" t="str">
            <v>ED-17984</v>
          </cell>
          <cell r="B1583" t="str">
            <v>CONJUNTO PARA CONDULETE DE 1" (25MM) COM UMA (1) TOMADA PADRÃO, TRÊS (3) POLOS, CORRENTE 20A, TENSÃO 250V, (2P+T/20A-250V) E PLACA DE UM (1) POSTO, INCLUSIVE FORNECIMENTO, INSTALAÇÃO, SUPORTE, MÓDULO E PLACA, EXCLUSIVE CONDULETE</v>
          </cell>
          <cell r="C1583" t="str">
            <v>un</v>
          </cell>
          <cell r="D1583">
            <v>39.06</v>
          </cell>
        </row>
        <row r="1584">
          <cell r="A1584" t="str">
            <v>ED-17979</v>
          </cell>
          <cell r="B1584" t="str">
            <v>CONJUNTO PARA CONDULETE DE 3/4" (20MM) COM DUAS (2) TOMADA DE DADOS OU TELEFONIA (CONECTOR RJ45 CAT.6E OU RJ11) E PLACA DE DOIS (2) POSTOS, INCLUSIVE FORNECIMENTO, INSTALAÇÃO, SUPORTE, MÓDULO E PLACA, EXCLUSIVE CONDULETE</v>
          </cell>
          <cell r="C1584" t="str">
            <v>un</v>
          </cell>
          <cell r="D1584">
            <v>55.6</v>
          </cell>
        </row>
        <row r="1585">
          <cell r="A1585" t="str">
            <v>ED-17978</v>
          </cell>
          <cell r="B1585" t="str">
            <v>CONJUNTO PARA CONDULETE DE 3/4" (20MM) COM UMA (1) TOMADA PADRÃO, TRÊS (3) POLOS, CORRENTE 20A, TENSÃO 250V, (2P+T/20A-250V) E PLACA DE UM (1) POSTO, INCLUSIVE FORNECIMENTO, INSTALAÇÃO, SUPORTE, MÓDULO E PLACA, EXCLUSIVE CONDULETE</v>
          </cell>
          <cell r="C1585" t="str">
            <v>un</v>
          </cell>
          <cell r="D1585">
            <v>37.119999999999997</v>
          </cell>
        </row>
        <row r="1586">
          <cell r="A1586" t="str">
            <v>ED-17991</v>
          </cell>
          <cell r="B1586" t="str">
            <v>PLACA CEGA PARA CONDULETE, COM DIÂMETRO DE SAÍDA 1" (25MM), EXCLUSIVE CONDULETE</v>
          </cell>
          <cell r="C1586" t="str">
            <v>un</v>
          </cell>
          <cell r="D1586">
            <v>5.84</v>
          </cell>
        </row>
        <row r="1587">
          <cell r="A1587" t="str">
            <v>ED-17993</v>
          </cell>
          <cell r="B1587" t="str">
            <v>PLACA CEGA PARA CONDULETE, COM DIÂMETRO DE SAÍDA 1.1/2" (40MM), EXCLUSIVE CONDULETE</v>
          </cell>
          <cell r="C1587" t="str">
            <v>un</v>
          </cell>
          <cell r="D1587">
            <v>11.52</v>
          </cell>
        </row>
        <row r="1588">
          <cell r="A1588" t="str">
            <v>ED-17992</v>
          </cell>
          <cell r="B1588" t="str">
            <v>PLACA CEGA PARA CONDULETE, COM DIÂMETRO DE SAÍDA 1.1/4" (32MM), EXCLUSIVE CONDULETE</v>
          </cell>
          <cell r="C1588" t="str">
            <v>un</v>
          </cell>
          <cell r="D1588">
            <v>10.38</v>
          </cell>
        </row>
        <row r="1589">
          <cell r="A1589" t="str">
            <v>ED-17994</v>
          </cell>
          <cell r="B1589" t="str">
            <v>PLACA CEGA PARA CONDULETE, COM DIÂMETRO DE SAÍDA 2" (50MM), EXCLUSIVE CONDULETE</v>
          </cell>
          <cell r="C1589" t="str">
            <v>un</v>
          </cell>
          <cell r="D1589">
            <v>14.95</v>
          </cell>
        </row>
        <row r="1590">
          <cell r="A1590" t="str">
            <v>ED-17990</v>
          </cell>
          <cell r="B1590" t="str">
            <v>PLACA CEGA PARA CONDULETE, COM DIÂMETRO DE SAÍDA 3/4" (20MM), EXCLUSIVE CONDULETE</v>
          </cell>
          <cell r="C1590" t="str">
            <v>un</v>
          </cell>
          <cell r="D1590">
            <v>4.84</v>
          </cell>
        </row>
        <row r="1591">
          <cell r="A1591">
            <v>8925</v>
          </cell>
          <cell r="B1591" t="str">
            <v>ELETRODUTO FLEXÍVEL</v>
          </cell>
          <cell r="C1591"/>
          <cell r="D1591"/>
        </row>
        <row r="1592">
          <cell r="A1592" t="str">
            <v>ED-17951</v>
          </cell>
          <cell r="B1592" t="str">
            <v>ELETRODUTO FLEXÍVEL CORRUGADO, PVC, ANTI-CHAMA, DN 20MM (1/2"), APLICADO EM ALVENARIA, EXCLUSIVE RASGO</v>
          </cell>
          <cell r="C1592" t="str">
            <v>m</v>
          </cell>
          <cell r="D1592">
            <v>5.07</v>
          </cell>
        </row>
        <row r="1593">
          <cell r="A1593" t="str">
            <v>ED-49413</v>
          </cell>
          <cell r="B1593" t="str">
            <v>ELETRODUTO FLEXÍVEL CORRUGADO, PVC, ANTI-CHAMA, DN 20MM (1/2"), APLICADO EM ALVENARIA, INCLUSIVE RASGO</v>
          </cell>
          <cell r="C1593" t="str">
            <v>m</v>
          </cell>
          <cell r="D1593">
            <v>8.26</v>
          </cell>
        </row>
        <row r="1594">
          <cell r="A1594" t="str">
            <v>ED-17952</v>
          </cell>
          <cell r="B1594" t="str">
            <v>ELETRODUTO FLEXÍVEL CORRUGADO, PVC, ANTI-CHAMA, DN 25MM (3/4"), APLICADO EM ALVENARIA, EXCLUSIVE RASGO</v>
          </cell>
          <cell r="C1594" t="str">
            <v>m</v>
          </cell>
          <cell r="D1594">
            <v>5.89</v>
          </cell>
        </row>
        <row r="1595">
          <cell r="A1595" t="str">
            <v>ED-49414</v>
          </cell>
          <cell r="B1595" t="str">
            <v>ELETRODUTO FLEXÍVEL CORRUGADO, PVC, ANTI-CHAMA, DN 25MM (3/4"), APLICADO EM ALVENARIA, INCLUSIVE RASGO</v>
          </cell>
          <cell r="C1595" t="str">
            <v>m</v>
          </cell>
          <cell r="D1595">
            <v>9.08</v>
          </cell>
        </row>
        <row r="1596">
          <cell r="A1596" t="str">
            <v>ED-17953</v>
          </cell>
          <cell r="B1596" t="str">
            <v>ELETRODUTO FLEXÍVEL CORRUGADO, PVC, ANTI-CHAMA, DN 32MM (1"), APLICADO EM ALVENARIA, EXCLUSIVE RASGO</v>
          </cell>
          <cell r="C1596" t="str">
            <v>m</v>
          </cell>
          <cell r="D1596">
            <v>7.65</v>
          </cell>
        </row>
        <row r="1597">
          <cell r="A1597" t="str">
            <v>ED-7249</v>
          </cell>
          <cell r="B1597" t="str">
            <v>ELETRODUTO FLEXÍVEL, EM AÇO GALVANIZADO, REVESTIDO EXTERNAMENTE COM PVC PRETO (1"), INCLUSIVE CONEXÕES, SUPORTES E FIXAÇÃO</v>
          </cell>
          <cell r="C1597" t="str">
            <v>m</v>
          </cell>
          <cell r="D1597">
            <v>17.510000000000002</v>
          </cell>
        </row>
        <row r="1598">
          <cell r="A1598" t="str">
            <v>ED-7251</v>
          </cell>
          <cell r="B1598" t="str">
            <v>ELETRODUTO FLEXÍVEL, EM AÇO GALVANIZADO, REVESTIDO EXTERNAMENTE COM PVC PRETO (1.1/2"), INCLUSIVE CONEXÕES, SUPORTES E FIXAÇÃO</v>
          </cell>
          <cell r="C1598" t="str">
            <v>m</v>
          </cell>
          <cell r="D1598">
            <v>30.82</v>
          </cell>
        </row>
        <row r="1599">
          <cell r="A1599" t="str">
            <v>ED-7250</v>
          </cell>
          <cell r="B1599" t="str">
            <v>ELETRODUTO FLEXÍVEL, EM AÇO GALVANIZADO, REVESTIDO EXTERNAMENTE COM PVC PRETO (1.1/4"), INCLUSIVE CONEXÕES, SUPORTES E FIXAÇÃO</v>
          </cell>
          <cell r="C1599" t="str">
            <v>m</v>
          </cell>
          <cell r="D1599">
            <v>22.35</v>
          </cell>
        </row>
        <row r="1600">
          <cell r="A1600" t="str">
            <v>ED-7252</v>
          </cell>
          <cell r="B1600" t="str">
            <v>ELETRODUTO FLEXÍVEL, EM AÇO GALVANIZADO, REVESTIDO EXTERNAMENTE COM PVC PRETO (2"), INCLUSIVE CONEXÕES, SUPORTES E FIXAÇÃO</v>
          </cell>
          <cell r="C1600" t="str">
            <v>m</v>
          </cell>
          <cell r="D1600">
            <v>39.57</v>
          </cell>
        </row>
        <row r="1601">
          <cell r="A1601" t="str">
            <v>ED-7253</v>
          </cell>
          <cell r="B1601" t="str">
            <v>ELETRODUTO FLEXÍVEL, EM AÇO GALVANIZADO, REVESTIDO EXTERNAMENTE COM PVC PRETO (2.1/2"), INCLUSIVE CONEXÕES, SUPORTES E FIXAÇÃO</v>
          </cell>
          <cell r="C1601" t="str">
            <v>m</v>
          </cell>
          <cell r="D1601">
            <v>65.56</v>
          </cell>
        </row>
        <row r="1602">
          <cell r="A1602" t="str">
            <v>ED-7248</v>
          </cell>
          <cell r="B1602" t="str">
            <v>ELETRODUTO FLEXÍVEL, EM AÇO GALVANIZADO, REVESTIDO EXTERNAMENTE COM PVC PRETO (3/4"), INCLUSIVE CONEXÕES, SUPORTES E FIXAÇÃO</v>
          </cell>
          <cell r="C1602" t="str">
            <v>m</v>
          </cell>
          <cell r="D1602">
            <v>14.57</v>
          </cell>
        </row>
        <row r="1603">
          <cell r="A1603">
            <v>8926</v>
          </cell>
          <cell r="B1603" t="str">
            <v>ELETRODUTO RÍGIDO EM PVC</v>
          </cell>
          <cell r="C1603"/>
          <cell r="D1603"/>
        </row>
        <row r="1604">
          <cell r="A1604" t="str">
            <v>ED-49315</v>
          </cell>
          <cell r="B1604" t="str">
            <v>ELETRODUTO DE PVC RÍGIDO ROSCÁVEL, DN 100 MM (4"), INCLUSIVE CONEXÕES, SUPORTES E FIXAÇÃO</v>
          </cell>
          <cell r="C1604" t="str">
            <v>m</v>
          </cell>
          <cell r="D1604">
            <v>98.57</v>
          </cell>
        </row>
        <row r="1605">
          <cell r="A1605" t="str">
            <v>ED-49307</v>
          </cell>
          <cell r="B1605" t="str">
            <v>ELETRODUTO DE PVC RÍGIDO ROSCÁVEL, DN 16 MM (1/2"), INCLUSIVE CONEXÕES, SUPORTES E FIXAÇÃO</v>
          </cell>
          <cell r="C1605" t="str">
            <v>m</v>
          </cell>
          <cell r="D1605">
            <v>18.86</v>
          </cell>
        </row>
        <row r="1606">
          <cell r="A1606" t="str">
            <v>ED-49308</v>
          </cell>
          <cell r="B1606" t="str">
            <v>ELETRODUTO DE PVC RÍGIDO ROSCÁVEL, DN 20 MM (3/4"), INCLUSIVE CONEXÕES, SUPORTES E FIXAÇÃO</v>
          </cell>
          <cell r="C1606" t="str">
            <v>m</v>
          </cell>
          <cell r="D1606">
            <v>20.37</v>
          </cell>
        </row>
        <row r="1607">
          <cell r="A1607" t="str">
            <v>ED-49309</v>
          </cell>
          <cell r="B1607" t="str">
            <v>ELETRODUTO DE PVC RÍGIDO ROSCÁVEL, DN 25 MM (1"), INCLUSIVE CONEXÕES, SUPORTES E FIXAÇÃO</v>
          </cell>
          <cell r="C1607" t="str">
            <v>m</v>
          </cell>
          <cell r="D1607">
            <v>24.48</v>
          </cell>
        </row>
        <row r="1608">
          <cell r="A1608" t="str">
            <v>ED-49310</v>
          </cell>
          <cell r="B1608" t="str">
            <v>ELETRODUTO DE PVC RÍGIDO ROSCÁVEL, DN 32 MM (1.1/4"), INCLUSIVE CONEXÕES, SUPORTES E FIXAÇÃO</v>
          </cell>
          <cell r="C1608" t="str">
            <v>m</v>
          </cell>
          <cell r="D1608">
            <v>37.049999999999997</v>
          </cell>
        </row>
        <row r="1609">
          <cell r="A1609" t="str">
            <v>ED-49311</v>
          </cell>
          <cell r="B1609" t="str">
            <v>ELETRODUTO DE PVC RÍGIDO ROSCÁVEL, DN 40 MM (1.1/2"), INCLUSIVE CONEXÕES, SUPORTES E FIXAÇÃO</v>
          </cell>
          <cell r="C1609" t="str">
            <v>m</v>
          </cell>
          <cell r="D1609">
            <v>35.799999999999997</v>
          </cell>
        </row>
        <row r="1610">
          <cell r="A1610" t="str">
            <v>ED-49312</v>
          </cell>
          <cell r="B1610" t="str">
            <v>ELETRODUTO DE PVC RÍGIDO ROSCÁVEL, DN 50 MM (2"), INCLUSIVE CONEXÕES, SUPORTES E FIXAÇÃO</v>
          </cell>
          <cell r="C1610" t="str">
            <v>m</v>
          </cell>
          <cell r="D1610">
            <v>46.17</v>
          </cell>
        </row>
        <row r="1611">
          <cell r="A1611" t="str">
            <v>ED-49313</v>
          </cell>
          <cell r="B1611" t="str">
            <v>ELETRODUTO DE PVC RÍGIDO ROSCÁVEL, DN 60 MM (2.1/2"), INCLUSIVE CONEXÕES, SUPORTES E FIXAÇÃO</v>
          </cell>
          <cell r="C1611" t="str">
            <v>m</v>
          </cell>
          <cell r="D1611">
            <v>66.33</v>
          </cell>
        </row>
        <row r="1612">
          <cell r="A1612" t="str">
            <v>ED-49314</v>
          </cell>
          <cell r="B1612" t="str">
            <v>ELETRODUTO DE PVC RÍGIDO ROSCÁVEL, DN 75 MM (3"), INCLUSIVE CONEXÕES, SUPORTES E FIXAÇÃO</v>
          </cell>
          <cell r="C1612" t="str">
            <v>m</v>
          </cell>
          <cell r="D1612">
            <v>71.84</v>
          </cell>
        </row>
        <row r="1613">
          <cell r="A1613" t="str">
            <v>ED-17935</v>
          </cell>
          <cell r="B1613" t="str">
            <v>SONDAGEM DE ELETRODUTO/DUTOS COM ARAME GALVANIZADO, DIÂMETRO DO FIO 1,24MM, 18 BWG, INCLUSIVE FORNECIMENTO E INSTALAÇÃO</v>
          </cell>
          <cell r="C1613" t="str">
            <v>m</v>
          </cell>
          <cell r="D1613">
            <v>0.75</v>
          </cell>
        </row>
        <row r="1614">
          <cell r="A1614">
            <v>8927</v>
          </cell>
          <cell r="B1614" t="str">
            <v>ELETRODUTO RÍGIDO EM AÇO GALVANIZADO</v>
          </cell>
          <cell r="C1614"/>
          <cell r="D1614"/>
        </row>
        <row r="1615">
          <cell r="A1615" t="str">
            <v>ED-49316</v>
          </cell>
          <cell r="B1615" t="str">
            <v>ELETRODUTO DE AÇO GALVANIZADO LEVE, INCLUSIVE CONEXÕES, SUPORTES E FIXAÇÃO DN 15 (1/2")</v>
          </cell>
          <cell r="C1615" t="str">
            <v>m</v>
          </cell>
          <cell r="D1615">
            <v>19.41</v>
          </cell>
        </row>
        <row r="1616">
          <cell r="A1616" t="str">
            <v>ED-49317</v>
          </cell>
          <cell r="B1616" t="str">
            <v>ELETRODUTO DE AÇO GALVANIZADO LEVE, INCLUSIVE CONEXÕES, SUPORTES E FIXAÇÃO DN 20 (3/4")</v>
          </cell>
          <cell r="C1616" t="str">
            <v>m</v>
          </cell>
          <cell r="D1616">
            <v>20.85</v>
          </cell>
        </row>
        <row r="1617">
          <cell r="A1617" t="str">
            <v>ED-49318</v>
          </cell>
          <cell r="B1617" t="str">
            <v>ELETRODUTO DE AÇO GALVANIZADO LEVE, INCLUSIVE CONEXÕES, SUPORTES E FIXAÇÃO DN 25 (1")</v>
          </cell>
          <cell r="C1617" t="str">
            <v>m</v>
          </cell>
          <cell r="D1617">
            <v>27.28</v>
          </cell>
        </row>
        <row r="1618">
          <cell r="A1618" t="str">
            <v>ED-49324</v>
          </cell>
          <cell r="B1618" t="str">
            <v>ELETRODUTO DE AÇO GALVANIZADO MÉDIO, INCLUSIVE CONEXÕES, SUPORTES E FIXAÇÃO DN 100 (4")</v>
          </cell>
          <cell r="C1618" t="str">
            <v>m</v>
          </cell>
          <cell r="D1618">
            <v>135.18</v>
          </cell>
        </row>
        <row r="1619">
          <cell r="A1619" t="str">
            <v>ED-49319</v>
          </cell>
          <cell r="B1619" t="str">
            <v>ELETRODUTO DE AÇO GALVANIZADO MÉDIO, INCLUSIVE CONEXÕES, SUPORTES E FIXAÇÃO DN 32 (1.1/4")</v>
          </cell>
          <cell r="C1619" t="str">
            <v>m</v>
          </cell>
          <cell r="D1619">
            <v>41.09</v>
          </cell>
        </row>
        <row r="1620">
          <cell r="A1620" t="str">
            <v>ED-49320</v>
          </cell>
          <cell r="B1620" t="str">
            <v>ELETRODUTO DE AÇO GALVANIZADO MÉDIO, INCLUSIVE CONEXÕES, SUPORTES E FIXAÇÃO DN 40 (1.1/2")</v>
          </cell>
          <cell r="C1620" t="str">
            <v>m</v>
          </cell>
          <cell r="D1620">
            <v>46.47</v>
          </cell>
        </row>
        <row r="1621">
          <cell r="A1621" t="str">
            <v>ED-49321</v>
          </cell>
          <cell r="B1621" t="str">
            <v>ELETRODUTO DE AÇO GALVANIZADO MÉDIO, INCLUSIVE CONEXÕES, SUPORTES E FIXAÇÃO DN 50 (2")</v>
          </cell>
          <cell r="C1621" t="str">
            <v>m</v>
          </cell>
          <cell r="D1621">
            <v>52.18</v>
          </cell>
        </row>
        <row r="1622">
          <cell r="A1622" t="str">
            <v>ED-49322</v>
          </cell>
          <cell r="B1622" t="str">
            <v>ELETRODUTO DE AÇO GALVANIZADO MÉDIO, INCLUSIVE CONEXÕES, SUPORTES E FIXAÇÃO DN 65 (2.1/2")</v>
          </cell>
          <cell r="C1622" t="str">
            <v>m</v>
          </cell>
          <cell r="D1622">
            <v>76.28</v>
          </cell>
        </row>
        <row r="1623">
          <cell r="A1623" t="str">
            <v>ED-49323</v>
          </cell>
          <cell r="B1623" t="str">
            <v>ELETRODUTO DE AÇO GALVANIZADO MÉDIO, INCLUSIVE CONEXÕES, SUPORTES E FIXAÇÃO DN 80 (3")</v>
          </cell>
          <cell r="C1623" t="str">
            <v>m</v>
          </cell>
          <cell r="D1623">
            <v>104.29</v>
          </cell>
        </row>
        <row r="1624">
          <cell r="A1624" t="str">
            <v>ED-49333</v>
          </cell>
          <cell r="B1624" t="str">
            <v>ELETRODUTO DE AÇO GALVANIZADO PESADO, INCLUSIVE CONEXÕES, SUPORTES E FIXAÇÃO DN 100 (4")</v>
          </cell>
          <cell r="C1624" t="str">
            <v>m</v>
          </cell>
          <cell r="D1624">
            <v>220.83</v>
          </cell>
        </row>
        <row r="1625">
          <cell r="A1625" t="str">
            <v>ED-49325</v>
          </cell>
          <cell r="B1625" t="str">
            <v>ELETRODUTO DE AÇO GALVANIZADO PESADO, INCLUSIVE CONEXÕES, SUPORTES E FIXAÇÃO DN 15 (1/2")</v>
          </cell>
          <cell r="C1625" t="str">
            <v>m</v>
          </cell>
          <cell r="D1625">
            <v>34.47</v>
          </cell>
        </row>
        <row r="1626">
          <cell r="A1626" t="str">
            <v>ED-49326</v>
          </cell>
          <cell r="B1626" t="str">
            <v>ELETRODUTO DE AÇO GALVANIZADO PESADO, INCLUSIVE CONEXÕES, SUPORTES E FIXAÇÃO DN 20 (3/4")</v>
          </cell>
          <cell r="C1626" t="str">
            <v>m</v>
          </cell>
          <cell r="D1626">
            <v>39.32</v>
          </cell>
        </row>
        <row r="1627">
          <cell r="A1627" t="str">
            <v>ED-49327</v>
          </cell>
          <cell r="B1627" t="str">
            <v>ELETRODUTO DE AÇO GALVANIZADO PESADO, INCLUSIVE CONEXÕES, SUPORTES E FIXAÇÃO DN 25 (1")</v>
          </cell>
          <cell r="C1627" t="str">
            <v>m</v>
          </cell>
          <cell r="D1627">
            <v>50.37</v>
          </cell>
        </row>
        <row r="1628">
          <cell r="A1628" t="str">
            <v>ED-49328</v>
          </cell>
          <cell r="B1628" t="str">
            <v>ELETRODUTO DE AÇO GALVANIZADO PESADO, INCLUSIVE CONEXÕES, SUPORTES E FIXAÇÃO DN 32 (1.1/4")</v>
          </cell>
          <cell r="C1628" t="str">
            <v>m</v>
          </cell>
          <cell r="D1628">
            <v>41.09</v>
          </cell>
        </row>
        <row r="1629">
          <cell r="A1629" t="str">
            <v>ED-49329</v>
          </cell>
          <cell r="B1629" t="str">
            <v>ELETRODUTO DE AÇO GALVANIZADO PESADO, INCLUSIVE CONEXÕES, SUPORTES E FIXAÇÃO DN 40 (1.1/2")</v>
          </cell>
          <cell r="C1629" t="str">
            <v>m</v>
          </cell>
          <cell r="D1629">
            <v>74.61</v>
          </cell>
        </row>
        <row r="1630">
          <cell r="A1630" t="str">
            <v>ED-49330</v>
          </cell>
          <cell r="B1630" t="str">
            <v>ELETRODUTO DE AÇO GALVANIZADO PESADO, INCLUSIVE CONEXÕES, SUPORTES E FIXAÇÃO DN 50 (2")</v>
          </cell>
          <cell r="C1630" t="str">
            <v>m</v>
          </cell>
          <cell r="D1630">
            <v>86.87</v>
          </cell>
        </row>
        <row r="1631">
          <cell r="A1631" t="str">
            <v>ED-49331</v>
          </cell>
          <cell r="B1631" t="str">
            <v>ELETRODUTO DE AÇO GALVANIZADO PESADO, INCLUSIVE CONEXÕES, SUPORTES E FIXAÇÃO DN 65 (2.1/2")</v>
          </cell>
          <cell r="C1631" t="str">
            <v>m</v>
          </cell>
          <cell r="D1631">
            <v>123.77</v>
          </cell>
        </row>
        <row r="1632">
          <cell r="A1632" t="str">
            <v>ED-49332</v>
          </cell>
          <cell r="B1632" t="str">
            <v>ELETRODUTO DE AÇO GALVANIZADO PESADO, INCLUSIVE CONEXÕES, SUPORTES E FIXAÇÃO DN 80 (3")</v>
          </cell>
          <cell r="C1632" t="str">
            <v>m</v>
          </cell>
          <cell r="D1632">
            <v>159.69999999999999</v>
          </cell>
        </row>
        <row r="1633">
          <cell r="A1633">
            <v>8928</v>
          </cell>
          <cell r="B1633" t="str">
            <v>PERFILADO LISO E PERFURADO</v>
          </cell>
          <cell r="C1633"/>
          <cell r="D1633"/>
        </row>
        <row r="1634">
          <cell r="A1634" t="str">
            <v>ED-49463</v>
          </cell>
          <cell r="B1634" t="str">
            <v>CAIXA DE DERIVAÇÃO TIPO "C" PARA PERFILADO EM CHAPA DE AÇO  COM TRATAMENTO PRÉ-ZINCADO, INCLUSIVE TAMPA E FIXAÇÃO</v>
          </cell>
          <cell r="C1634" t="str">
            <v>un</v>
          </cell>
          <cell r="D1634">
            <v>28.01</v>
          </cell>
        </row>
        <row r="1635">
          <cell r="A1635" t="str">
            <v>ED-49464</v>
          </cell>
          <cell r="B1635" t="str">
            <v>CAIXA DE DERIVAÇÃO TIPO "I" PARA PERFILADO EM CHAPA DE AÇO  COM TRATAMENTO PRÉ-ZINCADO, INCLUSIVE TAMPA E FIXAÇÃO</v>
          </cell>
          <cell r="C1635" t="str">
            <v>un</v>
          </cell>
          <cell r="D1635">
            <v>28.01</v>
          </cell>
        </row>
        <row r="1636">
          <cell r="A1636" t="str">
            <v>ED-49465</v>
          </cell>
          <cell r="B1636" t="str">
            <v>CAIXA DE DERIVAÇÃO TIPO "L" PARA PERFILADO EM CHAPA DE AÇO  COM TRATAMENTO PRÉ-ZINCADO, INCLUSIVE TAMPA E FIXAÇÃO</v>
          </cell>
          <cell r="C1636" t="str">
            <v>un</v>
          </cell>
          <cell r="D1636">
            <v>28.28</v>
          </cell>
        </row>
        <row r="1637">
          <cell r="A1637" t="str">
            <v>ED-49466</v>
          </cell>
          <cell r="B1637" t="str">
            <v>CAIXA DE DERIVAÇÃO TIPO "T" PARA PERFILADO EM CHAPA DE AÇO  COM TRATAMENTO PRÉ-ZINCADO, INCLUSIVE TAMPA E FIXAÇÃO</v>
          </cell>
          <cell r="C1637" t="str">
            <v>un</v>
          </cell>
          <cell r="D1637">
            <v>28.59</v>
          </cell>
        </row>
        <row r="1638">
          <cell r="A1638" t="str">
            <v>ED-49467</v>
          </cell>
          <cell r="B1638" t="str">
            <v>CAIXA DE DERIVAÇÃO TIPO "X" PARA PERFILADO EM CHAPA DE AÇO  COM TRATAMENTO PRÉ-ZINCADO, INCLUSIVE TAMPA E FIXAÇÃO</v>
          </cell>
          <cell r="C1638" t="str">
            <v>un</v>
          </cell>
          <cell r="D1638">
            <v>29.68</v>
          </cell>
        </row>
        <row r="1639">
          <cell r="A1639" t="str">
            <v>ED-19583</v>
          </cell>
          <cell r="B1639" t="str">
            <v>FIXAÇÃO DE PERFILADO HORIZONTAL, INCLUSIVE SUPORTE, VERGALHÃO E ACESSÓRIOS, EXCLUSIVE PERFILADO</v>
          </cell>
          <cell r="C1639" t="str">
            <v>m</v>
          </cell>
          <cell r="D1639">
            <v>11.63</v>
          </cell>
        </row>
        <row r="1640">
          <cell r="A1640" t="str">
            <v>ED-49446</v>
          </cell>
          <cell r="B1640" t="str">
            <v>PERFILADO LISO (38X19)MM EM CHAPA DE AÇO GALVANIZADO #18, COM TRATAMENTO PRÉ-ZINCADO, INCLUSIVE FIXAÇÃO SUPERIOR, CONEXÕES E ACESSÓRIOS, EXCLUSIVE TAMPA DE ENCAIXE</v>
          </cell>
          <cell r="C1640" t="str">
            <v>m</v>
          </cell>
          <cell r="D1640">
            <v>46.03</v>
          </cell>
        </row>
        <row r="1641">
          <cell r="A1641" t="str">
            <v>ED-49447</v>
          </cell>
          <cell r="B1641" t="str">
            <v>PERFILADO LISO (38X38)MM EM CHAPA DE AÇO GALVANIZADO #18, COM TRATAMENTO PRÉ-ZINCADO, INCLUSIVE FIXAÇÃO SUPERIOR, CONEXÕES E ACESSÓRIOS, EXCLUSIVE TAMPA DE ENCAIXE</v>
          </cell>
          <cell r="C1641" t="str">
            <v>m</v>
          </cell>
          <cell r="D1641">
            <v>56.71</v>
          </cell>
        </row>
        <row r="1642">
          <cell r="A1642" t="str">
            <v>ED-49448</v>
          </cell>
          <cell r="B1642" t="str">
            <v>PERFILADO LISO (38X38)MM EM CHAPA DE AÇO GALVANIZADO #18, COM TRATAMENTO PRÉ-ZINCADO, INCLUSIVE TAMPA DE ENCAIXE, FIXAÇÃO SUPERIOR, CONEXÕES E ACESSÓRIOS</v>
          </cell>
          <cell r="C1642" t="str">
            <v>m</v>
          </cell>
          <cell r="D1642">
            <v>68.349999999999994</v>
          </cell>
        </row>
        <row r="1643">
          <cell r="A1643" t="str">
            <v>ED-49451</v>
          </cell>
          <cell r="B1643" t="str">
            <v>PERFILADO PERFURADO (38X38)MM EM CHAPA DE AÇO GALVANIZADO #18, COM TRATAMENTO PRÉ-ZINCADO, INCLUSIVE FIXAÇÃO SUPERIOR, CONEXÕES E ACESSÓRIOS, EXCLUSIVE TAMPA DE ENCAIXE</v>
          </cell>
          <cell r="C1643" t="str">
            <v>m</v>
          </cell>
          <cell r="D1643">
            <v>56.36</v>
          </cell>
        </row>
        <row r="1644">
          <cell r="A1644" t="str">
            <v>ED-49450</v>
          </cell>
          <cell r="B1644" t="str">
            <v>PERFILADO PERFURADO (38X38)MM EM CHAPA DE AÇO GALVANIZADO #18, COM TRATAMENTO PRÉ-ZINCADO, INCLUSIVE TAMPA DE ENCAIXE, FIXAÇÃO SUPERIOR, CONEXÕES E ACESSÓRIOS</v>
          </cell>
          <cell r="C1644" t="str">
            <v>m</v>
          </cell>
          <cell r="D1644">
            <v>68</v>
          </cell>
        </row>
        <row r="1645">
          <cell r="A1645" t="str">
            <v>ED-49457</v>
          </cell>
          <cell r="B1645" t="str">
            <v>SUPORTE OU GANCHO DE LUMINÁRIA PARA PERFILADO (38X38)MM, TIPO CURTO, EM CHAPA DE AÇO COM TRATAMENTO PRÉ-ZINCADO, INCLUSIVE ACESSÓRIOS E FIXAÇÃO</v>
          </cell>
          <cell r="C1645" t="str">
            <v>un</v>
          </cell>
          <cell r="D1645">
            <v>6.87</v>
          </cell>
        </row>
        <row r="1646">
          <cell r="A1646" t="str">
            <v>ED-49458</v>
          </cell>
          <cell r="B1646" t="str">
            <v>SUPORTE OU GANCHO DE LUMINÁRIA PARA PERFILADO (38X38)MM, TIPO LONGO, EM CHAPA DE AÇO COM TRATAMENTO PRÉ-ZINCADO, INCLUSIVE ACESSÓRIOS E FIXAÇÃO</v>
          </cell>
          <cell r="C1646" t="str">
            <v>un</v>
          </cell>
          <cell r="D1646">
            <v>7.2</v>
          </cell>
        </row>
        <row r="1647">
          <cell r="A1647">
            <v>8929</v>
          </cell>
          <cell r="B1647" t="str">
            <v>ELETROCALHA LISA</v>
          </cell>
          <cell r="C1647"/>
          <cell r="D1647"/>
        </row>
        <row r="1648">
          <cell r="A1648" t="str">
            <v>ED-19511</v>
          </cell>
          <cell r="B1648" t="str">
            <v>ELETROCALHA LISA (100X100)MM EM CHAPA DE AÇO GALVANIZADO #18, COM TRATAMENTO PRÉ-ZINCADO, INCLUSIVE TAMPA DE ENCAIXE, FIXAÇÃO SUPERIOR, CONEXÕES E ACESSÓRIOS</v>
          </cell>
          <cell r="C1648" t="str">
            <v>m</v>
          </cell>
          <cell r="D1648">
            <v>127.09</v>
          </cell>
        </row>
        <row r="1649">
          <cell r="A1649" t="str">
            <v>ED-19510</v>
          </cell>
          <cell r="B1649" t="str">
            <v>ELETROCALHA LISA (100X50)MM EM CHAPA DE AÇO GALVANIZADO #18, COM TRATAMENTO PRÉ-ZINCADO, INCLUSIVE TAMPA DE ENCAIXE, FIXAÇÃO SUPERIOR, CONEXÕES E ACESSÓRIOS</v>
          </cell>
          <cell r="C1649" t="str">
            <v>m</v>
          </cell>
          <cell r="D1649">
            <v>100.6</v>
          </cell>
        </row>
        <row r="1650">
          <cell r="A1650" t="str">
            <v>ED-19513</v>
          </cell>
          <cell r="B1650" t="str">
            <v>ELETROCALHA LISA (150X100)MM EM CHAPA DE AÇO GALVANIZADO #18, COM TRATAMENTO PRÉ-ZINCADO, INCLUSIVE TAMPA DE ENCAIXE, FIXAÇÃO SUPERIOR, CONEXÕES E ACESSÓRIOS</v>
          </cell>
          <cell r="C1650" t="str">
            <v>m</v>
          </cell>
          <cell r="D1650">
            <v>144.06</v>
          </cell>
        </row>
        <row r="1651">
          <cell r="A1651" t="str">
            <v>ED-19512</v>
          </cell>
          <cell r="B1651" t="str">
            <v>ELETROCALHA LISA (150X50)MM EM CHAPA DE AÇO GALVANIZADO #18, COM TRATAMENTO PRÉ-ZINCADO, INCLUSIVE TAMPA DE ENCAIXE, FIXAÇÃO SUPERIOR, CONEXÕES E ACESSÓRIOS</v>
          </cell>
          <cell r="C1651" t="str">
            <v>m</v>
          </cell>
          <cell r="D1651">
            <v>116.61</v>
          </cell>
        </row>
        <row r="1652">
          <cell r="A1652" t="str">
            <v>ED-19515</v>
          </cell>
          <cell r="B1652" t="str">
            <v>ELETROCALHA LISA (200X100)MM EM CHAPA DE AÇO GALVANIZADO #18, COM TRATAMENTO PRÉ-ZINCADO, INCLUSIVE TAMPA DE ENCAIXE, FIXAÇÃO SUPERIOR, CONEXÕES E ACESSÓRIOS</v>
          </cell>
          <cell r="C1652" t="str">
            <v>m</v>
          </cell>
          <cell r="D1652">
            <v>158.66</v>
          </cell>
        </row>
        <row r="1653">
          <cell r="A1653" t="str">
            <v>ED-19514</v>
          </cell>
          <cell r="B1653" t="str">
            <v>ELETROCALHA LISA (200X50)MM EM CHAPA DE AÇO GALVANIZADO #18, COM TRATAMENTO PRÉ-ZINCADO, INCLUSIVE TAMPA DE ENCAIXE, FIXAÇÃO SUPERIOR, CONEXÕES E ACESSÓRIOS</v>
          </cell>
          <cell r="C1653" t="str">
            <v>m</v>
          </cell>
          <cell r="D1653">
            <v>134.91999999999999</v>
          </cell>
        </row>
        <row r="1654">
          <cell r="A1654" t="str">
            <v>ED-19517</v>
          </cell>
          <cell r="B1654" t="str">
            <v>ELETROCALHA LISA (300X100)MM EM CHAPA DE AÇO GALVANIZADO #18, COM TRATAMENTO PRÉ-ZINCADO, INCLUSIVE TAMPA DE ENCAIXE, FIXAÇÃO SUPERIOR, CONEXÕES E ACESSÓRIOS</v>
          </cell>
          <cell r="C1654" t="str">
            <v>m</v>
          </cell>
          <cell r="D1654">
            <v>195.44</v>
          </cell>
        </row>
        <row r="1655">
          <cell r="A1655" t="str">
            <v>ED-19516</v>
          </cell>
          <cell r="B1655" t="str">
            <v>ELETROCALHA LISA (300X50)MM EM CHAPA DE AÇO GALVANIZADO #18, COM TRATAMENTO PRÉ-ZINCADO, INCLUSIVE TAMPA DE ENCAIXE, FIXAÇÃO SUPERIOR, CONEXÕES E ACESSÓRIOS</v>
          </cell>
          <cell r="C1655" t="str">
            <v>m</v>
          </cell>
          <cell r="D1655">
            <v>168.27</v>
          </cell>
        </row>
        <row r="1656">
          <cell r="A1656" t="str">
            <v>ED-19518</v>
          </cell>
          <cell r="B1656" t="str">
            <v>ELETROCALHA LISA (400X100)MM EM CHAPA DE AÇO GALVANIZADO #18, COM TRATAMENTO PRÉ-ZINCADO, INCLUSIVE TAMPA DE ENCAIXE, FIXAÇÃO SUPERIOR, CONEXÕES E ACESSÓRIOS</v>
          </cell>
          <cell r="C1656" t="str">
            <v>m</v>
          </cell>
          <cell r="D1656">
            <v>234.5</v>
          </cell>
        </row>
        <row r="1657">
          <cell r="A1657">
            <v>8930</v>
          </cell>
          <cell r="B1657" t="str">
            <v>ELETROCALHA PERFURADA</v>
          </cell>
          <cell r="C1657"/>
          <cell r="D1657"/>
        </row>
        <row r="1658">
          <cell r="A1658" t="str">
            <v>ED-19520</v>
          </cell>
          <cell r="B1658" t="str">
            <v>ELETROCALHA PERFURADA (100X100)MM EM CHAPA DE AÇO GALVANIZADO #18, COM TRATAMENTO PRÉ-ZINCADO, INCLUSIVE TAMPA DE ENCAIXE, FIXAÇÃO SUPERIOR, CONEXÕES E ACESSÓRIOS</v>
          </cell>
          <cell r="C1658" t="str">
            <v>m</v>
          </cell>
          <cell r="D1658">
            <v>126.15</v>
          </cell>
        </row>
        <row r="1659">
          <cell r="A1659" t="str">
            <v>ED-19519</v>
          </cell>
          <cell r="B1659" t="str">
            <v>ELETROCALHA PERFURADA (100X50)MM EM CHAPA DE AÇO GALVANIZADO #18, COM TRATAMENTO PRÉ-ZINCADO, INCLUSIVE TAMPA DE ENCAIXE, FIXAÇÃO SUPERIOR, CONEXÕES E ACESSÓRIOS</v>
          </cell>
          <cell r="C1659" t="str">
            <v>m</v>
          </cell>
          <cell r="D1659">
            <v>99.75</v>
          </cell>
        </row>
        <row r="1660">
          <cell r="A1660" t="str">
            <v>ED-19522</v>
          </cell>
          <cell r="B1660" t="str">
            <v>ELETROCALHA PERFURADA (150X100)MM EM CHAPA DE AÇO GALVANIZADO #18, COM TRATAMENTO PRÉ-ZINCADO, INCLUSIVE TAMPA DE ENCAIXE, FIXAÇÃO SUPERIOR, CONEXÕES E ACESSÓRIOS</v>
          </cell>
          <cell r="C1660" t="str">
            <v>m</v>
          </cell>
          <cell r="D1660">
            <v>141.12</v>
          </cell>
        </row>
        <row r="1661">
          <cell r="A1661" t="str">
            <v>ED-19521</v>
          </cell>
          <cell r="B1661" t="str">
            <v>ELETROCALHA PERFURADA (150X50)MM EM CHAPA DE AÇO GALVANIZADO #18, COM TRATAMENTO PRÉ-ZINCADO, INCLUSIVE TAMPA DE ENCAIXE, FIXAÇÃO SUPERIOR, CONEXÕES E ACESSÓRIOS</v>
          </cell>
          <cell r="C1661" t="str">
            <v>m</v>
          </cell>
          <cell r="D1661">
            <v>115.02</v>
          </cell>
        </row>
        <row r="1662">
          <cell r="A1662" t="str">
            <v>ED-19524</v>
          </cell>
          <cell r="B1662" t="str">
            <v>ELETROCALHA PERFURADA (200X100)MM EM CHAPA DE AÇO GALVANIZADO #18, COM TRATAMENTO PRÉ-ZINCADO, INCLUSIVE TAMPA DE ENCAIXE, FIXAÇÃO SUPERIOR, CONEXÕES E ACESSÓRIOS</v>
          </cell>
          <cell r="C1662" t="str">
            <v>m</v>
          </cell>
          <cell r="D1662">
            <v>158.27000000000001</v>
          </cell>
        </row>
        <row r="1663">
          <cell r="A1663" t="str">
            <v>ED-19523</v>
          </cell>
          <cell r="B1663" t="str">
            <v>ELETROCALHA PERFURADA (200X50)MM EM CHAPA DE AÇO GALVANIZADO #18, COM TRATAMENTO PRÉ-ZINCADO, INCLUSIVE TAMPA DE ENCAIXE, FIXAÇÃO SUPERIOR, CONEXÕES E ACESSÓRIOS</v>
          </cell>
          <cell r="C1663" t="str">
            <v>m</v>
          </cell>
          <cell r="D1663">
            <v>132.09</v>
          </cell>
        </row>
        <row r="1664">
          <cell r="A1664" t="str">
            <v>ED-19526</v>
          </cell>
          <cell r="B1664" t="str">
            <v>ELETROCALHA PERFURADA (300X100)MM EM CHAPA DE AÇO GALVANIZADO #18, COM TRATAMENTO PRÉ-ZINCADO, INCLUSIVE TAMPA DE ENCAIXE, FIXAÇÃO SUPERIOR, CONEXÕES E ACESSÓRIOS</v>
          </cell>
          <cell r="C1664" t="str">
            <v>m</v>
          </cell>
          <cell r="D1664">
            <v>193.92</v>
          </cell>
        </row>
        <row r="1665">
          <cell r="A1665" t="str">
            <v>ED-19525</v>
          </cell>
          <cell r="B1665" t="str">
            <v>ELETROCALHA PERFURADA (300X50)MM EM CHAPA DE AÇO GALVANIZADO #18, COM TRATAMENTO PRÉ-ZINCADO, INCLUSIVE TAMPA DE ENCAIXE, FIXAÇÃO SUPERIOR, CONEXÕES E ACESSÓRIOS</v>
          </cell>
          <cell r="C1665" t="str">
            <v>m</v>
          </cell>
          <cell r="D1665">
            <v>169.13</v>
          </cell>
        </row>
        <row r="1666">
          <cell r="A1666" t="str">
            <v>ED-19527</v>
          </cell>
          <cell r="B1666" t="str">
            <v>ELETROCALHA PERFURADA (400X100)MM EM CHAPA DE AÇO GALVANIZADO #18, COM TRATAMENTO PRÉ-ZINCADO, INCLUSIVE TAMPA DE ENCAIXE, FIXAÇÃO SUPERIOR, CONEXÕES E ACESSÓRIOS</v>
          </cell>
          <cell r="C1666" t="str">
            <v>m</v>
          </cell>
          <cell r="D1666">
            <v>237.16</v>
          </cell>
        </row>
        <row r="1667">
          <cell r="A1667">
            <v>8931</v>
          </cell>
          <cell r="B1667" t="str">
            <v>VERGALHÃO DE AÇO COM ROSCA TOTAL</v>
          </cell>
          <cell r="C1667"/>
          <cell r="D1667"/>
        </row>
        <row r="1668">
          <cell r="A1668" t="str">
            <v>ED-19508</v>
          </cell>
          <cell r="B1668" t="str">
            <v>FIXAÇÃO DE ELETROCALHA/LEITO HORIZONTAL COM LARGURA MAIOR QUE 200 MM E MENOR OU IGUAL A 400 MM EM LAJE, COM SUPORTE EM PERFILADO, INCLUSIVE PERFILADO, VERGALHÃO E ACESSÓRIOS, EXCLUSIVE ELETROCALHA/LEITO</v>
          </cell>
          <cell r="C1668" t="str">
            <v>m</v>
          </cell>
          <cell r="D1668">
            <v>14.4</v>
          </cell>
        </row>
        <row r="1669">
          <cell r="A1669" t="str">
            <v>ED-19507</v>
          </cell>
          <cell r="B1669" t="str">
            <v>FIXAÇÃO DE ELETROCALHA/LEITO HORIZONTAL COM LARGURA MENOR OU IGUAL A 200 MM EM LAJE, COM SUPORTE EM PERFILADO, INCLUSIVE PERFILADO, VERGALHÃO E ACESSÓRIOS, EXCLUSIVE ELETROCALHA/LEITO</v>
          </cell>
          <cell r="C1669" t="str">
            <v>m</v>
          </cell>
          <cell r="D1669">
            <v>12.67</v>
          </cell>
        </row>
        <row r="1670">
          <cell r="A1670" t="str">
            <v>ED-49461</v>
          </cell>
          <cell r="B1670" t="str">
            <v>VERGALHÃO DE AÇO COM ROSCA TOTAL PARA PERFILADO, DIÂMETRO 1/4", INCLUSIVE FORNECIMENTO, FIXAÇÃO E INSTALAÇÃO</v>
          </cell>
          <cell r="C1670" t="str">
            <v>m</v>
          </cell>
          <cell r="D1670">
            <v>14.38</v>
          </cell>
        </row>
        <row r="1671">
          <cell r="A1671" t="str">
            <v>ED-15650</v>
          </cell>
          <cell r="B1671" t="str">
            <v>VERGALHÃO DE AÇO COM ROSCA TOTAL PARA PERFILADO, DIÂMETRO 3/8", INCLUSIVE FORNECIMENTO, FIXAÇÃO E INSTALAÇÃO</v>
          </cell>
          <cell r="C1671" t="str">
            <v>m</v>
          </cell>
          <cell r="D1671">
            <v>25.53</v>
          </cell>
        </row>
        <row r="1672">
          <cell r="A1672" t="str">
            <v>ED-15970</v>
          </cell>
          <cell r="B1672" t="str">
            <v>VERGALHÃO DE AÇO COM ROSCA TOTAL PARA PERFILADO, DIÂMETRO 5/16", INCLUSIVE FORNECIMENTO, FIXAÇÃO E INSTALAÇÃO</v>
          </cell>
          <cell r="C1672" t="str">
            <v>m</v>
          </cell>
          <cell r="D1672">
            <v>19.71</v>
          </cell>
        </row>
        <row r="1673">
          <cell r="A1673">
            <v>8932</v>
          </cell>
          <cell r="B1673" t="str">
            <v>LUMINÁRIA</v>
          </cell>
          <cell r="C1673"/>
          <cell r="D1673"/>
        </row>
        <row r="1674">
          <cell r="A1674" t="str">
            <v>ED-13345</v>
          </cell>
          <cell r="B1674" t="str">
            <v>LUMINÁRIA ARANDELA TIPO MEIA-LUA COMPLETA, DIÂMETRO 25 CM, PARA UMA (1) LÂMPADA LED, POTÊNCIA 15W, BULBO A65, FORNECIMENTO E INSTALAÇÃO, INCLUSIVE BASE E LÂMPADA</v>
          </cell>
          <cell r="C1674" t="str">
            <v>un</v>
          </cell>
          <cell r="D1674">
            <v>63.85</v>
          </cell>
        </row>
        <row r="1675">
          <cell r="A1675" t="str">
            <v>ED-13346</v>
          </cell>
          <cell r="B1675" t="str">
            <v>LUMINÁRIA ARANDELA TIPO MEIA-LUA COMPLETA, DIÂMETRO 25 CM, PARA UMA (1) LÂMPADA LED, POTÊNCIA 20W, BULBO A70, FORNECIMENTO E INSTALAÇÃO, INCLUSIVE BASE E LÂMPADA</v>
          </cell>
          <cell r="C1675" t="str">
            <v>un</v>
          </cell>
          <cell r="D1675">
            <v>77.25</v>
          </cell>
        </row>
        <row r="1676">
          <cell r="A1676" t="str">
            <v>ED-9955</v>
          </cell>
          <cell r="B1676" t="str">
            <v>LUMINÁRIA ARANDELA TIPO MEIA-LUA COMPLETA, DIÂMETRO 25 CM, PARA UMA (1) LÂMPADA LED, POTÊNCIA 9W, BULBO A60, FORNECIMENTO E INSTALAÇÃO, INCLUSIVE BASE E LÂMPADA</v>
          </cell>
          <cell r="C1676" t="str">
            <v>un</v>
          </cell>
          <cell r="D1676">
            <v>60.84</v>
          </cell>
        </row>
        <row r="1677">
          <cell r="A1677" t="str">
            <v>ED-9954</v>
          </cell>
          <cell r="B1677" t="str">
            <v>LUMINÁRIA ARANDELA TIPO MEIA-LUA, DIÂMETRO 25 CM, PARA UMA (1) LÂMPADA BASE E-27, FORNECIMENTO E INSTALAÇÃO, INCLUSIVE BASE, EXCLUSIVE LÂMPADA</v>
          </cell>
          <cell r="C1677" t="str">
            <v>un</v>
          </cell>
          <cell r="D1677">
            <v>49.15</v>
          </cell>
        </row>
        <row r="1678">
          <cell r="A1678" t="str">
            <v>ED-49405</v>
          </cell>
          <cell r="B1678" t="str">
            <v>LUMINÁRIA ARANDELA TIPO TARTARUGA BLINDADA COMPLETA, PARA UMA (1) LÂMPADA FLUORESCENTE COMPACTA 20W, FORNECIMENTO E INSTALAÇÃO, INCLUSIVE BASE E LÂMPADA</v>
          </cell>
          <cell r="C1678" t="str">
            <v>un</v>
          </cell>
          <cell r="D1678">
            <v>92.5</v>
          </cell>
        </row>
        <row r="1679">
          <cell r="A1679" t="str">
            <v>ED-49404</v>
          </cell>
          <cell r="B1679" t="str">
            <v>LUMINÁRIA ARANDELA TIPO TARTARUGA BLINDADA, PARA UMA (1) LÂMPADA BASE E-27, POTÊNCIA MÁXIMA 60W, FORNECIMENTO E INSTALAÇÃO, EXCLUSIVE BASE E LÂMPADA</v>
          </cell>
          <cell r="C1679" t="str">
            <v>un</v>
          </cell>
          <cell r="D1679">
            <v>68.989999999999995</v>
          </cell>
        </row>
        <row r="1680">
          <cell r="A1680" t="str">
            <v>ED-49403</v>
          </cell>
          <cell r="B1680" t="str">
            <v>LUMINÁRIA ARANDELA TIPO TARTARUGA COMPLETA, PARA UMA (1) LÂMPADA FLUORESCENTE COMPACTA 20W, FORNECIMENTO E INSTALAÇÃO, INCLUSIVE BASE E LÂMPADA</v>
          </cell>
          <cell r="C1680" t="str">
            <v>un</v>
          </cell>
          <cell r="D1680">
            <v>64.38</v>
          </cell>
        </row>
        <row r="1681">
          <cell r="A1681" t="str">
            <v>ED-49402</v>
          </cell>
          <cell r="B1681" t="str">
            <v>LUMINÁRIA ARANDELA TIPO TARTARUGA, PARA UMA (1) LÂMPADA BASE E-27, POTÊNCIA MÁXIMA 60W, FORNECIMENTO E INSTALAÇÃO, EXCLUSIVE BASE E LÂMPADA</v>
          </cell>
          <cell r="C1681" t="str">
            <v>un</v>
          </cell>
          <cell r="D1681">
            <v>40.869999999999997</v>
          </cell>
        </row>
        <row r="1682">
          <cell r="A1682" t="str">
            <v>ED-49387</v>
          </cell>
          <cell r="B1682" t="str">
            <v>LUMINÁRIA COMERCIAL CHANFRADA DE SOBREPOR COMPLETA, PARA DUAS (2) LÂMPADAS TUBULARES FLUORESCENTE 2X16W-ØT8, FORNECIMENTO E INSTALAÇÃO, INCLUSIVE BASE, REATOR E LÂMPADAS</v>
          </cell>
          <cell r="C1682" t="str">
            <v>un</v>
          </cell>
          <cell r="D1682">
            <v>174.88</v>
          </cell>
        </row>
        <row r="1683">
          <cell r="A1683" t="str">
            <v>ED-49393</v>
          </cell>
          <cell r="B1683" t="str">
            <v>LUMINÁRIA COMERCIAL CHANFRADA DE SOBREPOR COMPLETA, PARA DUAS (2) LÂMPADAS TUBULARES FLUORESCENTE 2X32W-ØT8, FORNECIMENTO E INSTALAÇÃO, INCLUSIVE BASE, REATOR E LÂMPADAS</v>
          </cell>
          <cell r="C1683" t="str">
            <v>un</v>
          </cell>
          <cell r="D1683">
            <v>195.44</v>
          </cell>
        </row>
        <row r="1684">
          <cell r="A1684" t="str">
            <v>ED-13338</v>
          </cell>
          <cell r="B1684" t="str">
            <v>LUMINÁRIA COMERCIAL CHANFRADA DE SOBREPOR COMPLETA, PARA DUAS (2) LÂMPADAS TUBULARES LED 2X18W-ØT8, TEMPERATURA DA COR 6500K, FORNECIMENTO E INSTALAÇÃO, INCLUSIVE BASE E LÂMPADAS</v>
          </cell>
          <cell r="C1684" t="str">
            <v>un</v>
          </cell>
          <cell r="D1684">
            <v>169.71</v>
          </cell>
        </row>
        <row r="1685">
          <cell r="A1685" t="str">
            <v>ED-13337</v>
          </cell>
          <cell r="B1685" t="str">
            <v>LUMINÁRIA COMERCIAL CHANFRADA DE SOBREPOR COMPLETA, PARA DUAS (2) LÂMPADAS TUBULARES LED 2X9W-ØT8, TEMPERATURA DA COR 6500K, FORNECIMENTO E INSTALAÇÃO, INCLUSIVE BASE E LÂMPADAS</v>
          </cell>
          <cell r="C1685" t="str">
            <v>un</v>
          </cell>
          <cell r="D1685">
            <v>148.16999999999999</v>
          </cell>
        </row>
        <row r="1686">
          <cell r="A1686" t="str">
            <v>ED-49389</v>
          </cell>
          <cell r="B1686" t="str">
            <v>LUMINÁRIA COMERCIAL CHANFRADA DE SOBREPOR COMPLETA, PARA QUATRO (4) LÂMPADAS TUBULARES FLUORESCENTE 4X16W-ØT8, FORNECIMENTO E INSTALAÇÃO, INCLUSIVE BASE, REATOR E LÂMPADAS</v>
          </cell>
          <cell r="C1686" t="str">
            <v>un</v>
          </cell>
          <cell r="D1686">
            <v>292.2</v>
          </cell>
        </row>
        <row r="1687">
          <cell r="A1687" t="str">
            <v>ED-49395</v>
          </cell>
          <cell r="B1687" t="str">
            <v>LUMINÁRIA COMERCIAL CHANFRADA DE SOBREPOR COMPLETA, PARA QUATRO (4) LÂMPADAS TUBULARES FLUORESCENTE 4X32W-ØT8, FORNECIMENTO E INSTALAÇÃO, INCLUSIVE BASE, REATOR E LÂMPADAS</v>
          </cell>
          <cell r="C1687" t="str">
            <v>un</v>
          </cell>
          <cell r="D1687">
            <v>354.48</v>
          </cell>
        </row>
        <row r="1688">
          <cell r="A1688" t="str">
            <v>ED-13340</v>
          </cell>
          <cell r="B1688" t="str">
            <v>LUMINÁRIA COMERCIAL CHANFRADA DE SOBREPOR COMPLETA, PARA QUATRO (4) LÂMPADAS TUBULARES LED 4X18W-ØT8, TEMPERATURA DA COR 6500K, FORNECIMENTO E INSTALAÇÃO, INCLUSIVE BASE E LÂMPADA</v>
          </cell>
          <cell r="C1688" t="str">
            <v>un</v>
          </cell>
          <cell r="D1688">
            <v>303.02</v>
          </cell>
        </row>
        <row r="1689">
          <cell r="A1689" t="str">
            <v>ED-13339</v>
          </cell>
          <cell r="B1689" t="str">
            <v>LUMINÁRIA COMERCIAL CHANFRADA DE SOBREPOR COMPLETA, PARA QUATRO (4) LÂMPADAS TUBULARES LED 4X9W-ØT8, TEMPERATURA DA COR 6500K, FORNECIMENTO E INSTALAÇÃO, INCLUSIVE BASE E LÂMPADAS</v>
          </cell>
          <cell r="C1689" t="str">
            <v>un</v>
          </cell>
          <cell r="D1689">
            <v>238.78</v>
          </cell>
        </row>
        <row r="1690">
          <cell r="A1690" t="str">
            <v>ED-49385</v>
          </cell>
          <cell r="B1690" t="str">
            <v>LUMINÁRIA COMERCIAL CHANFRADA DE SOBREPOR COMPLETA, PARA UMA (1) LÂMPADA TUBULAR FLUORESCENTE 1X16W-ØT8, FORNECIMENTO E INSTALAÇÃO, INCLUSIVE BASE, REATOR E LÂMPADA</v>
          </cell>
          <cell r="C1690" t="str">
            <v>un</v>
          </cell>
          <cell r="D1690">
            <v>129.91</v>
          </cell>
        </row>
        <row r="1691">
          <cell r="A1691" t="str">
            <v>ED-49391</v>
          </cell>
          <cell r="B1691" t="str">
            <v>LUMINÁRIA COMERCIAL CHANFRADA DE SOBREPOR COMPLETA, PARA UMA (1) LÂMPADA TUBULAR FLUORESCENTE 1X32W-ØT8, FORNECIMENTO E INSTALAÇÃO, INCLUSIVE BASE, REATOR E LÂMPADA</v>
          </cell>
          <cell r="C1691" t="str">
            <v>un</v>
          </cell>
          <cell r="D1691">
            <v>156.35</v>
          </cell>
        </row>
        <row r="1692">
          <cell r="A1692" t="str">
            <v>ED-13336</v>
          </cell>
          <cell r="B1692" t="str">
            <v>LUMINÁRIA COMERCIAL CHANFRADA DE SOBREPOR COMPLETA, PARA UMA (1) LÂMPADA TUBULAR LED 1X18W-ØT8, TEMPERATURA DA COR 6500K, FORNECIMENTO E INSTALAÇÃO, INCLUSIVE BASE E LÂMPADA</v>
          </cell>
          <cell r="C1692" t="str">
            <v>un</v>
          </cell>
          <cell r="D1692">
            <v>118.32</v>
          </cell>
        </row>
        <row r="1693">
          <cell r="A1693" t="str">
            <v>ED-13335</v>
          </cell>
          <cell r="B1693" t="str">
            <v>LUMINÁRIA COMERCIAL CHANFRADA DE SOBREPOR COMPLETA, PARA UMA (1) LÂMPADA TUBULAR LED 1X9W-ØT8, TEMPERATURA DA COR 6500K, FORNECIMENTO E INSTALAÇÃO, INCLUSIVE BASE E LÂMPADA</v>
          </cell>
          <cell r="C1693" t="str">
            <v>un</v>
          </cell>
          <cell r="D1693">
            <v>101.42</v>
          </cell>
        </row>
        <row r="1694">
          <cell r="A1694" t="str">
            <v>ED-49386</v>
          </cell>
          <cell r="B1694" t="str">
            <v>LUMINÁRIA COMERCIAL CHANFRADA DE SOBREPOR, PARA DUAS (2) LÂMPADAS TUBULARES FLUORESCENTE 2X16W-ØT8 OU 2X20W-ØT10 OU LED 2X9W-ØT8, FORNECIMENTO E INSTALAÇÃO, EXCLUSIVE BASE, REATOR E LÂMPADAS</v>
          </cell>
          <cell r="C1694" t="str">
            <v>un</v>
          </cell>
          <cell r="D1694">
            <v>71.59</v>
          </cell>
        </row>
        <row r="1695">
          <cell r="A1695" t="str">
            <v>ED-49392</v>
          </cell>
          <cell r="B1695" t="str">
            <v>LUMINÁRIA COMERCIAL CHANFRADA DE SOBREPOR, PARA DUAS (2) LÂMPADAS TUBULARES FLUORESCENTE 2X32W-ØT8 OU 2X40W-ØT10 OU LED 2X18W-ØT8, FORNECIMENTO E INSTALAÇÃO, EXCLUSIVE BASE, REATOR E LÂMPADAS</v>
          </cell>
          <cell r="C1695" t="str">
            <v>un</v>
          </cell>
          <cell r="D1695">
            <v>83.75</v>
          </cell>
        </row>
        <row r="1696">
          <cell r="A1696" t="str">
            <v>ED-49388</v>
          </cell>
          <cell r="B1696" t="str">
            <v>LUMINÁRIA COMERCIAL CHANFRADA DE SOBREPOR, PARA QUATRO (4) LÂMPADAS TUBULARES FLUORESCENTE 4X16W-ØT8 OU 4X20W-ØT10 OU LED 4X9W-ØT8, FORNECIMENTO E INSTALAÇÃO, EXCLUSIVE BASE, REATOR E LÂMPADAS</v>
          </cell>
          <cell r="C1696" t="str">
            <v>un</v>
          </cell>
          <cell r="D1696">
            <v>85.62</v>
          </cell>
        </row>
        <row r="1697">
          <cell r="A1697" t="str">
            <v>ED-49394</v>
          </cell>
          <cell r="B1697" t="str">
            <v>LUMINÁRIA COMERCIAL CHANFRADA DE SOBREPOR, PARA QUATRO (4) LÂMPADAS TUBULARES FLUORESCENTE 4X32W-ØT8 OU 4X40W-ØT10 OU LED 4X18W-ØT8, FORNECIMENTO E INSTALAÇÃO, EXCLUSIVE BASE, REATOR E LÂMPADAS</v>
          </cell>
          <cell r="C1697" t="str">
            <v>un</v>
          </cell>
          <cell r="D1697">
            <v>131.1</v>
          </cell>
        </row>
        <row r="1698">
          <cell r="A1698" t="str">
            <v>ED-49384</v>
          </cell>
          <cell r="B1698" t="str">
            <v>LUMINÁRIA COMERCIAL CHANFRADA DE SOBREPOR, PARA UMA (1) LÂMPADA TUBULAR FLUORESCENTE 1X16W-ØT8 OU 1X20W-ØT10 OU LED 1X9W-ØT8, FORNECIMENTO E INSTALAÇÃO, EXCLUSIVE BASE, REATOR E LÂMPADA</v>
          </cell>
          <cell r="C1698" t="str">
            <v>un</v>
          </cell>
          <cell r="D1698">
            <v>63.13</v>
          </cell>
        </row>
        <row r="1699">
          <cell r="A1699" t="str">
            <v>ED-49390</v>
          </cell>
          <cell r="B1699" t="str">
            <v>LUMINÁRIA COMERCIAL CHANFRADA DE SOBREPOR, PARA UMA (1) LÂMPADA TUBULAR FLUORESCENTE 1X32W-ØT8 OU 1X40W-ØT10 OU LED 1X18W-ØT8, FORNECIMENTO E INSTALAÇÃO, EXCLUSIVE BASE, REATOR E LÂMPADA</v>
          </cell>
          <cell r="C1699" t="str">
            <v>un</v>
          </cell>
          <cell r="D1699">
            <v>75.34</v>
          </cell>
        </row>
        <row r="1700">
          <cell r="A1700" t="str">
            <v>ED-27082</v>
          </cell>
          <cell r="B1700" t="str">
            <v>LUMINÁRIA COMERCIAL COM ALETAS DE EMBUTIR COMPLETA, PARA DUAS (2) LÂMPADAS TUBULARES LED 2X18W-ØT8, TEMPERATURA DA COR 6500K, FORNECIMENTO E INSTALAÇÃO, INCLUSIVE BASE E LÂMPADA</v>
          </cell>
          <cell r="C1700" t="str">
            <v>un</v>
          </cell>
          <cell r="D1700">
            <v>271.10000000000002</v>
          </cell>
        </row>
        <row r="1701">
          <cell r="A1701" t="str">
            <v>ED-27080</v>
          </cell>
          <cell r="B1701" t="str">
            <v>LUMINÁRIA COMERCIAL COM ALETAS DE EMBUTIR COMPLETA, PARA DUAS (2) LÂMPADAS TUBULARES LED 2X9W-ØT8, TEMPERATURA DA COR 6500K, FORNECIMENTO E INSTALAÇÃO, INCLUSIVE BASE E LÂMPADA</v>
          </cell>
          <cell r="C1701" t="str">
            <v>un</v>
          </cell>
          <cell r="D1701">
            <v>243.93</v>
          </cell>
        </row>
        <row r="1702">
          <cell r="A1702" t="str">
            <v>ED-27084</v>
          </cell>
          <cell r="B1702" t="str">
            <v>LUMINÁRIA COMERCIAL COM ALETAS DE EMBUTIR COMPLETA, PARA QUATRO (4) LÂMPADAS TUBULARES LED 4X18W-ØT8, TEMPERATURA DA COR 6500K, FORNECIMENTO E INSTALAÇÃO, INCLUSIVE BASE E LÂMPADA</v>
          </cell>
          <cell r="C1702" t="str">
            <v>un</v>
          </cell>
          <cell r="D1702">
            <v>540.55999999999995</v>
          </cell>
        </row>
        <row r="1703">
          <cell r="A1703" t="str">
            <v>ED-27078</v>
          </cell>
          <cell r="B1703" t="str">
            <v>LUMINÁRIA COMERCIAL COM ALETAS DE EMBUTIR COMPLETA, PARA QUATRO (4) LÂMPADAS TUBULARES LED 4X9W-ØT8, TEMPERATURA DA COR 6500K, FORNECIMENTO E INSTALAÇÃO, INCLUSIVE BASE E LÂMPADA</v>
          </cell>
          <cell r="C1703" t="str">
            <v>un</v>
          </cell>
          <cell r="D1703">
            <v>415.03</v>
          </cell>
        </row>
        <row r="1704">
          <cell r="A1704" t="str">
            <v>ED-27081</v>
          </cell>
          <cell r="B1704" t="str">
            <v>LUMINÁRIA COMERCIAL COM ALETAS DE EMBUTIR, PARA DUAS (2) LÂMPADAS TUBULARES LED 2X18W-ØT8, FORNECIMENTO E INSTALAÇÃO, EXCLUSIVE BASE E LÂMPADA</v>
          </cell>
          <cell r="C1704" t="str">
            <v>un</v>
          </cell>
          <cell r="D1704">
            <v>185.14</v>
          </cell>
        </row>
        <row r="1705">
          <cell r="A1705" t="str">
            <v>ED-27079</v>
          </cell>
          <cell r="B1705" t="str">
            <v>LUMINÁRIA COMERCIAL COM ALETAS DE EMBUTIR, PARA DUAS (2) LÂMPADAS TUBULARES LED 2X9W-ØT8, FORNECIMENTO E INSTALAÇÃO, EXCLUSIVE BASE E LÂMPADA</v>
          </cell>
          <cell r="C1705" t="str">
            <v>un</v>
          </cell>
          <cell r="D1705">
            <v>167.35</v>
          </cell>
        </row>
        <row r="1706">
          <cell r="A1706" t="str">
            <v>ED-27083</v>
          </cell>
          <cell r="B1706" t="str">
            <v>LUMINÁRIA COMERCIAL COM ALETAS DE EMBUTIR, PARA QUATRO (4) LÂMPADAS TUBULARES LED 4X18W-ØT8, FORNECIMENTO E INSTALAÇÃO, EXCLUSIVE BASE E LÂMPADA</v>
          </cell>
          <cell r="C1706" t="str">
            <v>un</v>
          </cell>
          <cell r="D1706">
            <v>368.64</v>
          </cell>
        </row>
        <row r="1707">
          <cell r="A1707" t="str">
            <v>ED-27077</v>
          </cell>
          <cell r="B1707" t="str">
            <v>LUMINÁRIA COMERCIAL COM ALETAS DE EMBUTIR, PARA QUATRO (4) LÂMPADAS TUBULARES LED 4X9W-ØT8, FORNECIMENTO E INSTALAÇÃO, EXCLUSIVE BASE E LÂMPADA</v>
          </cell>
          <cell r="C1707" t="str">
            <v>un</v>
          </cell>
          <cell r="D1707">
            <v>261.87</v>
          </cell>
        </row>
        <row r="1708">
          <cell r="A1708" t="str">
            <v>ED-27090</v>
          </cell>
          <cell r="B1708" t="str">
            <v>LUMINÁRIA COMERCIAL COM ALETAS DE SOBREPOR COMPLETA, PARA DUAS (2) LÂMPADAS TUBULARES LED 2X18W-ØT8, TEMPERATURA DA COR 6500K, FORNECIMENTO E INSTALAÇÃO, INCLUSIVE BASE E LÂMPADA</v>
          </cell>
          <cell r="C1708" t="str">
            <v>un</v>
          </cell>
          <cell r="D1708">
            <v>282.41000000000003</v>
          </cell>
        </row>
        <row r="1709">
          <cell r="A1709" t="str">
            <v>ED-27086</v>
          </cell>
          <cell r="B1709" t="str">
            <v>LUMINÁRIA COMERCIAL COM ALETAS DE SOBREPOR COMPLETA, PARA DUAS (2) LÂMPADAS TUBULARES LED 2X9W-ØT8, TEMPERATURA DA COR 6500K, FORNECIMENTO E INSTALAÇÃO, INCLUSIVE BASE E LÂMPADA</v>
          </cell>
          <cell r="C1709" t="str">
            <v>un</v>
          </cell>
          <cell r="D1709">
            <v>229.8</v>
          </cell>
        </row>
        <row r="1710">
          <cell r="A1710" t="str">
            <v>ED-27092</v>
          </cell>
          <cell r="B1710" t="str">
            <v>LUMINÁRIA COMERCIAL COM ALETAS DE SOBREPOR COMPLETA, PARA QUATRO (4) LÂMPADAS TUBULARES LED 4X18W-ØT8, TEMPERATURA DA COR 6500K, FORNECIMENTO E INSTALAÇÃO, INCLUSIVE BASE E LÂMPADA</v>
          </cell>
          <cell r="C1710" t="str">
            <v>un</v>
          </cell>
          <cell r="D1710">
            <v>559.53</v>
          </cell>
        </row>
        <row r="1711">
          <cell r="A1711" t="str">
            <v>ED-27088</v>
          </cell>
          <cell r="B1711" t="str">
            <v>LUMINÁRIA COMERCIAL COM ALETAS DE SOBREPOR COMPLETA, PARA QUATRO (4) LÂMPADAS TUBULARES LED 4X9W-ØT8, TEMPERATURA DA COR 6500K, FORNECIMENTO E INSTALAÇÃO, INCLUSIVE BASE E LÂMPADA</v>
          </cell>
          <cell r="C1711" t="str">
            <v>un</v>
          </cell>
          <cell r="D1711">
            <v>414.35</v>
          </cell>
        </row>
        <row r="1712">
          <cell r="A1712" t="str">
            <v>ED-27089</v>
          </cell>
          <cell r="B1712" t="str">
            <v>LUMINÁRIA COMERCIAL COM ALETAS DE SOBREPOR, PARA DUAS (2) LÂMPADAS TUBULARES LED 2X18W-ØT8, FORNECIMENTO E INSTALAÇÃO, EXCLUSIVE BASE E LÂMPADA</v>
          </cell>
          <cell r="C1712" t="str">
            <v>un</v>
          </cell>
          <cell r="D1712">
            <v>196.45</v>
          </cell>
        </row>
        <row r="1713">
          <cell r="A1713" t="str">
            <v>ED-27085</v>
          </cell>
          <cell r="B1713" t="str">
            <v>LUMINÁRIA COMERCIAL COM ALETAS DE SOBREPOR, PARA DUAS (2) LÂMPADAS TUBULARES LED 2X9W-ØT8, FORNECIMENTO E INSTALAÇÃO, EXCLUSIVE BASE E LÂMPADA</v>
          </cell>
          <cell r="C1713" t="str">
            <v>un</v>
          </cell>
          <cell r="D1713">
            <v>153.22</v>
          </cell>
        </row>
        <row r="1714">
          <cell r="A1714" t="str">
            <v>ED-27091</v>
          </cell>
          <cell r="B1714" t="str">
            <v>LUMINÁRIA COMERCIAL COM ALETAS DE SOBREPOR, PARA QUATRO (4) LÂMPADAS TUBULARES LED 4X18W-ØT8, FORNECIMENTO E INSTALAÇÃO, EXCLUSIVE BASE E LÂMPADA</v>
          </cell>
          <cell r="C1714" t="str">
            <v>un</v>
          </cell>
          <cell r="D1714">
            <v>387.61</v>
          </cell>
        </row>
        <row r="1715">
          <cell r="A1715" t="str">
            <v>ED-27087</v>
          </cell>
          <cell r="B1715" t="str">
            <v>LUMINÁRIA COMERCIAL COM ALETAS DE SOBREPOR, PARA QUATRO (4) LÂMPADAS TUBULARES LED 4X9W-ØT8, FORNECIMENTO E INSTALAÇÃO, EXCLUSIVE BASE E LÂMPADA</v>
          </cell>
          <cell r="C1715" t="str">
            <v>un</v>
          </cell>
          <cell r="D1715">
            <v>261.19</v>
          </cell>
        </row>
        <row r="1716">
          <cell r="A1716" t="str">
            <v>ED-27074</v>
          </cell>
          <cell r="B1716" t="str">
            <v>LUMINÁRIA COMERCIAL COM DIFUSOR DE EMBUTIR COMPLETA, PARA DUAS (2) LÂMPADAS TUBULARES LED 2X18W-ØT8, TEMPERATURA DA COR 6500K, FORNECIMENTO E INSTALAÇÃO, INCLUSIVE BASE E LÂMPADA</v>
          </cell>
          <cell r="C1716" t="str">
            <v>un</v>
          </cell>
          <cell r="D1716">
            <v>463.18</v>
          </cell>
        </row>
        <row r="1717">
          <cell r="A1717" t="str">
            <v>ED-27072</v>
          </cell>
          <cell r="B1717" t="str">
            <v>LUMINÁRIA COMERCIAL COM DIFUSOR DE EMBUTIR COMPLETA, PARA DUAS (2) LÂMPADAS TUBULARES LED 2X9W-ØT8, TEMPERATURA DA COR 6500K, FORNECIMENTO E INSTALAÇÃO, INCLUSIVE BASE E LÂMPADA</v>
          </cell>
          <cell r="C1717" t="str">
            <v>un</v>
          </cell>
          <cell r="D1717">
            <v>382.17</v>
          </cell>
        </row>
        <row r="1718">
          <cell r="A1718" t="str">
            <v>ED-27076</v>
          </cell>
          <cell r="B1718" t="str">
            <v>LUMINÁRIA COMERCIAL COM DIFUSOR DE EMBUTIR COMPLETA, PARA QUATRO (4) LÂMPADAS TUBULARES LED 4X9W-ØT8, TEMPERATURA DA COR 6500K, FORNECIMENTO E INSTALAÇÃO, INCLUSIVE BASE E LÂMPADA</v>
          </cell>
          <cell r="C1718" t="str">
            <v>un</v>
          </cell>
          <cell r="D1718">
            <v>476.27</v>
          </cell>
        </row>
        <row r="1719">
          <cell r="A1719" t="str">
            <v>ED-27073</v>
          </cell>
          <cell r="B1719" t="str">
            <v>LUMINÁRIA COMERCIAL COM DIFUSOR DE EMBUTIR, PARA DUAS (2) LÂMPADAS TUBULARES LED 2X18W-ØT8, FORNECIMENTO E INSTALAÇÃO, EXCLUSIVE BASE E LÂMPADA</v>
          </cell>
          <cell r="C1719" t="str">
            <v>un</v>
          </cell>
          <cell r="D1719">
            <v>377.22</v>
          </cell>
        </row>
        <row r="1720">
          <cell r="A1720" t="str">
            <v>ED-27071</v>
          </cell>
          <cell r="B1720" t="str">
            <v>LUMINÁRIA COMERCIAL COM DIFUSOR DE EMBUTIR, PARA DUAS (2) LÂMPADAS TUBULARES LED 2X9W-ØT8, FORNECIMENTO E INSTALAÇÃO, EXCLUSIVE BASE E LÂMPADA</v>
          </cell>
          <cell r="C1720" t="str">
            <v>un</v>
          </cell>
          <cell r="D1720">
            <v>305.58999999999997</v>
          </cell>
        </row>
        <row r="1721">
          <cell r="A1721" t="str">
            <v>ED-27075</v>
          </cell>
          <cell r="B1721" t="str">
            <v>LUMINÁRIA COMERCIAL COM DIFUSOR DE EMBUTIR, PARA QUATRO (4) LÂMPADAS TUBULARES LED 4X9W-ØT8, FORNECIMENTO E INSTALAÇÃO, EXCLUSIVE BASE E LÂMPADA</v>
          </cell>
          <cell r="C1721" t="str">
            <v>un</v>
          </cell>
          <cell r="D1721">
            <v>323.11</v>
          </cell>
        </row>
        <row r="1722">
          <cell r="A1722" t="str">
            <v>ED-27068</v>
          </cell>
          <cell r="B1722" t="str">
            <v>LUMINÁRIA COMERCIAL COM DIFUSOR DE SOBREPOR COMPLETA, PARA DUAS (2) LÂMPADAS TUBULARES LED 2X18W-ØT8, TEMPERATURA DA COR 6500K, FORNECIMENTO E INSTALAÇÃO, INCLUSIVE BASE E LÂMPADA</v>
          </cell>
          <cell r="C1722" t="str">
            <v>un</v>
          </cell>
          <cell r="D1722">
            <v>469.86</v>
          </cell>
        </row>
        <row r="1723">
          <cell r="A1723" t="str">
            <v>ED-27066</v>
          </cell>
          <cell r="B1723" t="str">
            <v>LUMINÁRIA COMERCIAL COM DIFUSOR DE SOBREPOR COMPLETA, PARA DUAS (2) LÂMPADAS TUBULARES LED 2X9W-ØT8, TEMPERATURA DA COR 6500K, FORNECIMENTO E INSTALAÇÃO, INCLUSIVE BASE E LÂMPADA</v>
          </cell>
          <cell r="C1723" t="str">
            <v>un</v>
          </cell>
          <cell r="D1723">
            <v>356.91</v>
          </cell>
        </row>
        <row r="1724">
          <cell r="A1724" t="str">
            <v>ED-27070</v>
          </cell>
          <cell r="B1724" t="str">
            <v>LUMINÁRIA COMERCIAL COM DIFUSOR DE SOBREPOR COMPLETA, PARA QUATRO (4) LÂMPADAS TUBULARES LED 4X9W-ØT8, TEMPERATURA DA COR 6500K, FORNECIMENTO E INSTALAÇÃO, INCLUSIVE BASE E LÂMPADA</v>
          </cell>
          <cell r="C1724" t="str">
            <v>un</v>
          </cell>
          <cell r="D1724">
            <v>554.87</v>
          </cell>
        </row>
        <row r="1725">
          <cell r="A1725" t="str">
            <v>ED-27064</v>
          </cell>
          <cell r="B1725" t="str">
            <v>LUMINÁRIA COMERCIAL COM DIFUSOR DE SOBREPOR COMPLETA, PARA UMA (1) LÂMPADA TUBULAR LED 1X18W-ØT8, TEMPERATURA DA COR 6500K, FORNECIMENTO E INSTALAÇÃO, INCLUSIVE BASE E LÂMPADA</v>
          </cell>
          <cell r="C1725" t="str">
            <v>un</v>
          </cell>
          <cell r="D1725">
            <v>406.11</v>
          </cell>
        </row>
        <row r="1726">
          <cell r="A1726" t="str">
            <v>ED-27062</v>
          </cell>
          <cell r="B1726" t="str">
            <v>LUMINÁRIA COMERCIAL COM DIFUSOR DE SOBREPOR COMPLETA, PARA UMA (1) LÂMPADA TUBULAR LED 1X9W-ØT8, TEMPERATURA DA COR 6500K, FORNECIMENTO E INSTALAÇÃO, INCLUSIVE BASE E LÂMPADA</v>
          </cell>
          <cell r="C1726" t="str">
            <v>un</v>
          </cell>
          <cell r="D1726">
            <v>318.44</v>
          </cell>
        </row>
        <row r="1727">
          <cell r="A1727" t="str">
            <v>ED-27067</v>
          </cell>
          <cell r="B1727" t="str">
            <v>LUMINÁRIA COMERCIAL COM DIFUSOR DE SOBREPOR, PARA DUAS (2) LÂMPADAS TUBULARES LED 2X18W-ØT8, FORNECIMENTO E INSTALAÇÃO, EXCLUSIVE BASE E LÂMPADA</v>
          </cell>
          <cell r="C1727" t="str">
            <v>un</v>
          </cell>
          <cell r="D1727">
            <v>383.9</v>
          </cell>
        </row>
        <row r="1728">
          <cell r="A1728" t="str">
            <v>ED-27065</v>
          </cell>
          <cell r="B1728" t="str">
            <v>LUMINÁRIA COMERCIAL COM DIFUSOR DE SOBREPOR, PARA DUAS (2) LÂMPADAS TUBULARES LED 2X9W-ØT8, FORNECIMENTO E INSTALAÇÃO, EXCLUSIVE BASE E LÂMPADA</v>
          </cell>
          <cell r="C1728" t="str">
            <v>un</v>
          </cell>
          <cell r="D1728">
            <v>280.33</v>
          </cell>
        </row>
        <row r="1729">
          <cell r="A1729" t="str">
            <v>ED-27069</v>
          </cell>
          <cell r="B1729" t="str">
            <v>LUMINÁRIA COMERCIAL COM DIFUSOR DE SOBREPOR, PARA QUATRO (4) LÂMPADAS TUBULARES LED 4X9W-ØT8, FORNECIMENTO E INSTALAÇÃO, EXCLUSIVE BASE E LÂMPADA</v>
          </cell>
          <cell r="C1729" t="str">
            <v>un</v>
          </cell>
          <cell r="D1729">
            <v>401.71</v>
          </cell>
        </row>
        <row r="1730">
          <cell r="A1730" t="str">
            <v>ED-27063</v>
          </cell>
          <cell r="B1730" t="str">
            <v>LUMINÁRIA COMERCIAL COM DIFUSOR DE SOBREPOR, PARA UMA (1) LÂMPADA TUBULAR LED 1X18W-ØT8, FORNECIMENTO E INSTALAÇÃO, EXCLUSIVE BASE E LÂMPADA</v>
          </cell>
          <cell r="C1730" t="str">
            <v>un</v>
          </cell>
          <cell r="D1730">
            <v>363.13</v>
          </cell>
        </row>
        <row r="1731">
          <cell r="A1731" t="str">
            <v>ED-27061</v>
          </cell>
          <cell r="B1731" t="str">
            <v>LUMINÁRIA COMERCIAL COM DIFUSOR DE SOBREPOR, PARA UMA (1) LÂMPADA TUBULAR LED 1X9W-ØT8, FORNECIMENTO E INSTALAÇÃO, EXCLUSIVE BASE, REATOR E LÂMPADA</v>
          </cell>
          <cell r="C1731" t="str">
            <v>un</v>
          </cell>
          <cell r="D1731">
            <v>280.14999999999998</v>
          </cell>
        </row>
        <row r="1732">
          <cell r="A1732" t="str">
            <v>ED-13357</v>
          </cell>
          <cell r="B1732" t="str">
            <v>LUMINÁRIA PLAFON REDONDO DE VIDRO JATEADO REDONDO COMPLETA, DIÂMETRO 25 CM, PARA UMA (1) LÂMPADA LED, POTÊNCIA 15W, BULBO A65, FORNECIMENTO E INSTALAÇÃO, INCLUSIVE BASE E LÂMPADA</v>
          </cell>
          <cell r="C1732" t="str">
            <v>un</v>
          </cell>
          <cell r="D1732">
            <v>57.41</v>
          </cell>
        </row>
        <row r="1733">
          <cell r="A1733" t="str">
            <v>ED-13356</v>
          </cell>
          <cell r="B1733" t="str">
            <v>LUMINÁRIA PLAFON REDONDO DE VIDRO JATEADO REDONDO COMPLETA, DIÂMETRO 25 CM, PARA UMA (1) LÂMPADA LED, POTÊNCIA 9W, BULBO A60, FORNECIMENTO E INSTALAÇÃO, INCLUSIVE BASE E LÂMPADA</v>
          </cell>
          <cell r="C1733" t="str">
            <v>un</v>
          </cell>
          <cell r="D1733">
            <v>54.4</v>
          </cell>
        </row>
        <row r="1734">
          <cell r="A1734" t="str">
            <v>ED-13355</v>
          </cell>
          <cell r="B1734" t="str">
            <v>LUMINÁRIA PLAFON REDONDO DE VIDRO JATEADO REDONDO, DIÂMETRO 25 CM, PARA UMA (1) LÂMPADA BASE E-27, FORNECIMENTO E INSTALAÇÃO, INCLUSIVE BASE, EXCLUSIVE LÂMPADA</v>
          </cell>
          <cell r="C1734" t="str">
            <v>un</v>
          </cell>
          <cell r="D1734">
            <v>42.71</v>
          </cell>
        </row>
        <row r="1735">
          <cell r="A1735" t="str">
            <v>ED-49408</v>
          </cell>
          <cell r="B1735" t="str">
            <v>LUMINÁRIA REFLETORA PARA ILUMINAÇÃO PÚBLICA COM LÂMPADA VAPOR DE MERCÚRIO, 2 REFLETORES DE 250W EM POSTE DE CONCRETO COM 9 M DE ALTURA (COMPLETA)</v>
          </cell>
          <cell r="C1735" t="str">
            <v>un</v>
          </cell>
          <cell r="D1735">
            <v>1929.25</v>
          </cell>
        </row>
        <row r="1736">
          <cell r="A1736" t="str">
            <v>ED-49410</v>
          </cell>
          <cell r="B1736" t="str">
            <v>LUMINÁRIA REFLETORA PARA ILUMINAÇÃO PÚBLICA COM LÂMPADA VAPOR DE MERCÚRIO, 3 REFLETORES DE 400W EM POSTE DE CONCRETO COM 11 M DE ALTURA (COMPLETA)</v>
          </cell>
          <cell r="C1736" t="str">
            <v>un</v>
          </cell>
          <cell r="D1736">
            <v>2914.24</v>
          </cell>
        </row>
        <row r="1737">
          <cell r="A1737" t="str">
            <v>ED-49409</v>
          </cell>
          <cell r="B1737" t="str">
            <v>LUMINÁRIA REFLETORA PARA ILUMINAÇÃO PÚBLICA COM LÂMPADA VAPOR DE MERCÚRIO, 6 REFLETORES DE 400W EM POSTE DE CONCRETO COM 9 M DE ALTURA (COMPLETA)</v>
          </cell>
          <cell r="C1737" t="str">
            <v>un</v>
          </cell>
          <cell r="D1737">
            <v>3803.19</v>
          </cell>
        </row>
        <row r="1738">
          <cell r="A1738" t="str">
            <v>ED-49406</v>
          </cell>
          <cell r="B1738" t="str">
            <v>LUMINÁRIA REFLETORA PARA ILUMINAÇÃO PÚBLICA PARA LÂMPADA VAPOR DE MERCÚRIO, SÓDIO E METÁLICA, 1 PÉTALA, POSTE DE AÇO GALVANIZADO COM 10 M DE ALTURA LIVRE (COMPLETA)</v>
          </cell>
          <cell r="C1738" t="str">
            <v>un</v>
          </cell>
          <cell r="D1738">
            <v>4829.75</v>
          </cell>
        </row>
        <row r="1739">
          <cell r="A1739" t="str">
            <v>ED-49407</v>
          </cell>
          <cell r="B1739" t="str">
            <v>LUMINÁRIA REFLETORA PARA ILUMINAÇÃO PÚBLICA PARA LÂMPADA VAPOR DE MERCÚRIO, SÓDIO E METÁLICA, 2 PÉTALAS, POSTE DE AÇO GALVANIZADO COM 10 M DE ALTURA LIVRE (COMPLETA)</v>
          </cell>
          <cell r="C1739" t="str">
            <v>un</v>
          </cell>
          <cell r="D1739">
            <v>5354.16</v>
          </cell>
        </row>
        <row r="1740">
          <cell r="A1740" t="str">
            <v>ED-49401</v>
          </cell>
          <cell r="B1740" t="str">
            <v>LUMINÁRIA TIPO DROPS COM BASE SUPORTE GALVANIZADA E GLOBO LEITOSO COMPLETA, PARA UMA (1) LÂMPADA FLUORESCENTE COMPACTA DE 20W, FORNECIMENTO E INSTALAÇÃO, INCLUSIVE BASE E LÂMPADA</v>
          </cell>
          <cell r="C1740" t="str">
            <v>un</v>
          </cell>
          <cell r="D1740">
            <v>82.62</v>
          </cell>
        </row>
        <row r="1741">
          <cell r="A1741" t="str">
            <v>ED-13354</v>
          </cell>
          <cell r="B1741" t="str">
            <v>LUMINÁRIA TIPO DROPS COM BASE SUPORTE GALVANIZADA E GLOBO LEITOSO COMPLETA, PARA UMA (1) LÂMPADA LED, POTÊNCIA 15W, BULBO A65, FORNECIMENTO E INSTALAÇÃO, INCLUSIVE BASE E LÂMPADA</v>
          </cell>
          <cell r="C1741" t="str">
            <v>un</v>
          </cell>
          <cell r="D1741">
            <v>83.28</v>
          </cell>
        </row>
        <row r="1742">
          <cell r="A1742" t="str">
            <v>ED-13353</v>
          </cell>
          <cell r="B1742" t="str">
            <v>LUMINÁRIA TIPO DROPS COM BASE SUPORTE GALVANIZADA E GLOBO LEITOSO COMPLETA, PARA UMA (1) LÂMPADA LED, POTÊNCIA 9W, BULBO A60, FORNECIMENTO E INSTALAÇÃO, INCLUSIVE BASE E LÂMPADA</v>
          </cell>
          <cell r="C1742" t="str">
            <v>un</v>
          </cell>
          <cell r="D1742">
            <v>80.27</v>
          </cell>
        </row>
        <row r="1743">
          <cell r="A1743" t="str">
            <v>ED-49400</v>
          </cell>
          <cell r="B1743" t="str">
            <v>LUMINÁRIA TIPO DROPS COM BASE SUPORTE GALVANIZADA E GLOBO LEITOSO, PARA UMA (1) LÂMPADA BASE E-27, FORNECIMENTO E INSTALAÇÃO, EXCLUSIVE BASE E LÂMPADA</v>
          </cell>
          <cell r="C1743" t="str">
            <v>un</v>
          </cell>
          <cell r="D1743">
            <v>59.11</v>
          </cell>
        </row>
        <row r="1744">
          <cell r="A1744" t="str">
            <v>ED-49496</v>
          </cell>
          <cell r="B1744" t="str">
            <v>PROJETOR EXTERNO PARA LÂMPADA A VAPOR DE MERCÚRIO , DE IODETO METÁLICO OU DE SÓDIO, COM ÂNGULO REGULÁVEL, COM ALOJAMENTO PARA REATOR, COMPLETO</v>
          </cell>
          <cell r="C1744" t="str">
            <v>un</v>
          </cell>
          <cell r="D1744">
            <v>483.05</v>
          </cell>
        </row>
        <row r="1745">
          <cell r="A1745">
            <v>8933</v>
          </cell>
          <cell r="B1745" t="str">
            <v>REATOR ELETRÔNICO</v>
          </cell>
          <cell r="C1745"/>
          <cell r="D1745"/>
        </row>
        <row r="1746">
          <cell r="A1746" t="str">
            <v>ED-49514</v>
          </cell>
          <cell r="B1746" t="str">
            <v>REATOR ELETRÔNICO, ALTO FATOR DE POTÊNCIA (A.F.P), PARTIDA RÁPIDA, PARA DUAS (2) LÂMPADAS TUBULARES, POTÊNCIA 16W, FORNECIMENTO E INSTALAÇÃO</v>
          </cell>
          <cell r="C1746" t="str">
            <v>un</v>
          </cell>
          <cell r="D1746">
            <v>32.770000000000003</v>
          </cell>
        </row>
        <row r="1747">
          <cell r="A1747" t="str">
            <v>ED-49518</v>
          </cell>
          <cell r="B1747" t="str">
            <v>REATOR ELETRÔNICO, ALTO FATOR DE POTÊNCIA (A.F.P), PARTIDA RÁPIDA, PARA DUAS (2) LÂMPADAS TUBULARES, POTÊNCIA 20W, FORNECIMENTO E INSTALAÇÃO</v>
          </cell>
          <cell r="C1747" t="str">
            <v>un</v>
          </cell>
          <cell r="D1747">
            <v>35.58</v>
          </cell>
        </row>
        <row r="1748">
          <cell r="A1748" t="str">
            <v>ED-49516</v>
          </cell>
          <cell r="B1748" t="str">
            <v>REATOR ELETRÔNICO, ALTO FATOR DE POTÊNCIA (A.F.P), PARTIDA RÁPIDA, PARA DUAS (2) LÂMPADAS TUBULARES, POTÊNCIA 32W, FORNECIMENTO E INSTALAÇÃO</v>
          </cell>
          <cell r="C1748" t="str">
            <v>un</v>
          </cell>
          <cell r="D1748">
            <v>39.909999999999997</v>
          </cell>
        </row>
        <row r="1749">
          <cell r="A1749" t="str">
            <v>ED-49520</v>
          </cell>
          <cell r="B1749" t="str">
            <v>REATOR ELETRÔNICO, ALTO FATOR DE POTÊNCIA (A.F.P), PARTIDA RÁPIDA, PARA DUAS (2) LÂMPADAS TUBULARES, POTÊNCIA 40W, FORNECIMENTO E INSTALAÇÃO</v>
          </cell>
          <cell r="C1749" t="str">
            <v>un</v>
          </cell>
          <cell r="D1749">
            <v>38.659999999999997</v>
          </cell>
        </row>
        <row r="1750">
          <cell r="A1750" t="str">
            <v>ED-49513</v>
          </cell>
          <cell r="B1750" t="str">
            <v>REATOR ELETRÔNICO, ALTO FATOR DE POTÊNCIA (A.F.P), PARTIDA RÁPIDA, PARA UMA (1) LÂMPADA TUBULAR, POTÊNCIA 16W, FORNECIMENTO E INSTALAÇÃO</v>
          </cell>
          <cell r="C1750" t="str">
            <v>un</v>
          </cell>
          <cell r="D1750">
            <v>31.52</v>
          </cell>
        </row>
        <row r="1751">
          <cell r="A1751" t="str">
            <v>ED-49517</v>
          </cell>
          <cell r="B1751" t="str">
            <v>REATOR ELETRÔNICO, ALTO FATOR DE POTÊNCIA (A.F.P), PARTIDA RÁPIDA, PARA UMA (1) LÂMPADA TUBULAR, POTÊNCIA 20W, FORNECIMENTO E INSTALAÇÃO</v>
          </cell>
          <cell r="C1751" t="str">
            <v>un</v>
          </cell>
          <cell r="D1751">
            <v>29.83</v>
          </cell>
        </row>
        <row r="1752">
          <cell r="A1752" t="str">
            <v>ED-49515</v>
          </cell>
          <cell r="B1752" t="str">
            <v>REATOR ELETRÔNICO, ALTO FATOR DE POTÊNCIA (A.F.P), PARTIDA RÁPIDA, PARA UMA (1) LÂMPADA TUBULAR, POTÊNCIA 32W, FORNECIMENTO E INSTALAÇÃO</v>
          </cell>
          <cell r="C1752" t="str">
            <v>un</v>
          </cell>
          <cell r="D1752">
            <v>45.12</v>
          </cell>
        </row>
        <row r="1753">
          <cell r="A1753" t="str">
            <v>ED-49519</v>
          </cell>
          <cell r="B1753" t="str">
            <v>REATOR ELETRÔNICO, ALTO FATOR DE POTÊNCIA (A.F.P), PARTIDA RÁPIDA, PARA UMA (1) LÂMPADA TUBULAR, POTÊNCIA 40W, FORNECIMENTO E INSTALAÇÃO</v>
          </cell>
          <cell r="C1753" t="str">
            <v>un</v>
          </cell>
          <cell r="D1753">
            <v>29.28</v>
          </cell>
        </row>
        <row r="1754">
          <cell r="A1754">
            <v>8934</v>
          </cell>
          <cell r="B1754" t="str">
            <v>LÂMPADA E ACESSÓRIOS</v>
          </cell>
          <cell r="C1754"/>
          <cell r="D1754"/>
        </row>
        <row r="1755">
          <cell r="A1755" t="str">
            <v>ED-49371</v>
          </cell>
          <cell r="B1755" t="str">
            <v>LÂMPADA COMPACTADA ELETRÔNICA FLUORESCENTE, BASE E27, POTÊNCIA 11W, TENSÃO 110-127V, FORNECIMENTO E INSTALAÇÃO, EXCLUSIVE LUMINÁRIA</v>
          </cell>
          <cell r="C1755" t="str">
            <v>un</v>
          </cell>
          <cell r="D1755">
            <v>11.66</v>
          </cell>
        </row>
        <row r="1756">
          <cell r="A1756" t="str">
            <v>ED-49372</v>
          </cell>
          <cell r="B1756" t="str">
            <v>LÂMPADA COMPACTADA ELETRÔNICA FLUORESCENTE, BASE E27, POTÊNCIA 15W, TENSÃO 110-127V, FORNECIMENTO E INSTALAÇÃO, EXCLUSIVE LUMINÁRIA</v>
          </cell>
          <cell r="C1756" t="str">
            <v>un</v>
          </cell>
          <cell r="D1756">
            <v>12.23</v>
          </cell>
        </row>
        <row r="1757">
          <cell r="A1757" t="str">
            <v>ED-49373</v>
          </cell>
          <cell r="B1757" t="str">
            <v>LÂMPADA COMPACTADA ELETRÔNICA FLUORESCENTE, BASE E27, POTÊNCIA 20W, TENSÃO 110-127V, FORNECIMENTO E INSTALAÇÃO, EXCLUSIVE LUMINÁRIA</v>
          </cell>
          <cell r="C1757" t="str">
            <v>un</v>
          </cell>
          <cell r="D1757">
            <v>14.04</v>
          </cell>
        </row>
        <row r="1758">
          <cell r="A1758" t="str">
            <v>ED-49374</v>
          </cell>
          <cell r="B1758" t="str">
            <v>LÂMPADA COMPACTADA ELETRÔNICA FLUORESCENTE, BASE E27, POTÊNCIA 23W, TENSÃO 110-127V, FORNECIMENTO E INSTALAÇÃO, EXCLUSIVE LUMINÁRIA</v>
          </cell>
          <cell r="C1758" t="str">
            <v>un</v>
          </cell>
          <cell r="D1758">
            <v>14.28</v>
          </cell>
        </row>
        <row r="1759">
          <cell r="A1759" t="str">
            <v>ED-49370</v>
          </cell>
          <cell r="B1759" t="str">
            <v>LÂMPADA COMPACTADA ELETRÔNICA FLUORESCENTE, BASE E27, POTÊNCIA 9W, TENSÃO 110-127V, FORNECIMENTO E INSTALAÇÃO, EXCLUSIVE LUMINÁRIA</v>
          </cell>
          <cell r="C1759" t="str">
            <v>un</v>
          </cell>
          <cell r="D1759">
            <v>12.02</v>
          </cell>
        </row>
        <row r="1760">
          <cell r="A1760" t="str">
            <v>ED-13343</v>
          </cell>
          <cell r="B1760" t="str">
            <v>LÂMPADA LED, BASE E27, POTÊNCIA 15W, BULBO A65, TEMPERATURA DA COR 6500K, TENSÃO 110-127V, FORNECIMENTO E INSTALAÇÃO, EXCLUSIVE LUMINÁRIA</v>
          </cell>
          <cell r="C1760" t="str">
            <v>un</v>
          </cell>
          <cell r="D1760">
            <v>14.7</v>
          </cell>
        </row>
        <row r="1761">
          <cell r="A1761" t="str">
            <v>ED-13344</v>
          </cell>
          <cell r="B1761" t="str">
            <v>LÂMPADA LED, BASE E27, POTÊNCIA 20W, BULBO A70, TEMPERATURA DA COR 6500K, TENSÃO 110-127V, FORNECIMENTO E INSTALAÇÃO, EXCLUSIVE LUMINÁRIA</v>
          </cell>
          <cell r="C1761" t="str">
            <v>un</v>
          </cell>
          <cell r="D1761">
            <v>28.1</v>
          </cell>
        </row>
        <row r="1762">
          <cell r="A1762" t="str">
            <v>ED-13342</v>
          </cell>
          <cell r="B1762" t="str">
            <v>LÂMPADA LED, BASE E27, POTÊNCIA 9W, BULBO A60, TEMPERATURA DA COR 6500K, TENSÃO 110-127V, FORNECIMENTO E INSTALAÇÃO, EXCLUSIVE LUMINÁRIA</v>
          </cell>
          <cell r="C1762" t="str">
            <v>un</v>
          </cell>
          <cell r="D1762">
            <v>11.69</v>
          </cell>
        </row>
        <row r="1763">
          <cell r="A1763" t="str">
            <v>ED-49379</v>
          </cell>
          <cell r="B1763" t="str">
            <v>LÂMPADA MISTA DE 160W/220V</v>
          </cell>
          <cell r="C1763" t="str">
            <v>un</v>
          </cell>
          <cell r="D1763">
            <v>24.61</v>
          </cell>
        </row>
        <row r="1764">
          <cell r="A1764" t="str">
            <v>ED-49375</v>
          </cell>
          <cell r="B1764" t="str">
            <v>LÂMPADA TUBULAR FLUORESCENTE, BASE G13, POTÊNCIA 16W, FORNECIMENTO E INSTALAÇÃO, EXCLUSIVE REATOR E LUMINÁRIA</v>
          </cell>
          <cell r="C1764" t="str">
            <v>un</v>
          </cell>
          <cell r="D1764">
            <v>16.329999999999998</v>
          </cell>
        </row>
        <row r="1765">
          <cell r="A1765" t="str">
            <v>ED-49377</v>
          </cell>
          <cell r="B1765" t="str">
            <v>LÂMPADA TUBULAR FLUORESCENTE, BASE G13, POTÊNCIA 20W, FORNECIMENTO E INSTALAÇÃO, EXCLUSIVE REATOR E LUMINÁRIA</v>
          </cell>
          <cell r="C1765" t="str">
            <v>un</v>
          </cell>
          <cell r="D1765">
            <v>16.579999999999998</v>
          </cell>
        </row>
        <row r="1766">
          <cell r="A1766" t="str">
            <v>ED-49376</v>
          </cell>
          <cell r="B1766" t="str">
            <v>LÂMPADA TUBULAR FLUORESCENTE, BASE G13, POTÊNCIA 32W, FORNECIMENTO E INSTALAÇÃO, EXCLUSIVE REATOR E LUMINÁRIA</v>
          </cell>
          <cell r="C1766" t="str">
            <v>un</v>
          </cell>
          <cell r="D1766">
            <v>16.96</v>
          </cell>
        </row>
        <row r="1767">
          <cell r="A1767" t="str">
            <v>ED-49378</v>
          </cell>
          <cell r="B1767" t="str">
            <v>LÂMPADA TUBULAR FLUORESCENTE, BASE G13, POTÊNCIA 40W, FORNECIMENTO E INSTALAÇÃO, EXCLUSIVE REATOR E LUMINÁRIA</v>
          </cell>
          <cell r="C1767" t="str">
            <v>un</v>
          </cell>
          <cell r="D1767">
            <v>16.739999999999998</v>
          </cell>
        </row>
        <row r="1768">
          <cell r="A1768" t="str">
            <v>ED-9973</v>
          </cell>
          <cell r="B1768" t="str">
            <v>LÂMPADA TUBULAR LED, BASE G13, POTÊNCIA 18W, DIÂMETRO 26MM/T8, TEMPERATURA DA COR 6500K, FORNECIMENTO E INSTALAÇÃO, EXCLUSIVE LUMINÁRIA</v>
          </cell>
          <cell r="C1768" t="str">
            <v>un</v>
          </cell>
          <cell r="D1768">
            <v>24.05</v>
          </cell>
        </row>
        <row r="1769">
          <cell r="A1769" t="str">
            <v>ED-9974</v>
          </cell>
          <cell r="B1769" t="str">
            <v>LÂMPADA TUBULAR LED, BASE G13, POTÊNCIA 40W, DIÂMETRO 26MM/T8, TEMPERATURA DA COR 6500K, FORNECIMENTO E INSTALAÇÃO, EXCLUSIVE LUMINÁRIA</v>
          </cell>
          <cell r="C1769" t="str">
            <v>un</v>
          </cell>
          <cell r="D1769">
            <v>80.680000000000007</v>
          </cell>
        </row>
        <row r="1770">
          <cell r="A1770" t="str">
            <v>ED-9972</v>
          </cell>
          <cell r="B1770" t="str">
            <v>LÂMPADA TUBULAR LED, BASE G13, POTÊNCIA 9W, DIÂMETRO 26MM/T8, TEMPERATURA DA COR 6500K, FORNECIMENTO E INSTALAÇÃO, EXCLUSIVE LUMINÁRIA</v>
          </cell>
          <cell r="C1770" t="str">
            <v>un</v>
          </cell>
          <cell r="D1770">
            <v>19.36</v>
          </cell>
        </row>
        <row r="1771">
          <cell r="A1771" t="str">
            <v>ED-49380</v>
          </cell>
          <cell r="B1771" t="str">
            <v>RECEPTÁCULO DE PORCELANA PARA LÂMPADA COM ROSCA E-27, FORNECIMENTO E INSTALAÇÃO</v>
          </cell>
          <cell r="C1771" t="str">
            <v>un</v>
          </cell>
          <cell r="D1771">
            <v>9.4700000000000006</v>
          </cell>
        </row>
        <row r="1772">
          <cell r="A1772">
            <v>8936</v>
          </cell>
          <cell r="B1772" t="str">
            <v>DUTO CORRUGADO EM PEAD</v>
          </cell>
          <cell r="C1772"/>
          <cell r="D1772"/>
        </row>
        <row r="1773">
          <cell r="A1773" t="str">
            <v>ED-49298</v>
          </cell>
          <cell r="B1773" t="str">
            <v>DUTO CORRUGADO EM PEAD (POLIETILENO DE ALTA DENSIDADE), PARA PROTEÇÃO DE CABOS SUBTERRÂNEOS DN 100 MM (4")</v>
          </cell>
          <cell r="C1773" t="str">
            <v>m</v>
          </cell>
          <cell r="D1773">
            <v>56.06</v>
          </cell>
        </row>
        <row r="1774">
          <cell r="A1774" t="str">
            <v>ED-49299</v>
          </cell>
          <cell r="B1774" t="str">
            <v>DUTO CORRUGADO EM PEAD (POLIETILENO DE ALTA DENSIDADE), PARA PROTEÇÃO DE CABOS SUBTERRÂNEOS DN 125 MM (5")</v>
          </cell>
          <cell r="C1774" t="str">
            <v>m</v>
          </cell>
          <cell r="D1774">
            <v>82.76</v>
          </cell>
        </row>
        <row r="1775">
          <cell r="A1775" t="str">
            <v>ED-49300</v>
          </cell>
          <cell r="B1775" t="str">
            <v>DUTO CORRUGADO EM PEAD (POLIETILENO DE ALTA DENSIDADE), PARA PROTEÇÃO DE CABOS SUBTERRÂNEOS DN 150 MM (6")</v>
          </cell>
          <cell r="C1775" t="str">
            <v>m</v>
          </cell>
          <cell r="D1775">
            <v>108.69</v>
          </cell>
        </row>
        <row r="1776">
          <cell r="A1776" t="str">
            <v>ED-4155</v>
          </cell>
          <cell r="B1776" t="str">
            <v>DUTO CORRUGADO EM PEAD (POLIETILENO DE ALTA DENSIDADE), PARA PROTEÇÃO DE CABOS SUBTERRÂNEOS DN 30 MM (1.1/4")</v>
          </cell>
          <cell r="C1776" t="str">
            <v>m</v>
          </cell>
          <cell r="D1776">
            <v>23.93</v>
          </cell>
        </row>
        <row r="1777">
          <cell r="A1777" t="str">
            <v>ED-49295</v>
          </cell>
          <cell r="B1777" t="str">
            <v>DUTO CORRUGADO EM PEAD (POLIETILENO DE ALTA DENSIDADE), PARA PROTEÇÃO DE CABOS SUBTERRÂNEOS DN 40 MM (1.1/2")</v>
          </cell>
          <cell r="C1777" t="str">
            <v>m</v>
          </cell>
          <cell r="D1777">
            <v>24.63</v>
          </cell>
        </row>
        <row r="1778">
          <cell r="A1778" t="str">
            <v>ED-49296</v>
          </cell>
          <cell r="B1778" t="str">
            <v>DUTO CORRUGADO EM PEAD (POLIETILENO DE ALTA DENSIDADE), PARA PROTEÇÃO DE CABOS SUBTERRÂNEOS DN 50 MM (2")</v>
          </cell>
          <cell r="C1778" t="str">
            <v>m</v>
          </cell>
          <cell r="D1778">
            <v>25.93</v>
          </cell>
        </row>
        <row r="1779">
          <cell r="A1779" t="str">
            <v>ED-49297</v>
          </cell>
          <cell r="B1779" t="str">
            <v>DUTO CORRUGADO EM PEAD (POLIETILENO DE ALTA DENSIDADE), PARA PROTEÇÃO DE CABOS SUBTERRÂNEOS DN 75 MM (3")</v>
          </cell>
          <cell r="C1779" t="str">
            <v>m</v>
          </cell>
          <cell r="D1779">
            <v>40.76</v>
          </cell>
        </row>
        <row r="1780">
          <cell r="A1780">
            <v>8937</v>
          </cell>
          <cell r="B1780" t="str">
            <v>ENVELOPAMENTO DE DUTO E ELETRODUTO</v>
          </cell>
          <cell r="C1780"/>
          <cell r="D1780"/>
        </row>
        <row r="1781">
          <cell r="A1781" t="str">
            <v>ED-49334</v>
          </cell>
          <cell r="B1781" t="str">
            <v>ENVELOPE DE CONCRETO PARA PROTEÇÃO DE TUBOS DE PVC ENTERRADO - CONCRETO TIPO A FCK = 13,5 MPA</v>
          </cell>
          <cell r="C1781" t="str">
            <v>m3</v>
          </cell>
          <cell r="D1781">
            <v>608.30999999999995</v>
          </cell>
        </row>
        <row r="1782">
          <cell r="A1782">
            <v>8938</v>
          </cell>
          <cell r="B1782" t="str">
            <v>ENTRADA DE ENERGIA</v>
          </cell>
          <cell r="C1782"/>
          <cell r="D1782"/>
        </row>
        <row r="1783">
          <cell r="A1783" t="str">
            <v>ED-49440</v>
          </cell>
          <cell r="B1783" t="str">
            <v>ARMAÇÃO SECUNDÁRIA DE UM ESTRIBO, EM AÇO GALVANIZADO, PARA FIXAÇÃO DE ISOLADOR ROLDANA, EXCLUSIVE ISOLADOR, INCLUSIVE INSTALAÇÃO</v>
          </cell>
          <cell r="C1783" t="str">
            <v>un</v>
          </cell>
          <cell r="D1783">
            <v>42.96</v>
          </cell>
        </row>
        <row r="1784">
          <cell r="A1784" t="str">
            <v>ED-20579</v>
          </cell>
          <cell r="B1784" t="str">
            <v>ENTRADA DE ENERGIA AÉREA, TIPO B1, PADRÃO CEMIG, CARGA INSTALADA DE ATÉ 10KW, BIFÁSICO, COM SAÍDA SUBTERRÂNEA, INCLUSIVE POSTE, CAIXA PARA MEDIDOR, DISJUNTOR, BARRAMENTO, ATERRAMENTO E ACESSÓRIOS</v>
          </cell>
          <cell r="C1784" t="str">
            <v>un</v>
          </cell>
          <cell r="D1784">
            <v>2853.66</v>
          </cell>
        </row>
        <row r="1785">
          <cell r="A1785" t="str">
            <v>ED-20580</v>
          </cell>
          <cell r="B1785" t="str">
            <v>ENTRADA DE ENERGIA AÉREA, TIPO B2, PADRÃO CEMIG, CARGA INSTALADA DE 10,1KW ATÉ 15KW, BIFÁSICO, COM SAÍDA SUBTERRÂNEA, INCLUSIVE POSTE, CAIXA PARA MEDIDOR, DISJUNTOR, BARRAMENTO, ATERRAMENTO E ACESSÓRIOS</v>
          </cell>
          <cell r="C1785" t="str">
            <v>un</v>
          </cell>
          <cell r="D1785">
            <v>2951.79</v>
          </cell>
        </row>
        <row r="1786">
          <cell r="A1786" t="str">
            <v>ED-20581</v>
          </cell>
          <cell r="B1786" t="str">
            <v>ENTRADA DE ENERGIA AÉREA, TIPO C1, PADRÃO CEMIG, CARGA INSTALADA DE ATÉ 15KVA, TRIFÁSICO, COM SAÍDA SUBTERRÂNEA, INCLUSIVE POSTE, CAIXA PARA MEDIDOR, DISJUNTOR, BARRAMENTO, ATERRAMENTO E ACESSÓRIOS</v>
          </cell>
          <cell r="C1786" t="str">
            <v>un</v>
          </cell>
          <cell r="D1786">
            <v>3312.31</v>
          </cell>
        </row>
        <row r="1787">
          <cell r="A1787" t="str">
            <v>ED-20582</v>
          </cell>
          <cell r="B1787" t="str">
            <v>ENTRADA DE ENERGIA AÉREA, TIPO C2, PADRÃO CEMIG, CARGA INSTALADA DE 15,1KVA ATÉ 23KVA, TRIFÁSICO, COM SAÍDA SUBTERRÂNEA, INCLUSIVE POSTE, CAIXA PARA MEDIDOR, DISJUNTOR, BARRAMENTO, ATERRAMENTO E ACESSÓRIOS</v>
          </cell>
          <cell r="C1787" t="str">
            <v>un</v>
          </cell>
          <cell r="D1787">
            <v>3386.15</v>
          </cell>
        </row>
        <row r="1788">
          <cell r="A1788" t="str">
            <v>ED-20583</v>
          </cell>
          <cell r="B1788" t="str">
            <v>ENTRADA DE ENERGIA AÉREA, TIPO C3, PADRÃO CEMIG, CARGA INSTALADA DE 23,1KVA ATÉ 27KVA, TRIFÁSICO, COM SAÍDA SUBTERRÂNEA, INCLUSIVE POSTE, CAIXA PARA MEDIDOR, DISJUNTOR, BARRAMENTO, ATERRAMENTO E ACESSÓRIOS</v>
          </cell>
          <cell r="C1788" t="str">
            <v>un</v>
          </cell>
          <cell r="D1788">
            <v>3425.56</v>
          </cell>
        </row>
        <row r="1789">
          <cell r="A1789" t="str">
            <v>ED-20584</v>
          </cell>
          <cell r="B1789" t="str">
            <v>ENTRADA DE ENERGIA AÉREA, TIPO C4, PADRÃO CEMIG, CARGA INSTALADA DE 27,1KVA ATÉ 38KVA, TRIFÁSICO, COM SAÍDA SUBTERRÂNEA, INCLUSIVE POSTE, CAIXA PARA MEDIDOR, DISJUNTOR, BARRAMENTO, ATERRAMENTO E ACESSÓRIOS</v>
          </cell>
          <cell r="C1789" t="str">
            <v>un</v>
          </cell>
          <cell r="D1789">
            <v>4435.8999999999996</v>
          </cell>
        </row>
        <row r="1790">
          <cell r="A1790" t="str">
            <v>ED-20585</v>
          </cell>
          <cell r="B1790" t="str">
            <v>ENTRADA DE ENERGIA AÉREA, TIPO C5, PADRÃO CEMIG, CARGA INSTALADA DE 38,1KVA ATÉ 47KVA, TRIFÁSICO, COM SAÍDA SUBTERRÂNEA, INCLUSIVE POSTE, CAIXA PARA MEDIDOR, DISJUNTOR, BARRAMENTO, ATERRAMENTO E ACESSÓRIOS</v>
          </cell>
          <cell r="C1790" t="str">
            <v>un</v>
          </cell>
          <cell r="D1790">
            <v>4814.58</v>
          </cell>
        </row>
        <row r="1791">
          <cell r="A1791" t="str">
            <v>ED-20586</v>
          </cell>
          <cell r="B1791" t="str">
            <v>ENTRADA DE ENERGIA AÉREA, TIPO C6, PADRÃO CEMIG, CARGA INSTALADA DE 47,1KVA ATÉ 57KVA, TRIFÁSICO, COM SAÍDA SUBTERRÂNEA, INCLUSIVE POSTE, CAIXA PARA MEDIDOR, DISJUNTOR, BARRAMENTO, ATERRAMENTO E ACESSÓRIOS</v>
          </cell>
          <cell r="C1791" t="str">
            <v>un</v>
          </cell>
          <cell r="D1791">
            <v>7442.21</v>
          </cell>
        </row>
        <row r="1792">
          <cell r="A1792" t="str">
            <v>ED-20587</v>
          </cell>
          <cell r="B1792" t="str">
            <v>ENTRADA DE ENERGIA AÉREA, TIPO C7, PADRÃO CEMIG, CARGA INSTALADA DE 57,1KVA ATÉ 66KVA, TRIFÁSICO, COM SAÍDA SUBTERRÂNEA, INCLUSIVE POSTE, CAIXA PARA MEDIDOR, DISJUNTOR, BARRAMENTO, ATERRAMENTO E ACESSÓRIOS</v>
          </cell>
          <cell r="C1792" t="str">
            <v>un</v>
          </cell>
          <cell r="D1792">
            <v>7538.24</v>
          </cell>
        </row>
        <row r="1793">
          <cell r="A1793" t="str">
            <v>ED-20588</v>
          </cell>
          <cell r="B1793" t="str">
            <v>ENTRADA DE ENERGIA AÉREA, TIPO C8, PADRÃO CEMIG, CARGA INSTALADA DE 66,1KVA ATÉ 75KVA, TRIFÁSICO, COM SAÍDA SUBTERRÂNEA, INCLUSIVE POSTE, CAIXA PARA MEDIDOR, DISJUNTOR, BARRAMENTO, ATERRAMENTO E ACESSÓRIOS</v>
          </cell>
          <cell r="C1793" t="str">
            <v>un</v>
          </cell>
          <cell r="D1793">
            <v>7564.76</v>
          </cell>
        </row>
        <row r="1794">
          <cell r="A1794" t="str">
            <v>ED-20589</v>
          </cell>
          <cell r="B1794" t="str">
            <v>ENTRADA DE ENERGIA AÉREA, TIPO F1, PADRÃO CEMIG, CARGA INSTALADA DE 75,1KVA ATÉ 86KVA, TRIFÁSICO, COM SAÍDA SUBTERRÂNEA, INCLUSIVE POSTE, CAIXA PARA MEDIDOR, DISJUNTOR, BARRAMENTO, ATERRAMENTO E ACESSÓRIOS</v>
          </cell>
          <cell r="C1794" t="str">
            <v>un</v>
          </cell>
          <cell r="D1794">
            <v>9840.1299999999992</v>
          </cell>
        </row>
        <row r="1795">
          <cell r="A1795" t="str">
            <v>ED-20590</v>
          </cell>
          <cell r="B1795" t="str">
            <v>ENTRADA DE ENERGIA AÉREA, TIPO F2, PADRÃO CEMIG, CARGA INSTALADA DE 86,1KVA ATÉ 95KVA, TRIFÁSICO, COM SAÍDA SUBTERRÂNEA, INCLUSIVE POSTE, CAIXA PARA MEDIDOR, DISJUNTOR, BARRAMENTO, ATERRAMENTO E ACESSÓRIOS</v>
          </cell>
          <cell r="C1795" t="str">
            <v>un</v>
          </cell>
          <cell r="D1795">
            <v>10511.1</v>
          </cell>
        </row>
        <row r="1796">
          <cell r="A1796" t="str">
            <v>ED-20591</v>
          </cell>
          <cell r="B1796" t="str">
            <v>ENTRADA DE ENERGIA SUBTERRÂNEA, TIPO F3, PADRÃO CEMIG, CARGA INSTALADA DE 95,1KVA ATÉ 114KVA, TRIFÁSICO, COM SAÍDA SUBTERRÂNEA, INCLUSIVE POSTE, CAIXA PARA MEDIDOR, DISJUNTOR, BARRAMENTO, ATERRAMENTO E ACESSÓRIOS</v>
          </cell>
          <cell r="C1796" t="str">
            <v>un</v>
          </cell>
          <cell r="D1796">
            <v>10074.49</v>
          </cell>
        </row>
        <row r="1797">
          <cell r="A1797" t="str">
            <v>ED-20592</v>
          </cell>
          <cell r="B1797" t="str">
            <v>ENTRADA DE ENERGIA SUBTERRÂNEA, TIPO F4, PADRÃO CEMIG, CARGA INSTALADA DE 114,1KVA ATÉ 152KVA, TRIFÁSICO, COM SAÍDA SUBTERRÂNEA, INCLUSIVE POSTE, CAIXA PARA MEDIDOR, DISJUNTOR, BARRAMENTO, ATERRAMENTO E ACESSÓRIOS</v>
          </cell>
          <cell r="C1797" t="str">
            <v>un</v>
          </cell>
          <cell r="D1797">
            <v>10276.44</v>
          </cell>
        </row>
        <row r="1798">
          <cell r="A1798" t="str">
            <v>ED-20593</v>
          </cell>
          <cell r="B1798" t="str">
            <v>ENTRADA DE ENERGIA SUBTERRÂNEA, TIPO F5, PADRÃO CEMIG, CARGA INSTALADA DE 152,1KVA ATÉ 171KVA, TRIFÁSICO, COM SAÍDA SUBTERRÂNEA, INCLUSIVE POSTE, CAIXA PARA MEDIDOR, DISJUNTOR, BARRAMENTO, ATERRAMENTO E ACESSÓRIOS</v>
          </cell>
          <cell r="C1798" t="str">
            <v>un</v>
          </cell>
          <cell r="D1798">
            <v>11272.22</v>
          </cell>
        </row>
        <row r="1799">
          <cell r="A1799" t="str">
            <v>ED-20594</v>
          </cell>
          <cell r="B1799" t="str">
            <v>ENTRADA DE ENERGIA SUBTERRÂNEA, TIPO F6, PADRÃO CEMIG, CARGA INSTALADA DE 171,1KVA ATÉ 188KVA, TRIFÁSICO, COM SAÍDA SUBTERRÂNEA, INCLUSIVE POSTE, CAIXA PARA MEDIDOR, DISJUNTOR, BARRAMENTO, ATERRAMENTO E ACESSÓRIOS</v>
          </cell>
          <cell r="C1799" t="str">
            <v>un</v>
          </cell>
          <cell r="D1799">
            <v>11964.91</v>
          </cell>
        </row>
        <row r="1800">
          <cell r="A1800" t="str">
            <v>ED-20595</v>
          </cell>
          <cell r="B1800" t="str">
            <v>ENTRADA DE ENERGIA SUBTERRÂNEA, TIPO F7, PADRÃO CEMIG, CARGA INSTALADA DE 188,1KVA ATÉ 228KVA, TRIFÁSICO, COM SAÍDA SUBTERRÂNEA, INCLUSIVE POSTE, CAIXA PARA MEDIDOR, DISJUNTOR, BARRAMENTO, ATERRAMENTO E ACESSÓRIOS</v>
          </cell>
          <cell r="C1800" t="str">
            <v>un</v>
          </cell>
          <cell r="D1800">
            <v>12453.62</v>
          </cell>
        </row>
        <row r="1801">
          <cell r="A1801" t="str">
            <v>ED-20596</v>
          </cell>
          <cell r="B1801" t="str">
            <v>ENTRADA DE ENERGIA SUBTERRÂNEA, TIPO F8, PADRÃO CEMIG, CARGA INSTALADA DE 228,1KVA ATÉ 266KVA, TRIFÁSICO, COM SAÍDA SUBTERRÂNEA, INCLUSIVE POSTE, CAIXA PARA MEDIDOR, DISJUNTOR, BARRAMENTO, ATERRAMENTO E ACESSÓRIOS</v>
          </cell>
          <cell r="C1801" t="str">
            <v>un</v>
          </cell>
          <cell r="D1801">
            <v>13430.4</v>
          </cell>
        </row>
        <row r="1802">
          <cell r="A1802" t="str">
            <v>ED-20597</v>
          </cell>
          <cell r="B1802" t="str">
            <v>ENTRADA DE ENERGIA SUBTERRÂNEA, TIPO F9, PADRÃO CEMIG, CARGA INSTALADA DE 266,1KVA ATÉ 304KVA, TRIFÁSICO, COM SAÍDA SUBTERRÂNEA, INCLUSIVE POSTE, CAIXA PARA MEDIDOR, DISJUNTOR, BARRAMENTO, ATERRAMENTO E ACESSÓRIOS</v>
          </cell>
          <cell r="C1802" t="str">
            <v>un</v>
          </cell>
          <cell r="D1802">
            <v>14447.82</v>
          </cell>
        </row>
        <row r="1803">
          <cell r="A1803" t="str">
            <v>ED-49443</v>
          </cell>
          <cell r="B1803" t="str">
            <v>ISOLADOR ROLDANA EM PORCELANA, TENSÃO NOMINAL 1KV, EXCLUSIVE ARMAÇÃO SECUNDÁRIA, INCLUSIVE INSTALAÇÃO</v>
          </cell>
          <cell r="C1803" t="str">
            <v>un</v>
          </cell>
          <cell r="D1803">
            <v>11</v>
          </cell>
        </row>
        <row r="1804">
          <cell r="A1804">
            <v>8939</v>
          </cell>
          <cell r="B1804" t="str">
            <v>CANALETA EM PVC</v>
          </cell>
          <cell r="C1804"/>
          <cell r="D1804"/>
        </row>
        <row r="1805">
          <cell r="A1805" t="str">
            <v>ED-49060</v>
          </cell>
          <cell r="B1805" t="str">
            <v>CANALETA EM PVC PARA INSTALAÇÃO ELÉTRICA APARENTE, INCLUSIVE CONEXÕES, DIMENSÕES 20 X 10 MM</v>
          </cell>
          <cell r="C1805" t="str">
            <v>m</v>
          </cell>
          <cell r="D1805">
            <v>10.51</v>
          </cell>
        </row>
        <row r="1806">
          <cell r="A1806" t="str">
            <v>ED-49061</v>
          </cell>
          <cell r="B1806" t="str">
            <v>CANALETA EM PVC PARA INSTALAÇÃO ELÉTRICA APARENTE, INCLUSIVE CONEXÕES, DIMENSÕES 50 X 20 MM</v>
          </cell>
          <cell r="C1806" t="str">
            <v>m</v>
          </cell>
          <cell r="D1806">
            <v>24.36</v>
          </cell>
        </row>
        <row r="1807">
          <cell r="A1807">
            <v>8942</v>
          </cell>
          <cell r="B1807" t="str">
            <v>CAIXA DE MEDIÇÃO</v>
          </cell>
          <cell r="C1807"/>
          <cell r="D1807"/>
        </row>
        <row r="1808">
          <cell r="A1808" t="str">
            <v>ED-49208</v>
          </cell>
          <cell r="B1808" t="str">
            <v>CAIXA PARA MEDIÇÃO, TIPO CM-10, DIMENSÕES CONFORME PADRÃO CEMIG, EXCLUSIVE DISJUNTOR, INCLUSIVE INSTALAÇÃO</v>
          </cell>
          <cell r="C1808" t="str">
            <v>un</v>
          </cell>
          <cell r="D1808">
            <v>2210.48</v>
          </cell>
        </row>
        <row r="1809">
          <cell r="A1809" t="str">
            <v>ED-49205</v>
          </cell>
          <cell r="B1809" t="str">
            <v>CAIXA PARA MEDIÇÃO, TIPO CM-14, COM VISOR DO LEITOR PARA VIA PÚBLICA (LVP), DIMENSÕES CONFORME PADRÃO CEMIG, EXCLUSIVE DISJUNTOR, INCLUSIVE INSTALAÇÃO</v>
          </cell>
          <cell r="C1809" t="str">
            <v>un</v>
          </cell>
          <cell r="D1809">
            <v>318.51</v>
          </cell>
        </row>
        <row r="1810">
          <cell r="A1810" t="str">
            <v>ED-49206</v>
          </cell>
          <cell r="B1810" t="str">
            <v>CAIXA PARA MEDIÇÃO, TIPO CM-18, DIMENSÕES CONFORME PADRÃO CEMIG, EXCLUSIVE BARRAMENTO E DISJUNTOR, INCLUSIVE INSTALAÇÃO</v>
          </cell>
          <cell r="C1810" t="str">
            <v>un</v>
          </cell>
          <cell r="D1810">
            <v>3093.16</v>
          </cell>
        </row>
        <row r="1811">
          <cell r="A1811" t="str">
            <v>ED-49211</v>
          </cell>
          <cell r="B1811" t="str">
            <v>CAIXA PARA MEDIÇÃO, TIPO CM-18, DIMENSÕES CONFORME PADRÃO CEMIG, EXCLUSIVE DISJUNTOR, INCLUSIVE BARRAMENTO PARA DISJUNTOR DE 1000A ATÉ 1250A E INSTALAÇÃO</v>
          </cell>
          <cell r="C1811" t="str">
            <v>un</v>
          </cell>
          <cell r="D1811">
            <v>6529.93</v>
          </cell>
        </row>
        <row r="1812">
          <cell r="A1812" t="str">
            <v>ED-49207</v>
          </cell>
          <cell r="B1812" t="str">
            <v>CAIXA PARA MEDIÇÃO, TIPO CM-18, DIMENSÕES CONFORME PADRÃO CEMIG, EXCLUSIVE DISJUNTOR, INCLUSIVE BARRAMENTO PARA DISJUNTOR DE 450A ATÉ 630A E INSTALAÇÃO</v>
          </cell>
          <cell r="C1812" t="str">
            <v>un</v>
          </cell>
          <cell r="D1812">
            <v>4918.7700000000004</v>
          </cell>
        </row>
        <row r="1813">
          <cell r="A1813" t="str">
            <v>ED-49209</v>
          </cell>
          <cell r="B1813" t="str">
            <v>CAIXA PARA MEDIÇÃO, TIPO CM-18, DIMENSÕES CONFORME PADRÃO CEMIG, EXCLUSIVE DISJUNTOR, INCLUSIVE BARRAMENTO PARA DISJUNTOR DE 700A ATÉ 800A E INSTALAÇÃO</v>
          </cell>
          <cell r="C1813" t="str">
            <v>un</v>
          </cell>
          <cell r="D1813">
            <v>5749.1</v>
          </cell>
        </row>
        <row r="1814">
          <cell r="A1814" t="str">
            <v>ED-20650</v>
          </cell>
          <cell r="B1814" t="str">
            <v>CAIXA PARA MEDIÇÃO, TIPO CM-19, DIMENSÕES CONFORME PADRÃO CEMIG, EXCLUSIVE BARRAMENTO E DISJUNTOR, INCLUSIVE INSTALAÇÃO</v>
          </cell>
          <cell r="C1814" t="str">
            <v>un</v>
          </cell>
          <cell r="D1814">
            <v>651.82000000000005</v>
          </cell>
        </row>
        <row r="1815">
          <cell r="A1815" t="str">
            <v>ED-49212</v>
          </cell>
          <cell r="B1815" t="str">
            <v>CAIXA PARA MEDIÇÃO, TIPO CM-2, DIMENSÕES CONFORME PADRÃO CEMIG, EXCLUSIVE DISJUNTOR, INCLUSIVE INSTALAÇÃO</v>
          </cell>
          <cell r="C1815" t="str">
            <v>un</v>
          </cell>
          <cell r="D1815">
            <v>319.58999999999997</v>
          </cell>
        </row>
        <row r="1816">
          <cell r="A1816" t="str">
            <v>ED-49203</v>
          </cell>
          <cell r="B1816" t="str">
            <v>CAIXA PARA MEDIÇÃO, TIPO CM-3, COM VISOR DO LEITOR PARA VIA PÚBLICA (LVP), DIMENSÕES CONFORME PADRÃO CEMIG, EXCLUSIVE DISJUNTOR, INCLUSIVE INSTALAÇÃO</v>
          </cell>
          <cell r="C1816" t="str">
            <v>un</v>
          </cell>
          <cell r="D1816">
            <v>595.53</v>
          </cell>
        </row>
        <row r="1817">
          <cell r="A1817" t="str">
            <v>ED-49210</v>
          </cell>
          <cell r="B1817" t="str">
            <v>CAIXA PARA MEDIÇÃO, TIPO CM-4, DIMENSÕES CONFORME PADRÃO CEMIG, EXCLUSIVE DISJUNTOR, INCLUSIVE INSTALAÇÃO</v>
          </cell>
          <cell r="C1817" t="str">
            <v>un</v>
          </cell>
          <cell r="D1817">
            <v>705.93</v>
          </cell>
        </row>
        <row r="1818">
          <cell r="A1818" t="str">
            <v>ED-20649</v>
          </cell>
          <cell r="B1818" t="str">
            <v>CAIXA PARA MEDIÇÃO, TIPO CM-9, DIMENSÕES CONFORME PADRÃO CEMIG, EXCLUSIVE DISJUNTOR, INCLUSIVE INSTALAÇÃO</v>
          </cell>
          <cell r="C1818" t="str">
            <v>un</v>
          </cell>
          <cell r="D1818">
            <v>2605.96</v>
          </cell>
        </row>
        <row r="1819">
          <cell r="A1819" t="str">
            <v>ED-28593</v>
          </cell>
          <cell r="B1819" t="str">
            <v>CAIXA PARA PROTEÇÃO GERAL, TIPO CM-8, DIMENSÕES CONFORME PADRÃO CEMIG, EXCLUSIVE BARRAMENTO E DISJUNTOR, INCLUSIVE INSTALAÇÃO</v>
          </cell>
          <cell r="C1819" t="str">
            <v>un</v>
          </cell>
          <cell r="D1819">
            <v>329.29</v>
          </cell>
        </row>
        <row r="1820">
          <cell r="A1820">
            <v>8943</v>
          </cell>
          <cell r="B1820" t="str">
            <v>QUADRO DE DISTRIBUIÇÃO</v>
          </cell>
          <cell r="C1820"/>
          <cell r="D1820"/>
        </row>
        <row r="1821">
          <cell r="A1821" t="str">
            <v>ED-49506</v>
          </cell>
          <cell r="B1821" t="str">
            <v>QUADRO DE DISTRIBUIÇÃO DE LUZ EM PVC DE EMBUTIR, ATÉ 16 DIVISÕES MODULARES, DIMENSÕES EXTERNAS 260 X 310 X 85 MM</v>
          </cell>
          <cell r="C1821" t="str">
            <v>un</v>
          </cell>
          <cell r="D1821">
            <v>171.07</v>
          </cell>
        </row>
        <row r="1822">
          <cell r="A1822" t="str">
            <v>ED-49505</v>
          </cell>
          <cell r="B1822" t="str">
            <v>QUADRO DE DISTRIBUIÇÃO DE LUZ EM PVC DE EMBUTIR, ATÉ 8 DIVISÕES MODULARES, DIMENSÕES EXTERNAS 160 X 240 X 89 MM</v>
          </cell>
          <cell r="C1822" t="str">
            <v>un</v>
          </cell>
          <cell r="D1822">
            <v>113.82</v>
          </cell>
        </row>
        <row r="1823">
          <cell r="A1823" t="str">
            <v>ED-49499</v>
          </cell>
          <cell r="B1823" t="str">
            <v>QUADRO DE DISTRIBUIÇÃO PARA 12 MÓDULOS COM BARRAMENTO E CHAVE</v>
          </cell>
          <cell r="C1823" t="str">
            <v>un</v>
          </cell>
          <cell r="D1823">
            <v>197.03</v>
          </cell>
        </row>
        <row r="1824">
          <cell r="A1824" t="str">
            <v>ED-49500</v>
          </cell>
          <cell r="B1824" t="str">
            <v>QUADRO DE DISTRIBUIÇÃO PARA 20 MÓDULOS COM BARRAMENTO 100 A</v>
          </cell>
          <cell r="C1824" t="str">
            <v>un</v>
          </cell>
          <cell r="D1824">
            <v>273.13</v>
          </cell>
        </row>
        <row r="1825">
          <cell r="A1825" t="str">
            <v>ED-49501</v>
          </cell>
          <cell r="B1825" t="str">
            <v>QUADRO DE DISTRIBUIÇÃO PARA 24 MÓDULOS COM BARRAMENTO 100 A</v>
          </cell>
          <cell r="C1825" t="str">
            <v>un</v>
          </cell>
          <cell r="D1825">
            <v>369.06</v>
          </cell>
        </row>
        <row r="1826">
          <cell r="A1826" t="str">
            <v>ED-49502</v>
          </cell>
          <cell r="B1826" t="str">
            <v>QUADRO DE DISTRIBUIÇÃO PARA 36 MÓDULOS COM BARRAMENTO 100 A</v>
          </cell>
          <cell r="C1826" t="str">
            <v>un</v>
          </cell>
          <cell r="D1826">
            <v>480.72</v>
          </cell>
        </row>
        <row r="1827">
          <cell r="A1827" t="str">
            <v>ED-49503</v>
          </cell>
          <cell r="B1827" t="str">
            <v>QUADRO DE DISTRIBUIÇÃO PARA 42 MÓDULOS COM BARRAMENTO 100 A</v>
          </cell>
          <cell r="C1827" t="str">
            <v>un</v>
          </cell>
          <cell r="D1827">
            <v>811.8</v>
          </cell>
        </row>
        <row r="1828">
          <cell r="A1828" t="str">
            <v>ED-49504</v>
          </cell>
          <cell r="B1828" t="str">
            <v>QUADRO DE DISTRIBUIÇÃO PARA 50 MÓDULOS COM BARRAMENTO 100 A</v>
          </cell>
          <cell r="C1828" t="str">
            <v>un</v>
          </cell>
          <cell r="D1828">
            <v>1087.28</v>
          </cell>
        </row>
        <row r="1829">
          <cell r="A1829" t="str">
            <v>ED-49498</v>
          </cell>
          <cell r="B1829" t="str">
            <v>QUADRO DE DISTRIBUIÇÃO PARA 8 MÓDULOS COM BARRAMENTO E CHAVE</v>
          </cell>
          <cell r="C1829" t="str">
            <v>un</v>
          </cell>
          <cell r="D1829">
            <v>151.24</v>
          </cell>
        </row>
        <row r="1830">
          <cell r="A1830">
            <v>8944</v>
          </cell>
          <cell r="B1830" t="str">
            <v>DISJUNTOR</v>
          </cell>
          <cell r="C1830"/>
          <cell r="D1830"/>
        </row>
        <row r="1831">
          <cell r="A1831" t="str">
            <v>ED-49248</v>
          </cell>
          <cell r="B1831" t="str">
            <v>DISJUNTOR BIPOLAR TERMOMAGNÉTICO 10KA, DE 100A</v>
          </cell>
          <cell r="C1831" t="str">
            <v>un</v>
          </cell>
          <cell r="D1831">
            <v>75.37</v>
          </cell>
        </row>
        <row r="1832">
          <cell r="A1832" t="str">
            <v>ED-49249</v>
          </cell>
          <cell r="B1832" t="str">
            <v>DISJUNTOR BIPOLAR TERMOMAGNÉTICO 10KA, DE 120A</v>
          </cell>
          <cell r="C1832" t="str">
            <v>un</v>
          </cell>
          <cell r="D1832">
            <v>234.51</v>
          </cell>
        </row>
        <row r="1833">
          <cell r="A1833" t="str">
            <v>ED-49250</v>
          </cell>
          <cell r="B1833" t="str">
            <v>DISJUNTOR BIPOLAR TERMOMAGNÉTICO 10KA, DE 125A</v>
          </cell>
          <cell r="C1833" t="str">
            <v>un</v>
          </cell>
          <cell r="D1833">
            <v>234.51</v>
          </cell>
        </row>
        <row r="1834">
          <cell r="A1834" t="str">
            <v>ED-49251</v>
          </cell>
          <cell r="B1834" t="str">
            <v>DISJUNTOR BIPOLAR TERMOMAGNÉTICO 10KA, DE 200A</v>
          </cell>
          <cell r="C1834" t="str">
            <v>un</v>
          </cell>
          <cell r="D1834">
            <v>234.51</v>
          </cell>
        </row>
        <row r="1835">
          <cell r="A1835" t="str">
            <v>ED-49240</v>
          </cell>
          <cell r="B1835" t="str">
            <v>DISJUNTOR BIPOLAR TERMOMAGNÉTICO 10KA, DE 25A</v>
          </cell>
          <cell r="C1835" t="str">
            <v>un</v>
          </cell>
          <cell r="D1835">
            <v>63.5</v>
          </cell>
        </row>
        <row r="1836">
          <cell r="A1836" t="str">
            <v>ED-49241</v>
          </cell>
          <cell r="B1836" t="str">
            <v>DISJUNTOR BIPOLAR TERMOMAGNÉTICO 10KA, DE 30A</v>
          </cell>
          <cell r="C1836" t="str">
            <v>un</v>
          </cell>
          <cell r="D1836">
            <v>63.5</v>
          </cell>
        </row>
        <row r="1837">
          <cell r="A1837" t="str">
            <v>ED-49242</v>
          </cell>
          <cell r="B1837" t="str">
            <v>DISJUNTOR BIPOLAR TERMOMAGNÉTICO 10KA, DE 35A</v>
          </cell>
          <cell r="C1837" t="str">
            <v>un</v>
          </cell>
          <cell r="D1837">
            <v>63.5</v>
          </cell>
        </row>
        <row r="1838">
          <cell r="A1838" t="str">
            <v>ED-49243</v>
          </cell>
          <cell r="B1838" t="str">
            <v>DISJUNTOR BIPOLAR TERMOMAGNÉTICO 10KA, DE 40A</v>
          </cell>
          <cell r="C1838" t="str">
            <v>un</v>
          </cell>
          <cell r="D1838">
            <v>63.5</v>
          </cell>
        </row>
        <row r="1839">
          <cell r="A1839" t="str">
            <v>ED-49244</v>
          </cell>
          <cell r="B1839" t="str">
            <v>DISJUNTOR BIPOLAR TERMOMAGNÉTICO 10KA, DE 50A</v>
          </cell>
          <cell r="C1839" t="str">
            <v>un</v>
          </cell>
          <cell r="D1839">
            <v>63.5</v>
          </cell>
        </row>
        <row r="1840">
          <cell r="A1840" t="str">
            <v>ED-49245</v>
          </cell>
          <cell r="B1840" t="str">
            <v>DISJUNTOR BIPOLAR TERMOMAGNÉTICO 10KA, DE 60A</v>
          </cell>
          <cell r="C1840" t="str">
            <v>un</v>
          </cell>
          <cell r="D1840">
            <v>75.37</v>
          </cell>
        </row>
        <row r="1841">
          <cell r="A1841" t="str">
            <v>ED-49246</v>
          </cell>
          <cell r="B1841" t="str">
            <v>DISJUNTOR BIPOLAR TERMOMAGNÉTICO 10KA, DE 70A</v>
          </cell>
          <cell r="C1841" t="str">
            <v>un</v>
          </cell>
          <cell r="D1841">
            <v>75.37</v>
          </cell>
        </row>
        <row r="1842">
          <cell r="A1842" t="str">
            <v>ED-49247</v>
          </cell>
          <cell r="B1842" t="str">
            <v>DISJUNTOR BIPOLAR TERMOMAGNÉTICO 10KA, DE 90A</v>
          </cell>
          <cell r="C1842" t="str">
            <v>un</v>
          </cell>
          <cell r="D1842">
            <v>75.37</v>
          </cell>
        </row>
        <row r="1843">
          <cell r="A1843" t="str">
            <v>ED-49268</v>
          </cell>
          <cell r="B1843" t="str">
            <v>DISJUNTOR BIPOLAR TERMOMAGNÉTICO 5KA, DE 10A</v>
          </cell>
          <cell r="C1843" t="str">
            <v>un</v>
          </cell>
          <cell r="D1843">
            <v>49.39</v>
          </cell>
        </row>
        <row r="1844">
          <cell r="A1844" t="str">
            <v>ED-49281</v>
          </cell>
          <cell r="B1844" t="str">
            <v>DISJUNTOR BIPOLAR TERMOMAGNÉTICO 5KA, DE 100A</v>
          </cell>
          <cell r="C1844" t="str">
            <v>un</v>
          </cell>
          <cell r="D1844">
            <v>66.05</v>
          </cell>
        </row>
        <row r="1845">
          <cell r="A1845" t="str">
            <v>ED-49269</v>
          </cell>
          <cell r="B1845" t="str">
            <v>DISJUNTOR BIPOLAR TERMOMAGNÉTICO 5KA, DE 15A</v>
          </cell>
          <cell r="C1845" t="str">
            <v>un</v>
          </cell>
          <cell r="D1845">
            <v>49.39</v>
          </cell>
        </row>
        <row r="1846">
          <cell r="A1846" t="str">
            <v>ED-49270</v>
          </cell>
          <cell r="B1846" t="str">
            <v>DISJUNTOR BIPOLAR TERMOMAGNÉTICO 5KA, DE 16A</v>
          </cell>
          <cell r="C1846" t="str">
            <v>un</v>
          </cell>
          <cell r="D1846">
            <v>49.39</v>
          </cell>
        </row>
        <row r="1847">
          <cell r="A1847" t="str">
            <v>ED-49271</v>
          </cell>
          <cell r="B1847" t="str">
            <v>DISJUNTOR BIPOLAR TERMOMAGNÉTICO 5KA, DE 20A</v>
          </cell>
          <cell r="C1847" t="str">
            <v>un</v>
          </cell>
          <cell r="D1847">
            <v>49.39</v>
          </cell>
        </row>
        <row r="1848">
          <cell r="A1848" t="str">
            <v>ED-49272</v>
          </cell>
          <cell r="B1848" t="str">
            <v>DISJUNTOR BIPOLAR TERMOMAGNÉTICO 5KA, DE 25A</v>
          </cell>
          <cell r="C1848" t="str">
            <v>un</v>
          </cell>
          <cell r="D1848">
            <v>49.39</v>
          </cell>
        </row>
        <row r="1849">
          <cell r="A1849" t="str">
            <v>ED-49273</v>
          </cell>
          <cell r="B1849" t="str">
            <v>DISJUNTOR BIPOLAR TERMOMAGNÉTICO 5KA, DE 30A</v>
          </cell>
          <cell r="C1849" t="str">
            <v>un</v>
          </cell>
          <cell r="D1849">
            <v>49.39</v>
          </cell>
        </row>
        <row r="1850">
          <cell r="A1850" t="str">
            <v>ED-49274</v>
          </cell>
          <cell r="B1850" t="str">
            <v>DISJUNTOR BIPOLAR TERMOMAGNÉTICO 5KA, DE 32A</v>
          </cell>
          <cell r="C1850" t="str">
            <v>un</v>
          </cell>
          <cell r="D1850">
            <v>49.39</v>
          </cell>
        </row>
        <row r="1851">
          <cell r="A1851" t="str">
            <v>ED-49275</v>
          </cell>
          <cell r="B1851" t="str">
            <v>DISJUNTOR BIPOLAR TERMOMAGNÉTICO 5KA, DE 35A</v>
          </cell>
          <cell r="C1851" t="str">
            <v>un</v>
          </cell>
          <cell r="D1851">
            <v>49.39</v>
          </cell>
        </row>
        <row r="1852">
          <cell r="A1852" t="str">
            <v>ED-49276</v>
          </cell>
          <cell r="B1852" t="str">
            <v>DISJUNTOR BIPOLAR TERMOMAGNÉTICO 5KA, DE 40A</v>
          </cell>
          <cell r="C1852" t="str">
            <v>un</v>
          </cell>
          <cell r="D1852">
            <v>51.19</v>
          </cell>
        </row>
        <row r="1853">
          <cell r="A1853" t="str">
            <v>ED-49277</v>
          </cell>
          <cell r="B1853" t="str">
            <v>DISJUNTOR BIPOLAR TERMOMAGNÉTICO 5KA, DE 50A</v>
          </cell>
          <cell r="C1853" t="str">
            <v>un</v>
          </cell>
          <cell r="D1853">
            <v>51.19</v>
          </cell>
        </row>
        <row r="1854">
          <cell r="A1854" t="str">
            <v>ED-49278</v>
          </cell>
          <cell r="B1854" t="str">
            <v>DISJUNTOR BIPOLAR TERMOMAGNÉTICO 5KA, DE 60A</v>
          </cell>
          <cell r="C1854" t="str">
            <v>un</v>
          </cell>
          <cell r="D1854">
            <v>60.9</v>
          </cell>
        </row>
        <row r="1855">
          <cell r="A1855" t="str">
            <v>ED-49279</v>
          </cell>
          <cell r="B1855" t="str">
            <v>DISJUNTOR BIPOLAR TERMOMAGNÉTICO 5KA, DE 70A</v>
          </cell>
          <cell r="C1855" t="str">
            <v>un</v>
          </cell>
          <cell r="D1855">
            <v>66.05</v>
          </cell>
        </row>
        <row r="1856">
          <cell r="A1856" t="str">
            <v>ED-49280</v>
          </cell>
          <cell r="B1856" t="str">
            <v>DISJUNTOR BIPOLAR TERMOMAGNÉTICO 5KA, DE 90A</v>
          </cell>
          <cell r="C1856" t="str">
            <v>un</v>
          </cell>
          <cell r="D1856">
            <v>66.05</v>
          </cell>
        </row>
        <row r="1857">
          <cell r="A1857" t="str">
            <v>ED-15114</v>
          </cell>
          <cell r="B1857" t="str">
            <v>DISJUNTOR DE PROTEÇÃO DIFERENCIAL RESIDUAL (DR), BIPOLAR, TIPO DIN, CORRENTE NOMINAL DE 25A, ALTA SENSIBILIDADE, CORRENTE DIFERENCIAL RESIDUAL NOMINAL COM ATUAÇÃO DE 30MA</v>
          </cell>
          <cell r="C1857" t="str">
            <v>un</v>
          </cell>
          <cell r="D1857">
            <v>121.2</v>
          </cell>
        </row>
        <row r="1858">
          <cell r="A1858" t="str">
            <v>ED-15115</v>
          </cell>
          <cell r="B1858" t="str">
            <v>DISJUNTOR DE PROTEÇÃO DIFERENCIAL RESIDUAL (DR), BIPOLAR, TIPO DIN, CORRENTE NOMINAL DE 40A, ALTA SENSIBILIDADE, CORRENTE DIFERENCIAL RESIDUAL NOMINAL COM ATUAÇÃO DE 30MA</v>
          </cell>
          <cell r="C1858" t="str">
            <v>un</v>
          </cell>
          <cell r="D1858">
            <v>124.75</v>
          </cell>
        </row>
        <row r="1859">
          <cell r="A1859" t="str">
            <v>ED-15116</v>
          </cell>
          <cell r="B1859" t="str">
            <v>DISJUNTOR DE PROTEÇÃO DIFERENCIAL RESIDUAL (DR), BIPOLAR, TIPO DIN, CORRENTE NOMINAL DE 63A, ALTA SENSIBILIDADE, CORRENTE DIFERENCIAL RESIDUAL NOMINAL COM ATUAÇÃO DE 30MA</v>
          </cell>
          <cell r="C1859" t="str">
            <v>un</v>
          </cell>
          <cell r="D1859">
            <v>143.26</v>
          </cell>
        </row>
        <row r="1860">
          <cell r="A1860" t="str">
            <v>ED-15117</v>
          </cell>
          <cell r="B1860" t="str">
            <v>DISJUNTOR DE PROTEÇÃO DIFERENCIAL RESIDUAL (DR), TETRAPOLAR, TIPO DIN, CORRENTE NOMINAL DE 63A, ALTA SENSIBILIDADE, CORRENTE DIFERENCIAL RESIDUAL NOMINAL COM ATUAÇÃO DE 30MA</v>
          </cell>
          <cell r="C1860" t="str">
            <v>un</v>
          </cell>
          <cell r="D1860">
            <v>154.47</v>
          </cell>
        </row>
        <row r="1861">
          <cell r="A1861" t="str">
            <v>ED-49228</v>
          </cell>
          <cell r="B1861" t="str">
            <v>DISJUNTOR MONOPOLAR TERMOMAGNÉTICO 5KA, DE 10A</v>
          </cell>
          <cell r="C1861" t="str">
            <v>un</v>
          </cell>
          <cell r="D1861">
            <v>21.76</v>
          </cell>
        </row>
        <row r="1862">
          <cell r="A1862" t="str">
            <v>ED-49229</v>
          </cell>
          <cell r="B1862" t="str">
            <v>DISJUNTOR MONOPOLAR TERMOMAGNÉTICO 5KA, DE 15A</v>
          </cell>
          <cell r="C1862" t="str">
            <v>un</v>
          </cell>
          <cell r="D1862">
            <v>21.76</v>
          </cell>
        </row>
        <row r="1863">
          <cell r="A1863" t="str">
            <v>ED-49230</v>
          </cell>
          <cell r="B1863" t="str">
            <v>DISJUNTOR MONOPOLAR TERMOMAGNÉTICO 5KA, DE 16A</v>
          </cell>
          <cell r="C1863" t="str">
            <v>un</v>
          </cell>
          <cell r="D1863">
            <v>21.76</v>
          </cell>
        </row>
        <row r="1864">
          <cell r="A1864" t="str">
            <v>ED-49231</v>
          </cell>
          <cell r="B1864" t="str">
            <v>DISJUNTOR MONOPOLAR TERMOMAGNÉTICO 5KA, DE 20A</v>
          </cell>
          <cell r="C1864" t="str">
            <v>un</v>
          </cell>
          <cell r="D1864">
            <v>21.76</v>
          </cell>
        </row>
        <row r="1865">
          <cell r="A1865" t="str">
            <v>ED-49232</v>
          </cell>
          <cell r="B1865" t="str">
            <v>DISJUNTOR MONOPOLAR TERMOMAGNÉTICO 5KA, DE 25A</v>
          </cell>
          <cell r="C1865" t="str">
            <v>un</v>
          </cell>
          <cell r="D1865">
            <v>21.76</v>
          </cell>
        </row>
        <row r="1866">
          <cell r="A1866" t="str">
            <v>ED-49233</v>
          </cell>
          <cell r="B1866" t="str">
            <v>DISJUNTOR MONOPOLAR TERMOMAGNÉTICO 5KA, DE 30A</v>
          </cell>
          <cell r="C1866" t="str">
            <v>un</v>
          </cell>
          <cell r="D1866">
            <v>21.76</v>
          </cell>
        </row>
        <row r="1867">
          <cell r="A1867" t="str">
            <v>ED-49234</v>
          </cell>
          <cell r="B1867" t="str">
            <v>DISJUNTOR MONOPOLAR TERMOMAGNÉTICO 5KA, DE 32A</v>
          </cell>
          <cell r="C1867" t="str">
            <v>un</v>
          </cell>
          <cell r="D1867">
            <v>21.76</v>
          </cell>
        </row>
        <row r="1868">
          <cell r="A1868" t="str">
            <v>ED-49235</v>
          </cell>
          <cell r="B1868" t="str">
            <v>DISJUNTOR MONOPOLAR TERMOMAGNÉTICO 5KA, DE 35A</v>
          </cell>
          <cell r="C1868" t="str">
            <v>un</v>
          </cell>
          <cell r="D1868">
            <v>27.45</v>
          </cell>
        </row>
        <row r="1869">
          <cell r="A1869" t="str">
            <v>ED-49236</v>
          </cell>
          <cell r="B1869" t="str">
            <v>DISJUNTOR MONOPOLAR TERMOMAGNÉTICO 5KA, DE 40A</v>
          </cell>
          <cell r="C1869" t="str">
            <v>un</v>
          </cell>
          <cell r="D1869">
            <v>27.45</v>
          </cell>
        </row>
        <row r="1870">
          <cell r="A1870" t="str">
            <v>ED-49237</v>
          </cell>
          <cell r="B1870" t="str">
            <v>DISJUNTOR MONOPOLAR TERMOMAGNÉTICO 5KA, DE 50A</v>
          </cell>
          <cell r="C1870" t="str">
            <v>un</v>
          </cell>
          <cell r="D1870">
            <v>27.45</v>
          </cell>
        </row>
        <row r="1871">
          <cell r="A1871" t="str">
            <v>ED-49238</v>
          </cell>
          <cell r="B1871" t="str">
            <v>DISJUNTOR MONOPOLAR TERMOMAGNÉTICO 5KA, DE 60A</v>
          </cell>
          <cell r="C1871" t="str">
            <v>un</v>
          </cell>
          <cell r="D1871">
            <v>35.56</v>
          </cell>
        </row>
        <row r="1872">
          <cell r="A1872" t="str">
            <v>ED-49239</v>
          </cell>
          <cell r="B1872" t="str">
            <v>DISJUNTOR MONOPOLAR TERMOMAGNÉTICO 5KA, DE 70A</v>
          </cell>
          <cell r="C1872" t="str">
            <v>un</v>
          </cell>
          <cell r="D1872">
            <v>35.56</v>
          </cell>
        </row>
        <row r="1873">
          <cell r="A1873" t="str">
            <v>ED-49294</v>
          </cell>
          <cell r="B1873" t="str">
            <v>DISJUNTOR TERMOMAGNÉTICO 150A PARA MEDIDOR</v>
          </cell>
          <cell r="C1873" t="str">
            <v>un</v>
          </cell>
          <cell r="D1873">
            <v>311.74</v>
          </cell>
        </row>
        <row r="1874">
          <cell r="A1874" t="str">
            <v>ED-49252</v>
          </cell>
          <cell r="B1874" t="str">
            <v>DISJUNTOR TRIPOLAR TERMOMAGNÉTICO 10KA, DE 10A</v>
          </cell>
          <cell r="C1874" t="str">
            <v>un</v>
          </cell>
          <cell r="D1874">
            <v>93.18</v>
          </cell>
        </row>
        <row r="1875">
          <cell r="A1875" t="str">
            <v>ED-49263</v>
          </cell>
          <cell r="B1875" t="str">
            <v>DISJUNTOR TRIPOLAR TERMOMAGNÉTICO 10KA, DE 100A</v>
          </cell>
          <cell r="C1875" t="str">
            <v>un</v>
          </cell>
          <cell r="D1875">
            <v>116.97</v>
          </cell>
        </row>
        <row r="1876">
          <cell r="A1876" t="str">
            <v>ED-49264</v>
          </cell>
          <cell r="B1876" t="str">
            <v>DISJUNTOR TRIPOLAR TERMOMAGNÉTICO 10KA, DE 120A</v>
          </cell>
          <cell r="C1876" t="str">
            <v>un</v>
          </cell>
          <cell r="D1876">
            <v>317.17</v>
          </cell>
        </row>
        <row r="1877">
          <cell r="A1877" t="str">
            <v>ED-49265</v>
          </cell>
          <cell r="B1877" t="str">
            <v>DISJUNTOR TRIPOLAR TERMOMAGNÉTICO 10KA, DE 125A</v>
          </cell>
          <cell r="C1877" t="str">
            <v>un</v>
          </cell>
          <cell r="D1877">
            <v>317.17</v>
          </cell>
        </row>
        <row r="1878">
          <cell r="A1878" t="str">
            <v>ED-49253</v>
          </cell>
          <cell r="B1878" t="str">
            <v>DISJUNTOR TRIPOLAR TERMOMAGNÉTICO 10KA, DE 15A</v>
          </cell>
          <cell r="C1878" t="str">
            <v>un</v>
          </cell>
          <cell r="D1878">
            <v>93.18</v>
          </cell>
        </row>
        <row r="1879">
          <cell r="A1879" t="str">
            <v>ED-49267</v>
          </cell>
          <cell r="B1879" t="str">
            <v>DISJUNTOR TRIPOLAR TERMOMAGNÉTICO 10KA, DE 175A</v>
          </cell>
          <cell r="C1879" t="str">
            <v>un</v>
          </cell>
          <cell r="D1879">
            <v>317.17</v>
          </cell>
        </row>
        <row r="1880">
          <cell r="A1880" t="str">
            <v>ED-49254</v>
          </cell>
          <cell r="B1880" t="str">
            <v>DISJUNTOR TRIPOLAR TERMOMAGNÉTICO 10KA, DE 20A</v>
          </cell>
          <cell r="C1880" t="str">
            <v>un</v>
          </cell>
          <cell r="D1880">
            <v>93.18</v>
          </cell>
        </row>
        <row r="1881">
          <cell r="A1881" t="str">
            <v>ED-49266</v>
          </cell>
          <cell r="B1881" t="str">
            <v>DISJUNTOR TRIPOLAR TERMOMAGNÉTICO 10KA, DE 200A</v>
          </cell>
          <cell r="C1881" t="str">
            <v>un</v>
          </cell>
          <cell r="D1881">
            <v>338.57</v>
          </cell>
        </row>
        <row r="1882">
          <cell r="A1882" t="str">
            <v>ED-49255</v>
          </cell>
          <cell r="B1882" t="str">
            <v>DISJUNTOR TRIPOLAR TERMOMAGNÉTICO 10KA, DE 25A</v>
          </cell>
          <cell r="C1882" t="str">
            <v>un</v>
          </cell>
          <cell r="D1882">
            <v>93.18</v>
          </cell>
        </row>
        <row r="1883">
          <cell r="A1883" t="str">
            <v>ED-49256</v>
          </cell>
          <cell r="B1883" t="str">
            <v>DISJUNTOR TRIPOLAR TERMOMAGNÉTICO 10KA, DE 30A</v>
          </cell>
          <cell r="C1883" t="str">
            <v>un</v>
          </cell>
          <cell r="D1883">
            <v>93.18</v>
          </cell>
        </row>
        <row r="1884">
          <cell r="A1884" t="str">
            <v>ED-49257</v>
          </cell>
          <cell r="B1884" t="str">
            <v>DISJUNTOR TRIPOLAR TERMOMAGNÉTICO 10KA, DE 35A</v>
          </cell>
          <cell r="C1884" t="str">
            <v>un</v>
          </cell>
          <cell r="D1884">
            <v>93.18</v>
          </cell>
        </row>
        <row r="1885">
          <cell r="A1885" t="str">
            <v>ED-49258</v>
          </cell>
          <cell r="B1885" t="str">
            <v>DISJUNTOR TRIPOLAR TERMOMAGNÉTICO 10KA, DE 40A</v>
          </cell>
          <cell r="C1885" t="str">
            <v>un</v>
          </cell>
          <cell r="D1885">
            <v>93.18</v>
          </cell>
        </row>
        <row r="1886">
          <cell r="A1886" t="str">
            <v>ED-49259</v>
          </cell>
          <cell r="B1886" t="str">
            <v>DISJUNTOR TRIPOLAR TERMOMAGNÉTICO 10KA, DE 50A</v>
          </cell>
          <cell r="C1886" t="str">
            <v>un</v>
          </cell>
          <cell r="D1886">
            <v>93.18</v>
          </cell>
        </row>
        <row r="1887">
          <cell r="A1887" t="str">
            <v>ED-49260</v>
          </cell>
          <cell r="B1887" t="str">
            <v>DISJUNTOR TRIPOLAR TERMOMAGNÉTICO 10KA, DE 60A</v>
          </cell>
          <cell r="C1887" t="str">
            <v>un</v>
          </cell>
          <cell r="D1887">
            <v>116.97</v>
          </cell>
        </row>
        <row r="1888">
          <cell r="A1888" t="str">
            <v>ED-49261</v>
          </cell>
          <cell r="B1888" t="str">
            <v>DISJUNTOR TRIPOLAR TERMOMAGNÉTICO 10KA, DE 70A</v>
          </cell>
          <cell r="C1888" t="str">
            <v>un</v>
          </cell>
          <cell r="D1888">
            <v>116.97</v>
          </cell>
        </row>
        <row r="1889">
          <cell r="A1889" t="str">
            <v>ED-49262</v>
          </cell>
          <cell r="B1889" t="str">
            <v>DISJUNTOR TRIPOLAR TERMOMAGNÉTICO 10KA, DE 90A</v>
          </cell>
          <cell r="C1889" t="str">
            <v>un</v>
          </cell>
          <cell r="D1889">
            <v>116.97</v>
          </cell>
        </row>
        <row r="1890">
          <cell r="A1890" t="str">
            <v>ED-49282</v>
          </cell>
          <cell r="B1890" t="str">
            <v>DISJUNTOR TRIPOLAR TERMOMAGNÉTICO 5KA, DE 10A</v>
          </cell>
          <cell r="C1890" t="str">
            <v>un</v>
          </cell>
          <cell r="D1890">
            <v>91.64</v>
          </cell>
        </row>
        <row r="1891">
          <cell r="A1891" t="str">
            <v>ED-49293</v>
          </cell>
          <cell r="B1891" t="str">
            <v>DISJUNTOR TRIPOLAR TERMOMAGNÉTICO 5KA, DE 100A</v>
          </cell>
          <cell r="C1891" t="str">
            <v>un</v>
          </cell>
          <cell r="D1891">
            <v>106.85</v>
          </cell>
        </row>
        <row r="1892">
          <cell r="A1892" t="str">
            <v>ED-49283</v>
          </cell>
          <cell r="B1892" t="str">
            <v>DISJUNTOR TRIPOLAR TERMOMAGNÉTICO 5KA, DE 15A</v>
          </cell>
          <cell r="C1892" t="str">
            <v>un</v>
          </cell>
          <cell r="D1892">
            <v>91.64</v>
          </cell>
        </row>
        <row r="1893">
          <cell r="A1893" t="str">
            <v>ED-49284</v>
          </cell>
          <cell r="B1893" t="str">
            <v>DISJUNTOR TRIPOLAR TERMOMAGNÉTICO 5KA, DE 20A</v>
          </cell>
          <cell r="C1893" t="str">
            <v>un</v>
          </cell>
          <cell r="D1893">
            <v>91.64</v>
          </cell>
        </row>
        <row r="1894">
          <cell r="A1894" t="str">
            <v>ED-49285</v>
          </cell>
          <cell r="B1894" t="str">
            <v>DISJUNTOR TRIPOLAR TERMOMAGNÉTICO 5KA, DE 25A</v>
          </cell>
          <cell r="C1894" t="str">
            <v>un</v>
          </cell>
          <cell r="D1894">
            <v>91.64</v>
          </cell>
        </row>
        <row r="1895">
          <cell r="A1895" t="str">
            <v>ED-49286</v>
          </cell>
          <cell r="B1895" t="str">
            <v>DISJUNTOR TRIPOLAR TERMOMAGNÉTICO 5KA, DE 30A</v>
          </cell>
          <cell r="C1895" t="str">
            <v>un</v>
          </cell>
          <cell r="D1895">
            <v>91.64</v>
          </cell>
        </row>
        <row r="1896">
          <cell r="A1896" t="str">
            <v>ED-49287</v>
          </cell>
          <cell r="B1896" t="str">
            <v>DISJUNTOR TRIPOLAR TERMOMAGNÉTICO 5KA, DE 35A</v>
          </cell>
          <cell r="C1896" t="str">
            <v>un</v>
          </cell>
          <cell r="D1896">
            <v>91.64</v>
          </cell>
        </row>
        <row r="1897">
          <cell r="A1897" t="str">
            <v>ED-49288</v>
          </cell>
          <cell r="B1897" t="str">
            <v>DISJUNTOR TRIPOLAR TERMOMAGNÉTICO 5KA, DE 40A</v>
          </cell>
          <cell r="C1897" t="str">
            <v>un</v>
          </cell>
          <cell r="D1897">
            <v>91.64</v>
          </cell>
        </row>
        <row r="1898">
          <cell r="A1898" t="str">
            <v>ED-49289</v>
          </cell>
          <cell r="B1898" t="str">
            <v>DISJUNTOR TRIPOLAR TERMOMAGNÉTICO 5KA, DE 50A</v>
          </cell>
          <cell r="C1898" t="str">
            <v>un</v>
          </cell>
          <cell r="D1898">
            <v>107.47</v>
          </cell>
        </row>
        <row r="1899">
          <cell r="A1899" t="str">
            <v>ED-49290</v>
          </cell>
          <cell r="B1899" t="str">
            <v>DISJUNTOR TRIPOLAR TERMOMAGNÉTICO 5KA, DE 60A</v>
          </cell>
          <cell r="C1899" t="str">
            <v>un</v>
          </cell>
          <cell r="D1899">
            <v>106.85</v>
          </cell>
        </row>
        <row r="1900">
          <cell r="A1900" t="str">
            <v>ED-49291</v>
          </cell>
          <cell r="B1900" t="str">
            <v>DISJUNTOR TRIPOLAR TERMOMAGNÉTICO 5KA, DE 70A</v>
          </cell>
          <cell r="C1900" t="str">
            <v>un</v>
          </cell>
          <cell r="D1900">
            <v>106.85</v>
          </cell>
        </row>
        <row r="1901">
          <cell r="A1901" t="str">
            <v>ED-49292</v>
          </cell>
          <cell r="B1901" t="str">
            <v>DISJUNTOR TRIPOLAR TERMOMAGNÉTICO 5KA, DE 90A</v>
          </cell>
          <cell r="C1901" t="str">
            <v>un</v>
          </cell>
          <cell r="D1901">
            <v>106.85</v>
          </cell>
        </row>
        <row r="1902">
          <cell r="A1902">
            <v>8945</v>
          </cell>
          <cell r="B1902" t="str">
            <v>SUPRESSOR DE SURTO</v>
          </cell>
          <cell r="C1902"/>
          <cell r="D1902"/>
        </row>
        <row r="1903">
          <cell r="A1903" t="str">
            <v>ED-49528</v>
          </cell>
          <cell r="B1903" t="str">
            <v>SUPRESSOR DE SURTO PARA PROTEÇÃO DE CENTRAL DE TELECOMUNICAÇÕES</v>
          </cell>
          <cell r="C1903" t="str">
            <v>un</v>
          </cell>
          <cell r="D1903">
            <v>289.33999999999997</v>
          </cell>
        </row>
        <row r="1904">
          <cell r="A1904" t="str">
            <v>ED-49527</v>
          </cell>
          <cell r="B1904" t="str">
            <v>SUPRESSOR DE SURTO PARA PROTEÇÃO PRIMÁRIA EM QGD, ATÉ 1,5 KV - 5 KA</v>
          </cell>
          <cell r="C1904" t="str">
            <v>un</v>
          </cell>
          <cell r="D1904">
            <v>300.11</v>
          </cell>
        </row>
        <row r="1905">
          <cell r="A1905">
            <v>8947</v>
          </cell>
          <cell r="B1905" t="str">
            <v>QUADRO DE COMANDO</v>
          </cell>
          <cell r="C1905"/>
          <cell r="D1905"/>
        </row>
        <row r="1906">
          <cell r="A1906" t="str">
            <v>ED-49507</v>
          </cell>
          <cell r="B1906" t="str">
            <v>QUADRO DE COMANDO PARA BOMBA P = 0,5 CV, RECALQUE</v>
          </cell>
          <cell r="C1906" t="str">
            <v>un</v>
          </cell>
          <cell r="D1906">
            <v>246.72</v>
          </cell>
        </row>
        <row r="1907">
          <cell r="A1907" t="str">
            <v>ED-49508</v>
          </cell>
          <cell r="B1907" t="str">
            <v>QUADRO DE COMANDO PARA BOMBA P = 1,0 CV, RECALQUE</v>
          </cell>
          <cell r="C1907" t="str">
            <v>un</v>
          </cell>
          <cell r="D1907">
            <v>255</v>
          </cell>
        </row>
        <row r="1908">
          <cell r="A1908" t="str">
            <v>ED-49509</v>
          </cell>
          <cell r="B1908" t="str">
            <v>QUADRO DE COMANDO PARA BOMBA P = 1,5 CV, RECALQUE</v>
          </cell>
          <cell r="C1908" t="str">
            <v>un</v>
          </cell>
          <cell r="D1908">
            <v>260.01</v>
          </cell>
        </row>
        <row r="1909">
          <cell r="A1909" t="str">
            <v>ED-49510</v>
          </cell>
          <cell r="B1909" t="str">
            <v>QUADRO DE COMANDO PARA BOMBA P = 2,0 CV, RECALQUE</v>
          </cell>
          <cell r="C1909" t="str">
            <v>un</v>
          </cell>
          <cell r="D1909">
            <v>312.58999999999997</v>
          </cell>
        </row>
        <row r="1910">
          <cell r="A1910" t="str">
            <v>ED-49511</v>
          </cell>
          <cell r="B1910" t="str">
            <v>QUADRO DE COMANDO PARA BOMBA P = 2,5 CV, RECALQUE</v>
          </cell>
          <cell r="C1910" t="str">
            <v>un</v>
          </cell>
          <cell r="D1910">
            <v>316.12</v>
          </cell>
        </row>
        <row r="1911">
          <cell r="A1911" t="str">
            <v>ED-49512</v>
          </cell>
          <cell r="B1911" t="str">
            <v>QUADRO DE COMANDO PARA BOMBA P = 3,0 CV, RECALQUE</v>
          </cell>
          <cell r="C1911" t="str">
            <v>un</v>
          </cell>
          <cell r="D1911">
            <v>319.5</v>
          </cell>
        </row>
        <row r="1912">
          <cell r="A1912" t="str">
            <v>ED-50184</v>
          </cell>
          <cell r="B1912" t="str">
            <v>QUADRO DE FORÇA PARA MOTOR DE 3,0 CV, 220V, TRIFÁSICO, CONTENDO DISPOSITIVO PARA PARTIDA MANUAL E AUTOMÁTICA ATRAVÉS DE PRESSOSTATO E SAÍDA PARA ALARME DE BOMBA EM FUNCIONAMENTO</v>
          </cell>
          <cell r="C1912" t="str">
            <v>U</v>
          </cell>
          <cell r="D1912">
            <v>498.39</v>
          </cell>
        </row>
        <row r="1913">
          <cell r="A1913">
            <v>8949</v>
          </cell>
          <cell r="B1913" t="str">
            <v>CONECTOR</v>
          </cell>
          <cell r="C1913"/>
          <cell r="D1913"/>
        </row>
        <row r="1914">
          <cell r="A1914" t="str">
            <v>ED-48701</v>
          </cell>
          <cell r="B1914" t="str">
            <v>TERMINAL PARA ATERRAMENTO E CONEXÃO DE QUADRO/PAINEL ELÉTRICO, TIPO PARAFUSO FENDIDO DE APERTO, EM LATÃO ESTANHADO, DIÂMETRO DERIVAÇÃO 2,5MM2-25MM2, INCLUSIVE INSTALAÇÃO</v>
          </cell>
          <cell r="C1914" t="str">
            <v>un</v>
          </cell>
          <cell r="D1914">
            <v>12.51</v>
          </cell>
        </row>
        <row r="1915">
          <cell r="A1915">
            <v>8950</v>
          </cell>
          <cell r="B1915" t="str">
            <v>ILUMINAÇÃO PÚBLICA E EXTERNA</v>
          </cell>
          <cell r="C1915"/>
          <cell r="D1915"/>
        </row>
        <row r="1916">
          <cell r="A1916" t="str">
            <v>ED-49172</v>
          </cell>
          <cell r="B1916" t="str">
            <v>CAIXA ALVENARIA 70 X 70 X 50 CM PARA REFLETOR, COM GRADE, TIPO 1, INCLUSIVE ESCAVAÇÃO, REATERRO E BOTA-FORA</v>
          </cell>
          <cell r="C1916" t="str">
            <v>un</v>
          </cell>
          <cell r="D1916">
            <v>636.05999999999995</v>
          </cell>
        </row>
        <row r="1917">
          <cell r="A1917" t="str">
            <v>ED-49173</v>
          </cell>
          <cell r="B1917" t="str">
            <v>CAIXA ALVENARIA 90 X 90 X 65 CM PARA REFLETOR, COM GRADE, TIPO 2, INCLUSIVE ESCAVAÇÃO, REATERRO E BOTA-FORA</v>
          </cell>
          <cell r="C1917" t="str">
            <v>un</v>
          </cell>
          <cell r="D1917">
            <v>980.38</v>
          </cell>
        </row>
        <row r="1918">
          <cell r="A1918" t="str">
            <v>ED-49497</v>
          </cell>
          <cell r="B1918" t="str">
            <v>POSTE TELECÔNICO RETO, H = 9,00 M EM AÇO GALVANIZADO , (LIVRE)</v>
          </cell>
          <cell r="C1918" t="str">
            <v>un</v>
          </cell>
          <cell r="D1918">
            <v>1813.44</v>
          </cell>
        </row>
        <row r="1919">
          <cell r="A1919" t="str">
            <v>ED-49523</v>
          </cell>
          <cell r="B1919" t="str">
            <v>RELÉ FOTOELÉTRICO, TENSÃO 120V COM CAPACIDADE DE CARGA 1200VA, INCLUSIVE BASE E INSTALAÇÃO</v>
          </cell>
          <cell r="C1919" t="str">
            <v>un</v>
          </cell>
          <cell r="D1919">
            <v>39.94</v>
          </cell>
        </row>
        <row r="1920">
          <cell r="A1920" t="str">
            <v>ED-49524</v>
          </cell>
          <cell r="B1920" t="str">
            <v>RELÉ FOTOELÉTRICO, TENSÃO 220V COM CAPACIDADE DE CARGA 1800VA, INCLUSIVE BASE E INSTALAÇÃO</v>
          </cell>
          <cell r="C1920" t="str">
            <v>un</v>
          </cell>
          <cell r="D1920">
            <v>44.79</v>
          </cell>
        </row>
        <row r="1921">
          <cell r="A1921">
            <v>8951</v>
          </cell>
          <cell r="B1921" t="str">
            <v>SIRENE</v>
          </cell>
          <cell r="C1921"/>
          <cell r="D1921"/>
        </row>
        <row r="1922">
          <cell r="A1922" t="str">
            <v>ED-49526</v>
          </cell>
          <cell r="B1922" t="str">
            <v>SIRENE DE ALTA POTÊNCIA, TIMBRE Ø 150MM, 100DCB</v>
          </cell>
          <cell r="C1922" t="str">
            <v>un</v>
          </cell>
          <cell r="D1922">
            <v>430.76</v>
          </cell>
        </row>
        <row r="1923">
          <cell r="A1923" t="str">
            <v>ED-49525</v>
          </cell>
          <cell r="B1923" t="str">
            <v>SIRENE PARA ALCANCE ATÉ 500 M REF. RT-10</v>
          </cell>
          <cell r="C1923" t="str">
            <v>un</v>
          </cell>
          <cell r="D1923">
            <v>508.5</v>
          </cell>
        </row>
        <row r="1924">
          <cell r="A1924">
            <v>8952</v>
          </cell>
          <cell r="B1924" t="str">
            <v>SISTEMA DE NOBREAK</v>
          </cell>
          <cell r="C1924"/>
          <cell r="D1924"/>
        </row>
        <row r="1925">
          <cell r="A1925" t="str">
            <v>ED-48371</v>
          </cell>
          <cell r="B1925" t="str">
            <v>ESTABILIZADOR 127V, 60HZ - 5,0KVA</v>
          </cell>
          <cell r="C1925" t="str">
            <v>U</v>
          </cell>
          <cell r="D1925">
            <v>719.86</v>
          </cell>
        </row>
        <row r="1926">
          <cell r="A1926">
            <v>8682</v>
          </cell>
          <cell r="B1926" t="str">
            <v>INSTALAÇÕES DE REDE LÓGICA E TELEFONIA</v>
          </cell>
          <cell r="C1926"/>
          <cell r="D1926"/>
        </row>
        <row r="1927">
          <cell r="A1927">
            <v>8954</v>
          </cell>
          <cell r="B1927" t="str">
            <v>FIO E CABO PARA REDE LÓGICA</v>
          </cell>
          <cell r="C1927"/>
          <cell r="D1927"/>
        </row>
        <row r="1928">
          <cell r="A1928" t="str">
            <v>ED-48365</v>
          </cell>
          <cell r="B1928" t="str">
            <v>CABO UTP 4 PARES CATEGORIA 6 COM REVESTIMENTO EXTERNO NÃO PROPAGANTE A CHAMA</v>
          </cell>
          <cell r="C1928" t="str">
            <v>m</v>
          </cell>
          <cell r="D1928">
            <v>8.59</v>
          </cell>
        </row>
        <row r="1929">
          <cell r="A1929">
            <v>8955</v>
          </cell>
          <cell r="B1929" t="str">
            <v>FIO E CABO TELEFÔNICO</v>
          </cell>
          <cell r="C1929"/>
          <cell r="D1929"/>
        </row>
        <row r="1930">
          <cell r="A1930" t="str">
            <v>ED-48936</v>
          </cell>
          <cell r="B1930" t="str">
            <v>CABO TELEFÔNICO CCE-APL-50.2</v>
          </cell>
          <cell r="C1930" t="str">
            <v>m</v>
          </cell>
          <cell r="D1930">
            <v>21.85</v>
          </cell>
        </row>
        <row r="1931">
          <cell r="A1931" t="str">
            <v>ED-48937</v>
          </cell>
          <cell r="B1931" t="str">
            <v>CABO TELEFÔNICO CCE-APL-50.3</v>
          </cell>
          <cell r="C1931" t="str">
            <v>m</v>
          </cell>
          <cell r="D1931">
            <v>22.74</v>
          </cell>
        </row>
        <row r="1932">
          <cell r="A1932" t="str">
            <v>ED-48938</v>
          </cell>
          <cell r="B1932" t="str">
            <v>CABO TELEFÔNICO CCE-APL-50.4</v>
          </cell>
          <cell r="C1932" t="str">
            <v>m</v>
          </cell>
          <cell r="D1932">
            <v>23.21</v>
          </cell>
        </row>
        <row r="1933">
          <cell r="A1933" t="str">
            <v>ED-48939</v>
          </cell>
          <cell r="B1933" t="str">
            <v>CABO TELEFÔNICO CCE-APL-50.5</v>
          </cell>
          <cell r="C1933" t="str">
            <v>m</v>
          </cell>
          <cell r="D1933">
            <v>23.33</v>
          </cell>
        </row>
        <row r="1934">
          <cell r="A1934" t="str">
            <v>ED-48940</v>
          </cell>
          <cell r="B1934" t="str">
            <v>CABO TELEFÔNICO CCE-APL-50.6</v>
          </cell>
          <cell r="C1934" t="str">
            <v>m</v>
          </cell>
          <cell r="D1934">
            <v>25.19</v>
          </cell>
        </row>
        <row r="1935">
          <cell r="A1935" t="str">
            <v>ED-48931</v>
          </cell>
          <cell r="B1935" t="str">
            <v>CABO TELEFÔNICO CI 50.10</v>
          </cell>
          <cell r="C1935" t="str">
            <v>m</v>
          </cell>
          <cell r="D1935">
            <v>12.48</v>
          </cell>
        </row>
        <row r="1936">
          <cell r="A1936" t="str">
            <v>ED-48935</v>
          </cell>
          <cell r="B1936" t="str">
            <v>CABO TELEFÔNICO CI 50.100</v>
          </cell>
          <cell r="C1936" t="str">
            <v>m</v>
          </cell>
          <cell r="D1936">
            <v>82.43</v>
          </cell>
        </row>
        <row r="1937">
          <cell r="A1937" t="str">
            <v>ED-48932</v>
          </cell>
          <cell r="B1937" t="str">
            <v>CABO TELEFÔNICO CI 50.20</v>
          </cell>
          <cell r="C1937" t="str">
            <v>m</v>
          </cell>
          <cell r="D1937">
            <v>20.36</v>
          </cell>
        </row>
        <row r="1938">
          <cell r="A1938" t="str">
            <v>ED-48933</v>
          </cell>
          <cell r="B1938" t="str">
            <v>CABO TELEFÔNICO CI 50.30</v>
          </cell>
          <cell r="C1938" t="str">
            <v>m</v>
          </cell>
          <cell r="D1938">
            <v>30.36</v>
          </cell>
        </row>
        <row r="1939">
          <cell r="A1939" t="str">
            <v>ED-48934</v>
          </cell>
          <cell r="B1939" t="str">
            <v>CABO TELEFÔNICO CI 50.50</v>
          </cell>
          <cell r="C1939" t="str">
            <v>m</v>
          </cell>
          <cell r="D1939">
            <v>56.7</v>
          </cell>
        </row>
        <row r="1940">
          <cell r="A1940" t="str">
            <v>ED-48941</v>
          </cell>
          <cell r="B1940" t="str">
            <v>CABO TELEFÔNICO CTP-APL-5N 50.10</v>
          </cell>
          <cell r="C1940" t="str">
            <v>m</v>
          </cell>
          <cell r="D1940">
            <v>46.35</v>
          </cell>
        </row>
        <row r="1941">
          <cell r="A1941" t="str">
            <v>ED-48945</v>
          </cell>
          <cell r="B1941" t="str">
            <v>CABO TELEFÔNICO CTP-APL-5N 50.100</v>
          </cell>
          <cell r="C1941" t="str">
            <v>m</v>
          </cell>
          <cell r="D1941">
            <v>108.26</v>
          </cell>
        </row>
        <row r="1942">
          <cell r="A1942" t="str">
            <v>ED-48942</v>
          </cell>
          <cell r="B1942" t="str">
            <v>CABO TELEFÔNICO CTP-APL-5N 50.20</v>
          </cell>
          <cell r="C1942" t="str">
            <v>m</v>
          </cell>
          <cell r="D1942">
            <v>53.47</v>
          </cell>
        </row>
        <row r="1943">
          <cell r="A1943" t="str">
            <v>ED-48943</v>
          </cell>
          <cell r="B1943" t="str">
            <v>CABO TELEFÔNICO CTP-APL-5N 50.30</v>
          </cell>
          <cell r="C1943" t="str">
            <v>m</v>
          </cell>
          <cell r="D1943">
            <v>62.01</v>
          </cell>
        </row>
        <row r="1944">
          <cell r="A1944" t="str">
            <v>ED-48944</v>
          </cell>
          <cell r="B1944" t="str">
            <v>CABO TELEFÔNICO CTP-APL-5N 50.50</v>
          </cell>
          <cell r="C1944" t="str">
            <v>m</v>
          </cell>
          <cell r="D1944">
            <v>72.03</v>
          </cell>
        </row>
        <row r="1945">
          <cell r="A1945" t="str">
            <v>ED-49341</v>
          </cell>
          <cell r="B1945" t="str">
            <v>FIO TELEFÔNICO EXTERNO 2 X 100 - FE</v>
          </cell>
          <cell r="C1945" t="str">
            <v>m</v>
          </cell>
          <cell r="D1945">
            <v>6.01</v>
          </cell>
        </row>
        <row r="1946">
          <cell r="A1946" t="str">
            <v>ED-49340</v>
          </cell>
          <cell r="B1946" t="str">
            <v>FIO TELEFÔNICO (FI) EM COBRE ELETROLÍTICO ESTANHADO DE SEÇÃO MACIÇA, ESP. 0,60MM (2X0,60MM), UM (1) PAR TORCIDO, ISOLAMENTO EM CLORETO DE POLIVINILA (PVC) - FORNECIMENTO E INSTALAÇÃO</v>
          </cell>
          <cell r="C1946" t="str">
            <v>m</v>
          </cell>
          <cell r="D1946">
            <v>3.62</v>
          </cell>
        </row>
        <row r="1947">
          <cell r="A1947">
            <v>8956</v>
          </cell>
          <cell r="B1947" t="str">
            <v>TOMADA PARA REDE LÓGICA E TELEFONIA</v>
          </cell>
          <cell r="C1947"/>
          <cell r="D1947"/>
        </row>
        <row r="1948">
          <cell r="A1948" t="str">
            <v>ED-15762</v>
          </cell>
          <cell r="B1948" t="str">
            <v>CONJUNTO DE DUAS (2) TOMADAS DE DADOS (CONECTOR RJ45 CAT.6E), COM PLACA 4"X2" DE DOIS (2) POSTOS, INCLUSIVE FORNECIMENTO, INSTALAÇÃO, SUPORTE, MÓDULO E PLACA</v>
          </cell>
          <cell r="C1948" t="str">
            <v>un</v>
          </cell>
          <cell r="D1948">
            <v>64.33</v>
          </cell>
        </row>
        <row r="1949">
          <cell r="A1949" t="str">
            <v>ED-15794</v>
          </cell>
          <cell r="B1949" t="str">
            <v>CONJUNTO DE DUAS (2) TOMADAS DE DADOS (CONECTOR RJ45 CAT.6E), COM PLACA 4"X4" DE DOIS (2) POSTOS, INCLUSIVE FORNECIMENTO, INSTALAÇÃO, SUPORTE, MÓDULO E PLACA</v>
          </cell>
          <cell r="C1949" t="str">
            <v>un</v>
          </cell>
          <cell r="D1949">
            <v>68.12</v>
          </cell>
        </row>
        <row r="1950">
          <cell r="A1950" t="str">
            <v>ED-15795</v>
          </cell>
          <cell r="B1950" t="str">
            <v>CONJUNTO DE DUAS (2) TOMADAS TELEFÔNICAS (CONECTOR RJ11), COM PLACA 4"X4" DE DOIS (2) POSTOS, INCLUSIVE FORNECIMENTO, INSTALAÇÃO, SUPORTE, MÓDULO E PLACA</v>
          </cell>
          <cell r="C1950" t="str">
            <v>un</v>
          </cell>
          <cell r="D1950">
            <v>46</v>
          </cell>
        </row>
        <row r="1951">
          <cell r="A1951" t="str">
            <v>ED-15752</v>
          </cell>
          <cell r="B1951" t="str">
            <v>CONJUNTO DE UMA (1) TOMADA DE DADOS (CONECTOR RJ45 CAT.6E), COM PLACA 4"X2" DE UM (1) POSTO, INCLUSIVE FORNECIMENTO, INSTALAÇÃO, SUPORTE, MÓDULO E PLACA</v>
          </cell>
          <cell r="C1951" t="str">
            <v>un</v>
          </cell>
          <cell r="D1951">
            <v>36.450000000000003</v>
          </cell>
        </row>
        <row r="1952">
          <cell r="A1952" t="str">
            <v>ED-15751</v>
          </cell>
          <cell r="B1952" t="str">
            <v>CONJUNTO DE UMA (1) TOMADA TELEFÔNICA (CONECTOR RJ11), COM PLACA 4"X2" DE UM (1) POSTO, INCLUSIVE FORNECIMENTO, INSTALAÇÃO, SUPORTE, MÓDULO E PLACA</v>
          </cell>
          <cell r="C1952" t="str">
            <v>un</v>
          </cell>
          <cell r="D1952">
            <v>25.39</v>
          </cell>
        </row>
        <row r="1953">
          <cell r="A1953" t="str">
            <v>ED-15760</v>
          </cell>
          <cell r="B1953" t="str">
            <v>CONJUNTO DE UMA (1) TOMADA TELEFÔNICA (CONECTOR RJ11) E UMA (1) TOMADA DE DADOS (CONECTOR RJ45 CAT.6E), COM PLACA 4"X2" DE DOIS (2) POSTOS, INCLUSIVE FORNECIMENTO, INSTALAÇÃO, SUPORTE, MÓDULO E PLACA</v>
          </cell>
          <cell r="C1953" t="str">
            <v>un</v>
          </cell>
          <cell r="D1953">
            <v>57.65</v>
          </cell>
        </row>
        <row r="1954">
          <cell r="A1954" t="str">
            <v>ED-49119</v>
          </cell>
          <cell r="B1954" t="str">
            <v>CONJUNTO PARA CONDULETE DE 3/4" (20MM) COM UMA (1) TOMADA DE DADOS OU TELEFONIA (CONECTOR RJ45 CAT.6E OU RJ11) E PLACA DE UM (1) POSTO, INCLUSIVE FORNECIMENTO, INSTALAÇÃO, SUPORTE, MÓDULO E PLACA, EXCLUSIVE CONDULETE</v>
          </cell>
          <cell r="C1954" t="str">
            <v>un</v>
          </cell>
          <cell r="D1954">
            <v>34.229999999999997</v>
          </cell>
        </row>
        <row r="1955">
          <cell r="A1955" t="str">
            <v>ED-5630</v>
          </cell>
          <cell r="B1955" t="str">
            <v>MÓDULO PARA REDE (CONECTOR RJ45 CAT.5E), INCLUSIVE FORNECIMENTO E INSTALAÇÃO, EXCLUSIVE PLACA E SUPORTE</v>
          </cell>
          <cell r="C1955" t="str">
            <v>un</v>
          </cell>
          <cell r="D1955">
            <v>26.8</v>
          </cell>
        </row>
        <row r="1956">
          <cell r="A1956" t="str">
            <v>ED-5631</v>
          </cell>
          <cell r="B1956" t="str">
            <v>MÓDULO PARA REDE (CONECTOR RJ45 CAT.6E), INCLUSIVE FORNECIMENTO E INSTALAÇÃO, EXCLUSIVE PLACA E SUPORTE</v>
          </cell>
          <cell r="C1956" t="str">
            <v>un</v>
          </cell>
          <cell r="D1956">
            <v>27.48</v>
          </cell>
        </row>
        <row r="1957">
          <cell r="A1957" t="str">
            <v>ED-5629</v>
          </cell>
          <cell r="B1957" t="str">
            <v>MÓDULO PARA TELEFONE (CONECTOR RJ11), INCLUSIVE FORNECIMENTO E INSTALAÇÃO, EXCLUSIVE PLACA E SUPORTE</v>
          </cell>
          <cell r="C1957" t="str">
            <v>un</v>
          </cell>
          <cell r="D1957">
            <v>16.420000000000002</v>
          </cell>
        </row>
        <row r="1958">
          <cell r="A1958" t="str">
            <v>ED-48383</v>
          </cell>
          <cell r="B1958" t="str">
            <v>TOMADA PARA LÓGICA COM CAIXA SISTEMA "X", APARENTE</v>
          </cell>
          <cell r="C1958" t="str">
            <v>cj</v>
          </cell>
          <cell r="D1958">
            <v>154.6</v>
          </cell>
        </row>
        <row r="1959">
          <cell r="A1959">
            <v>8957</v>
          </cell>
          <cell r="B1959" t="str">
            <v>CERTIFICAÇÃO DE REDE LÓGICA</v>
          </cell>
          <cell r="C1959"/>
          <cell r="D1959"/>
        </row>
        <row r="1960">
          <cell r="A1960" t="str">
            <v>ED-48367</v>
          </cell>
          <cell r="B1960" t="str">
            <v>CERTIFICAÇÃO DE GARANTIA DE TRANSMISSÃO DE CABOS LÓGICOS - CATEGORIA 5E</v>
          </cell>
          <cell r="C1960" t="str">
            <v>U</v>
          </cell>
          <cell r="D1960">
            <v>14.1</v>
          </cell>
        </row>
        <row r="1961">
          <cell r="A1961" t="str">
            <v>ED-48368</v>
          </cell>
          <cell r="B1961" t="str">
            <v>CERTIFICAÇÃO DE GARANTIA DE TRANSMISSÃO DE CABOS LÓGICOS CAT. 5/6</v>
          </cell>
          <cell r="C1961" t="str">
            <v>U</v>
          </cell>
          <cell r="D1961">
            <v>14.1</v>
          </cell>
        </row>
        <row r="1962">
          <cell r="A1962">
            <v>8958</v>
          </cell>
          <cell r="B1962" t="str">
            <v>RACK E  ACESSÓRIOS</v>
          </cell>
          <cell r="C1962"/>
          <cell r="D1962"/>
        </row>
        <row r="1963">
          <cell r="A1963" t="str">
            <v>ED-48362</v>
          </cell>
          <cell r="B1963" t="str">
            <v>ANILHA (MARCADOR) PARA IDENTIFICAÇÃO DE CABOS (# 16 MM2) - 500 UN</v>
          </cell>
          <cell r="C1963" t="str">
            <v>U</v>
          </cell>
          <cell r="D1963">
            <v>70.81</v>
          </cell>
        </row>
        <row r="1964">
          <cell r="A1964" t="str">
            <v>ED-48361</v>
          </cell>
          <cell r="B1964" t="str">
            <v>ANILHA (MARCADOR) PARA IDENTIFICAÇÃO DE CABOS (# 6 MM2) - 500 UN</v>
          </cell>
          <cell r="C1964" t="str">
            <v>U</v>
          </cell>
          <cell r="D1964">
            <v>55.51</v>
          </cell>
        </row>
        <row r="1965">
          <cell r="A1965" t="str">
            <v>ED-48376</v>
          </cell>
          <cell r="B1965" t="str">
            <v>GAVETA DE VENTILAÇÃO COM 4 VENTILADORES PARA RACK 19"</v>
          </cell>
          <cell r="C1965" t="str">
            <v>cj</v>
          </cell>
          <cell r="D1965">
            <v>390.8</v>
          </cell>
        </row>
        <row r="1966">
          <cell r="A1966" t="str">
            <v>ED-48377</v>
          </cell>
          <cell r="B1966" t="str">
            <v>ORGANIZADOR DE CABOS DE 1U PARA RACK 19"</v>
          </cell>
          <cell r="C1966" t="str">
            <v>cj</v>
          </cell>
          <cell r="D1966">
            <v>134.08000000000001</v>
          </cell>
        </row>
        <row r="1967">
          <cell r="A1967" t="str">
            <v>ED-48372</v>
          </cell>
          <cell r="B1967" t="str">
            <v>PATCH CORD RJ45/RJ45 UTP-4P METÁLICO CATEGORIA 6, PINAGEM T568A NA COR AZUL (VOZ), COMPRIMENTO 3 METROS</v>
          </cell>
          <cell r="C1967" t="str">
            <v>cj</v>
          </cell>
          <cell r="D1967">
            <v>27.99</v>
          </cell>
        </row>
        <row r="1968">
          <cell r="A1968" t="str">
            <v>ED-48373</v>
          </cell>
          <cell r="B1968" t="str">
            <v>PATCH PANEL 24 POSIÇÕES, CATEGORIA COM GUIA TRASEIRO</v>
          </cell>
          <cell r="C1968" t="str">
            <v>cj</v>
          </cell>
          <cell r="D1968">
            <v>1348.88</v>
          </cell>
        </row>
        <row r="1969">
          <cell r="A1969" t="str">
            <v>ED-48374</v>
          </cell>
          <cell r="B1969" t="str">
            <v>PATCH PANEL 48 POSIÇÕES, CATEGORIA COM GUIA TRASEIRO</v>
          </cell>
          <cell r="C1969" t="str">
            <v>cj</v>
          </cell>
          <cell r="D1969">
            <v>1750.23</v>
          </cell>
        </row>
        <row r="1970">
          <cell r="A1970" t="str">
            <v>ED-48375</v>
          </cell>
          <cell r="B1970" t="str">
            <v>RÉGUA COM 8 TOMADAS (2P+T), PARA FIXAÇÃO NO RACK DE 19" (1U)</v>
          </cell>
          <cell r="C1970" t="str">
            <v>un</v>
          </cell>
          <cell r="D1970">
            <v>72.69</v>
          </cell>
        </row>
        <row r="1971">
          <cell r="A1971" t="str">
            <v>ED-48378</v>
          </cell>
          <cell r="B1971" t="str">
            <v>TAMPA CEGA DE 1U PARA RACK 19"</v>
          </cell>
          <cell r="C1971" t="str">
            <v>cj</v>
          </cell>
          <cell r="D1971">
            <v>10.67</v>
          </cell>
        </row>
        <row r="1972">
          <cell r="A1972">
            <v>8683</v>
          </cell>
          <cell r="B1972" t="str">
            <v>SISTEMAS DE CFTV</v>
          </cell>
          <cell r="C1972"/>
          <cell r="D1972"/>
        </row>
        <row r="1973">
          <cell r="A1973">
            <v>8960</v>
          </cell>
          <cell r="B1973" t="str">
            <v>FIO E CABO PARA CFTV</v>
          </cell>
          <cell r="C1973"/>
          <cell r="D1973"/>
        </row>
        <row r="1974">
          <cell r="A1974" t="str">
            <v>ED-48364</v>
          </cell>
          <cell r="B1974" t="str">
            <v>CABO COAXIAL RG-59, IMPEDÂNCIA 75 OHM, CONDUTOR EM FIO DE COBRE NU, BLINDAGEM TRANÇA FORMADA POR FIOS DE COBRE MALHA 90%</v>
          </cell>
          <cell r="C1974" t="str">
            <v>m</v>
          </cell>
          <cell r="D1974">
            <v>6.28</v>
          </cell>
        </row>
        <row r="1975">
          <cell r="A1975" t="str">
            <v>ED-48363</v>
          </cell>
          <cell r="B1975" t="str">
            <v>CABO COAXIAL RG-59-75 OHMS</v>
          </cell>
          <cell r="C1975" t="str">
            <v>m</v>
          </cell>
          <cell r="D1975">
            <v>5.71</v>
          </cell>
        </row>
        <row r="1976">
          <cell r="A1976">
            <v>8684</v>
          </cell>
          <cell r="B1976" t="str">
            <v>INSTALAÇÕES DE SPDA</v>
          </cell>
          <cell r="C1976"/>
          <cell r="D1976"/>
        </row>
        <row r="1977">
          <cell r="A1977">
            <v>8961</v>
          </cell>
          <cell r="B1977" t="str">
            <v>HASTE PARA ATERRAMENTO</v>
          </cell>
          <cell r="C1977"/>
          <cell r="D1977"/>
        </row>
        <row r="1978">
          <cell r="A1978" t="str">
            <v>ED-49343</v>
          </cell>
          <cell r="B1978" t="str">
            <v>HASTE DE AÇO COBREADA PARA ATERRAMENTO DIÂMETRO 3/4"X 2400 MM,CONFORME PADRÕES TELEBRÁS</v>
          </cell>
          <cell r="C1978" t="str">
            <v>U</v>
          </cell>
          <cell r="D1978">
            <v>186.97</v>
          </cell>
        </row>
        <row r="1979">
          <cell r="A1979" t="str">
            <v>ED-49342</v>
          </cell>
          <cell r="B1979" t="str">
            <v>HASTE DE AÇO COBREADA PARA ATERRAMENTO DIÂMETRO 3/4"X 3000 MM,CONFORME PADRÕES TELEBRÁS</v>
          </cell>
          <cell r="C1979" t="str">
            <v>U</v>
          </cell>
          <cell r="D1979">
            <v>160.07</v>
          </cell>
        </row>
        <row r="1980">
          <cell r="A1980" t="str">
            <v>ED-51067</v>
          </cell>
          <cell r="B1980" t="str">
            <v>HASTE PARA ATERRAMENTO, ALTA CAMADA, 3/4" X 3M</v>
          </cell>
          <cell r="C1980" t="str">
            <v>U</v>
          </cell>
          <cell r="D1980">
            <v>357.69</v>
          </cell>
        </row>
        <row r="1981">
          <cell r="A1981">
            <v>8962</v>
          </cell>
          <cell r="B1981" t="str">
            <v>CAIXA DE INSPEÇÃO</v>
          </cell>
          <cell r="C1981"/>
          <cell r="D1981"/>
        </row>
        <row r="1982">
          <cell r="A1982" t="str">
            <v>ED-51056</v>
          </cell>
          <cell r="B1982" t="str">
            <v>CAIXA DE INSPEÇÃO EM CIMENTO AGREGADO 300X300 MM COM TAPA EM FERRO FUNDIDO</v>
          </cell>
          <cell r="C1982" t="str">
            <v>un</v>
          </cell>
          <cell r="D1982">
            <v>127.12</v>
          </cell>
        </row>
        <row r="1983">
          <cell r="A1983" t="str">
            <v>ED-51055</v>
          </cell>
          <cell r="B1983" t="str">
            <v>CAIXA DE INSPEÇÃO EM PVC, DIÂMETRO DE 30CM, ALTURA DE 30CM, COM TAMPA EM FERRO FUNDIDO, EXCLUSIVE HASTE DE ATERRAMENTO, INCLUSIVE INSTALAÇÃO</v>
          </cell>
          <cell r="C1983" t="str">
            <v>un</v>
          </cell>
          <cell r="D1983">
            <v>99.31</v>
          </cell>
        </row>
        <row r="1984">
          <cell r="A1984">
            <v>8963</v>
          </cell>
          <cell r="B1984" t="str">
            <v>ATERRAMENTO</v>
          </cell>
          <cell r="C1984"/>
          <cell r="D1984"/>
        </row>
        <row r="1985">
          <cell r="A1985" t="str">
            <v>ED-48700</v>
          </cell>
          <cell r="B1985" t="str">
            <v>ATERRAMENTO COM HASTES COPPERWELD, DIÂMETRO DE  5/8", COMPRIMENTO DE 240CM, EXCLUSIVE CABO E CAIXA PARA ATERRAMENTO, INCLUSIVE GRAMPO PARA HASTE E INSTALAÇÃO</v>
          </cell>
          <cell r="C1985" t="str">
            <v>un</v>
          </cell>
          <cell r="D1985">
            <v>334.18</v>
          </cell>
        </row>
        <row r="1986">
          <cell r="A1986" t="str">
            <v>ED-48702</v>
          </cell>
          <cell r="B1986" t="str">
            <v>CAIXA PRÉ MOLDADA PARA ATERRAMENTO COM TAMPA DE CONCRETO 25 x 25 x 50 CM, INCLUSIVE ESCAVAÇÃO E BOTA FORA</v>
          </cell>
          <cell r="C1986" t="str">
            <v>U</v>
          </cell>
          <cell r="D1986">
            <v>115.52</v>
          </cell>
        </row>
        <row r="1987">
          <cell r="A1987">
            <v>8964</v>
          </cell>
          <cell r="B1987" t="str">
            <v>CAIXA DE EQUALIZAÇÃO</v>
          </cell>
          <cell r="C1987"/>
          <cell r="D1987"/>
        </row>
        <row r="1988">
          <cell r="A1988" t="str">
            <v>ED-51052</v>
          </cell>
          <cell r="B1988" t="str">
            <v>CAIXA DE EQUALIZAÇÃO DE EMBUTIR COM SAIDAS NAS PARTES SUPERIOR E INFERIOR PARA ELETRODUTO DE 25MM (1"), 20 X 20 X 14 MM, COM NOVE TERMINAIS</v>
          </cell>
          <cell r="C1988" t="str">
            <v>U</v>
          </cell>
          <cell r="D1988">
            <v>204.8</v>
          </cell>
        </row>
        <row r="1989">
          <cell r="A1989" t="str">
            <v>ED-51053</v>
          </cell>
          <cell r="B1989" t="str">
            <v>CAIXA DE EQUALIZAÇÃO PARA USO INTERNO COM 9 TERMINAIS 210X210X90MM EM AÇO</v>
          </cell>
          <cell r="C1989" t="str">
            <v>U</v>
          </cell>
          <cell r="D1989">
            <v>193.25</v>
          </cell>
        </row>
        <row r="1990">
          <cell r="A1990" t="str">
            <v>ED-51054</v>
          </cell>
          <cell r="B1990" t="str">
            <v>CAIXA DE EQUALIZAÇÃO PARA USO INTERNO E EXTERNO COM 9 TERMINAIS 380X320X175MM EM AÇO E ACABAMENTO EM EPOXI</v>
          </cell>
          <cell r="C1990" t="str">
            <v>U</v>
          </cell>
          <cell r="D1990">
            <v>277.89999999999998</v>
          </cell>
        </row>
        <row r="1991">
          <cell r="A1991">
            <v>8965</v>
          </cell>
          <cell r="B1991" t="str">
            <v>PROTEÇÃO CONTRA SURTO</v>
          </cell>
          <cell r="C1991"/>
          <cell r="D1991"/>
        </row>
        <row r="1992">
          <cell r="A1992" t="str">
            <v>ED-51066</v>
          </cell>
          <cell r="B1992" t="str">
            <v>FUSÍVEL DIAZED RETARDADO 35A</v>
          </cell>
          <cell r="C1992" t="str">
            <v>U</v>
          </cell>
          <cell r="D1992">
            <v>5.07</v>
          </cell>
        </row>
        <row r="1993">
          <cell r="A1993" t="str">
            <v>ED-51065</v>
          </cell>
          <cell r="B1993" t="str">
            <v>FUSÍVEL DIAZED RETARDADO 63A</v>
          </cell>
          <cell r="C1993" t="str">
            <v>U</v>
          </cell>
          <cell r="D1993">
            <v>21.29</v>
          </cell>
        </row>
        <row r="1994">
          <cell r="A1994" t="str">
            <v>ED-51092</v>
          </cell>
          <cell r="B1994" t="str">
            <v>VLC SLIM CLASSE 1 275V 12,5/60kA</v>
          </cell>
          <cell r="C1994" t="str">
            <v>U</v>
          </cell>
          <cell r="D1994">
            <v>99.64</v>
          </cell>
        </row>
        <row r="1995">
          <cell r="A1995">
            <v>8966</v>
          </cell>
          <cell r="B1995" t="str">
            <v>BARRA CHATA,CHAPA E FITA METÁLICA</v>
          </cell>
          <cell r="C1995"/>
          <cell r="D1995"/>
        </row>
        <row r="1996">
          <cell r="A1996" t="str">
            <v>ED-51018</v>
          </cell>
          <cell r="B1996" t="str">
            <v>BARRA CHATA DE ALUMÍNIO 3/4" X 1/4" X 3M</v>
          </cell>
          <cell r="C1996" t="str">
            <v>U</v>
          </cell>
          <cell r="D1996">
            <v>19.510000000000002</v>
          </cell>
        </row>
        <row r="1997">
          <cell r="A1997" t="str">
            <v>ED-51019</v>
          </cell>
          <cell r="B1997" t="str">
            <v>BARRA CHATA DE ALUMÍNIO 7/8" X 1/8" X 3M</v>
          </cell>
          <cell r="C1997" t="str">
            <v>U</v>
          </cell>
          <cell r="D1997">
            <v>27.53</v>
          </cell>
        </row>
        <row r="1998">
          <cell r="A1998" t="str">
            <v>ED-51049</v>
          </cell>
          <cell r="B1998" t="str">
            <v>CURVA DE ALUMÍNIO 3/4" X 1/4" X 300MM</v>
          </cell>
          <cell r="C1998" t="str">
            <v>U</v>
          </cell>
          <cell r="D1998">
            <v>6.77</v>
          </cell>
        </row>
        <row r="1999">
          <cell r="A1999" t="str">
            <v>ED-51050</v>
          </cell>
          <cell r="B1999" t="str">
            <v>CURVA DE ALUMÍNIO 7/8" X 1/8" X 300MM</v>
          </cell>
          <cell r="C1999" t="str">
            <v>U</v>
          </cell>
          <cell r="D1999">
            <v>4.72</v>
          </cell>
        </row>
        <row r="2000">
          <cell r="A2000" t="str">
            <v>ED-51051</v>
          </cell>
          <cell r="B2000" t="str">
            <v>CURVA DE COBRE 3/4" X 3/16" X 300MM</v>
          </cell>
          <cell r="C2000" t="str">
            <v>U</v>
          </cell>
          <cell r="D2000">
            <v>21.72</v>
          </cell>
        </row>
        <row r="2001">
          <cell r="A2001" t="str">
            <v>ED-24042</v>
          </cell>
          <cell r="B2001" t="str">
            <v>FORNECIMENTO E INSTALAÇÃO DE FITA SUBTERRÂNEA PARA SINALIZAÇÃO DE REDES OU TUBULAÇÕES</v>
          </cell>
          <cell r="C2001" t="str">
            <v>m</v>
          </cell>
          <cell r="D2001">
            <v>4.57</v>
          </cell>
        </row>
        <row r="2002">
          <cell r="A2002">
            <v>8967</v>
          </cell>
          <cell r="B2002" t="str">
            <v>BARRA REDONDA DE AÇO GALVANIZADA À FOGO</v>
          </cell>
          <cell r="C2002"/>
          <cell r="D2002"/>
        </row>
        <row r="2003">
          <cell r="A2003" t="str">
            <v>ED-51022</v>
          </cell>
          <cell r="B2003" t="str">
            <v>RE-BAR 10MM X 3M COM 3 CLIPS PARA EMENDA 8-10MM</v>
          </cell>
          <cell r="C2003" t="str">
            <v>U</v>
          </cell>
          <cell r="D2003">
            <v>67.930000000000007</v>
          </cell>
        </row>
        <row r="2004">
          <cell r="A2004" t="str">
            <v>ED-51023</v>
          </cell>
          <cell r="B2004" t="str">
            <v>RE-BAR 3/8" X 3,4M COM 3 CLIPS PARA EMENDA 8-10MM</v>
          </cell>
          <cell r="C2004" t="str">
            <v>U</v>
          </cell>
          <cell r="D2004">
            <v>65.66</v>
          </cell>
        </row>
        <row r="2005">
          <cell r="A2005" t="str">
            <v>ED-51021</v>
          </cell>
          <cell r="B2005" t="str">
            <v>RE-BAR 8MM X 4M COM 3 CLIPS PARA EMENDA 8-10MM</v>
          </cell>
          <cell r="C2005" t="str">
            <v>U</v>
          </cell>
          <cell r="D2005">
            <v>59.21</v>
          </cell>
        </row>
        <row r="2006">
          <cell r="A2006">
            <v>8968</v>
          </cell>
          <cell r="B2006" t="str">
            <v>CABO DE ALUMÍNIO NÚ</v>
          </cell>
          <cell r="C2006"/>
          <cell r="D2006"/>
        </row>
        <row r="2007">
          <cell r="A2007" t="str">
            <v>ED-13943</v>
          </cell>
          <cell r="B2007" t="str">
            <v>CABO DE ALUMÍNIO NU SEM ALMA 2/0 AWG 7 FIOSX3,50MM, PARA ELEMENTOS DE CAPTAÇÃO/ ANEL DE CINTAMENTO/ DESCIDA (SPDA), INCLUSIVE SUPORTE E ISOLADOR</v>
          </cell>
          <cell r="C2007" t="str">
            <v>m</v>
          </cell>
          <cell r="D2007">
            <v>21.96</v>
          </cell>
        </row>
        <row r="2008">
          <cell r="A2008" t="str">
            <v>ED-13937</v>
          </cell>
          <cell r="B2008" t="str">
            <v>CABO DE ALUMÍNIO NU SEM ALMA 2/0 AWG 7 FIOSX3,50MM, PARA ELEMENTOS DE CAPTAÇÃO/ANEL DE CINTAMENTO (SPDA), INCLUSIVE PRESILHA DE FIXAÇÃO</v>
          </cell>
          <cell r="C2008" t="str">
            <v>m</v>
          </cell>
          <cell r="D2008">
            <v>15.13</v>
          </cell>
        </row>
        <row r="2009">
          <cell r="A2009">
            <v>8969</v>
          </cell>
          <cell r="B2009" t="str">
            <v>CABO DE COBRE NÚ</v>
          </cell>
          <cell r="C2009"/>
          <cell r="D2009"/>
        </row>
        <row r="2010">
          <cell r="A2010" t="str">
            <v>ED-13938</v>
          </cell>
          <cell r="B2010" t="str">
            <v>CABO DE COBRE NU #16MM2 - 7 FIOSX1,70MM, PARA ELEMENTOS  DE CAPTAÇÃO/ ANEL DE CINTAMENTO/ DESCIDA (SPDA), INCLUSIVE SUPORTE E ISOLADOR</v>
          </cell>
          <cell r="C2010" t="str">
            <v>m</v>
          </cell>
          <cell r="D2010">
            <v>28.29</v>
          </cell>
        </row>
        <row r="2011">
          <cell r="A2011" t="str">
            <v>ED-13931</v>
          </cell>
          <cell r="B2011" t="str">
            <v>CABO DE COBRE NU #16MM2 - 7 FIOSX1,70MM, PARA ELEMENTOS DE CAPTAÇÃO/ANEL DE CINTAMENTO (SPDA), INCLUSIVE PRESILHA DE FIXAÇÃO</v>
          </cell>
          <cell r="C2011" t="str">
            <v>m</v>
          </cell>
          <cell r="D2011">
            <v>21.92</v>
          </cell>
        </row>
        <row r="2012">
          <cell r="A2012" t="str">
            <v>ED-13939</v>
          </cell>
          <cell r="B2012" t="str">
            <v>CABO DE COBRE NU #25MM2 - 7 FIOSX2,06MM, PARA ELEMENTOS DE CAPTAÇÃO/ ANEL DE CINTAMENTO/ DESCIDA (SPDA), INCLUSIVE SUPORTE E ISOLADOR</v>
          </cell>
          <cell r="C2012" t="str">
            <v>m</v>
          </cell>
          <cell r="D2012">
            <v>36.57</v>
          </cell>
        </row>
        <row r="2013">
          <cell r="A2013" t="str">
            <v>ED-13932</v>
          </cell>
          <cell r="B2013" t="str">
            <v>CABO DE COBRE NU #25MM2 - 7 FIOSX2,06MM, PARA ELEMENTOS DE CAPTAÇÃO/ANEL DE CINTAMENTO (SPDA), INCLUSIVE PRESILHA DE FIXAÇÃO</v>
          </cell>
          <cell r="C2013" t="str">
            <v>m</v>
          </cell>
          <cell r="D2013">
            <v>30.2</v>
          </cell>
        </row>
        <row r="2014">
          <cell r="A2014" t="str">
            <v>ED-13940</v>
          </cell>
          <cell r="B2014" t="str">
            <v>CABO DE COBRE NU #35MM2 - 7 FIOSX2,50MM, PARA ELEMENTOS  DE CAPTAÇÃO/ ANEL DE CINTAMENTO/ DESCIDA (SPDA), INCLUSIVE SUPORTE E ISOLADOR</v>
          </cell>
          <cell r="C2014" t="str">
            <v>m</v>
          </cell>
          <cell r="D2014">
            <v>48.11</v>
          </cell>
        </row>
        <row r="2015">
          <cell r="A2015" t="str">
            <v>ED-13934</v>
          </cell>
          <cell r="B2015" t="str">
            <v>CABO DE COBRE NU #35MM2 - 7 FIOSX2,50MM, PARA ELEMENTOS DE CAPTAÇÃO/ANEL DE CINTAMENTO (SPDA), INCLUSIVE PRESILHA DE FIXAÇÃO</v>
          </cell>
          <cell r="C2015" t="str">
            <v>m</v>
          </cell>
          <cell r="D2015">
            <v>42.32</v>
          </cell>
        </row>
        <row r="2016">
          <cell r="A2016" t="str">
            <v>ED-13935</v>
          </cell>
          <cell r="B2016" t="str">
            <v>CABO DE COBRE NU #50 MM2 - 7 FIOSX3,00MM, PARA ELEMENTOS DE CAPTAÇÃO/ANEL DE CINTAMENTO (SPDA), INCLUSIVE PRESILHA DE FIXAÇÃO</v>
          </cell>
          <cell r="C2016" t="str">
            <v>m</v>
          </cell>
          <cell r="D2016">
            <v>55.48</v>
          </cell>
        </row>
        <row r="2017">
          <cell r="A2017" t="str">
            <v>ED-13941</v>
          </cell>
          <cell r="B2017" t="str">
            <v>CABO DE COBRE NU #50MM2 - 7 FIOSX3,00MM, PARA ELEMENTOS  DE CAPTAÇÃO/ ANEL DE CINTAMENTO/ DESCIDA (SPDA), INCLUSIVE SUPORTE E ISOLADOR</v>
          </cell>
          <cell r="C2017" t="str">
            <v>m</v>
          </cell>
          <cell r="D2017">
            <v>61.27</v>
          </cell>
        </row>
        <row r="2018">
          <cell r="A2018">
            <v>8970</v>
          </cell>
          <cell r="B2018" t="str">
            <v>CORDOALHA FLEXÍVEL</v>
          </cell>
          <cell r="C2018"/>
          <cell r="D2018"/>
        </row>
        <row r="2019">
          <cell r="A2019" t="str">
            <v>ED-51033</v>
          </cell>
          <cell r="B2019" t="str">
            <v>CORDOALHA EM AÇO GALVANIZADO 3/8" SM COM 7 FIOS</v>
          </cell>
          <cell r="C2019" t="str">
            <v>m</v>
          </cell>
          <cell r="D2019">
            <v>36.43</v>
          </cell>
        </row>
        <row r="2020">
          <cell r="A2020" t="str">
            <v>ED-51034</v>
          </cell>
          <cell r="B2020" t="str">
            <v>CORDOALHA FLEXÍVEL DE COBRE ESTANHADO 25 X 100 MM COM 4 FUROS D = 11 MM</v>
          </cell>
          <cell r="C2020" t="str">
            <v>U</v>
          </cell>
          <cell r="D2020">
            <v>45.96</v>
          </cell>
        </row>
        <row r="2021">
          <cell r="A2021" t="str">
            <v>ED-51035</v>
          </cell>
          <cell r="B2021" t="str">
            <v>CORDOALHA FLEXÍVEL DE COBRE ESTANHADO 25 X 235 MM COM 4 FUROS D = 11 MM</v>
          </cell>
          <cell r="C2021" t="str">
            <v>U</v>
          </cell>
          <cell r="D2021">
            <v>46.9</v>
          </cell>
        </row>
        <row r="2022">
          <cell r="A2022" t="str">
            <v>ED-51036</v>
          </cell>
          <cell r="B2022" t="str">
            <v>CORDOALHA FLEXÍVEL DE COBRE ESTANHADO 25 X 300 MM COM 4 FUROS D = 11 MM</v>
          </cell>
          <cell r="C2022" t="str">
            <v>U</v>
          </cell>
          <cell r="D2022">
            <v>30.14</v>
          </cell>
        </row>
        <row r="2023">
          <cell r="A2023" t="str">
            <v>ED-51037</v>
          </cell>
          <cell r="B2023" t="str">
            <v>CORDOALHA FLEXÍVEL DE COBRE ESTANHADO 25 X 500 MM COM 4 FUROS D = 11 MM</v>
          </cell>
          <cell r="C2023" t="str">
            <v>U</v>
          </cell>
          <cell r="D2023">
            <v>57.17</v>
          </cell>
        </row>
        <row r="2024">
          <cell r="A2024">
            <v>8971</v>
          </cell>
          <cell r="B2024" t="str">
            <v>SISTEMA DE PARA-RAIO</v>
          </cell>
          <cell r="C2024"/>
          <cell r="D2024"/>
        </row>
        <row r="2025">
          <cell r="A2025" t="str">
            <v>ED-51015</v>
          </cell>
          <cell r="B2025" t="str">
            <v>APARELHO SINALIZADOR NOTURNO DE OBSTÁCULOS AÉREO, SIMPLES, COM CÉLULA FOTOELÉTRICA, INCLUSIVE UMA (1) LÂMPADA LED, POTÊNCIA 9W, BULBO A60, E SUPORTE DE TOPO PARA MASTRO, EXCLUSIVE MASTRO</v>
          </cell>
          <cell r="C2025" t="str">
            <v>U</v>
          </cell>
          <cell r="D2025">
            <v>136.78</v>
          </cell>
        </row>
        <row r="2026">
          <cell r="A2026" t="str">
            <v>ED-51017</v>
          </cell>
          <cell r="B2026" t="str">
            <v>ATERRAMENTO COMPLETO PARA PÁRA-RAIOS , COM HASTES DE COBRE COM ALMA DE AÇO TIPO "COPPERWELD"</v>
          </cell>
          <cell r="C2026" t="str">
            <v>U</v>
          </cell>
          <cell r="D2026">
            <v>1204.17</v>
          </cell>
        </row>
        <row r="2027">
          <cell r="A2027" t="str">
            <v>ED-51068</v>
          </cell>
          <cell r="B2027" t="str">
            <v>MASTRO SIMPLES DE FERRO GALVANIZADO PARA PÁRA-RAIOS, ALTURA DE 3 M, Ø 40 MM (1 1/2") OU 50 MM (2"), COMPLETO</v>
          </cell>
          <cell r="C2027" t="str">
            <v>U</v>
          </cell>
          <cell r="D2027">
            <v>1105.48</v>
          </cell>
        </row>
        <row r="2028">
          <cell r="A2028" t="str">
            <v>ED-51073</v>
          </cell>
          <cell r="B2028" t="str">
            <v>PARA-RAIO DE LATAO CROMADO, COBRE CROMADO OU ACO INOXIDAVEL, TIPO FRANKLIN</v>
          </cell>
          <cell r="C2028" t="str">
            <v>U</v>
          </cell>
          <cell r="D2028">
            <v>179.2</v>
          </cell>
        </row>
        <row r="2029">
          <cell r="A2029">
            <v>8972</v>
          </cell>
          <cell r="B2029" t="str">
            <v>TERMINAL E CONECTOR</v>
          </cell>
          <cell r="C2029"/>
          <cell r="D2029"/>
        </row>
        <row r="2030">
          <cell r="A2030" t="str">
            <v>ED-51084</v>
          </cell>
          <cell r="B2030" t="str">
            <v>TERMINAL A COMPRESSAO EM COBRE ESTANHADO 1 FURO PARA CABO 16 MM2</v>
          </cell>
          <cell r="C2030" t="str">
            <v>U</v>
          </cell>
          <cell r="D2030">
            <v>15.52</v>
          </cell>
        </row>
        <row r="2031">
          <cell r="A2031" t="str">
            <v>ED-51083</v>
          </cell>
          <cell r="B2031" t="str">
            <v>TERMINAL A COMPRESSAO EM COBRE ESTANHADO 1 FURO PARA CABO 2,5 MM2</v>
          </cell>
          <cell r="C2031" t="str">
            <v>U</v>
          </cell>
          <cell r="D2031">
            <v>5.58</v>
          </cell>
        </row>
        <row r="2032">
          <cell r="A2032" t="str">
            <v>ED-51085</v>
          </cell>
          <cell r="B2032" t="str">
            <v>TERMINAL A COMPRESSAO EM COBRE ESTANHADO 1 FURO PARA CABO 25 MM2</v>
          </cell>
          <cell r="C2032" t="str">
            <v>U</v>
          </cell>
          <cell r="D2032">
            <v>18.02</v>
          </cell>
        </row>
        <row r="2033">
          <cell r="A2033" t="str">
            <v>ED-51086</v>
          </cell>
          <cell r="B2033" t="str">
            <v>TERMINAL A COMPRESSAO EM COBRE ESTANHADO 1 FURO PARA CABO 35 MM2</v>
          </cell>
          <cell r="C2033" t="str">
            <v>U</v>
          </cell>
          <cell r="D2033">
            <v>19.84</v>
          </cell>
        </row>
        <row r="2034">
          <cell r="A2034" t="str">
            <v>ED-51087</v>
          </cell>
          <cell r="B2034" t="str">
            <v>TERMINAL A COMPRESSAO EM COBRE ESTANHADO 1 FURO PARA CABO 50 MM2</v>
          </cell>
          <cell r="C2034" t="str">
            <v>U</v>
          </cell>
          <cell r="D2034">
            <v>25.1</v>
          </cell>
        </row>
        <row r="2035">
          <cell r="A2035" t="str">
            <v>ED-51088</v>
          </cell>
          <cell r="B2035" t="str">
            <v>TERMINAL A COMPRESSAO EM COBRE ESTANHADO 2 FUROS PARA CABO 16 MM2</v>
          </cell>
          <cell r="C2035" t="str">
            <v>U</v>
          </cell>
          <cell r="D2035">
            <v>19.29</v>
          </cell>
        </row>
        <row r="2036">
          <cell r="A2036" t="str">
            <v>ED-51089</v>
          </cell>
          <cell r="B2036" t="str">
            <v>TERMINAL A COMPRESSAO EM COBRE ESTANHADO 2 FUROS PARA CABO 25 MM2</v>
          </cell>
          <cell r="C2036" t="str">
            <v>U</v>
          </cell>
          <cell r="D2036">
            <v>20.52</v>
          </cell>
        </row>
        <row r="2037">
          <cell r="A2037" t="str">
            <v>ED-51090</v>
          </cell>
          <cell r="B2037" t="str">
            <v>TERMINAL A COMPRESSAO EM COBRE ESTANHADO 2 FUROS PARA CABO 35 MM2</v>
          </cell>
          <cell r="C2037" t="str">
            <v>U</v>
          </cell>
          <cell r="D2037">
            <v>24.25</v>
          </cell>
        </row>
        <row r="2038">
          <cell r="A2038" t="str">
            <v>ED-51091</v>
          </cell>
          <cell r="B2038" t="str">
            <v>TERMINAL A COMPRESSAO EM COBRE ESTANHADO 2 FUROS PARA CABO 50 MM2</v>
          </cell>
          <cell r="C2038" t="str">
            <v>U</v>
          </cell>
          <cell r="D2038">
            <v>31.58</v>
          </cell>
        </row>
        <row r="2039">
          <cell r="A2039">
            <v>8973</v>
          </cell>
          <cell r="B2039" t="str">
            <v>ABRAÇADEIRA</v>
          </cell>
          <cell r="C2039"/>
          <cell r="D2039"/>
        </row>
        <row r="2040">
          <cell r="A2040" t="str">
            <v>ED-51012</v>
          </cell>
          <cell r="B2040" t="str">
            <v>ABRAÇADEIRA GUIA PARA MASTROS SIMPLES PARA DUAS DESCIDA 1 1/2"</v>
          </cell>
          <cell r="C2040" t="str">
            <v>U</v>
          </cell>
          <cell r="D2040">
            <v>20.93</v>
          </cell>
        </row>
        <row r="2041">
          <cell r="A2041" t="str">
            <v>ED-51013</v>
          </cell>
          <cell r="B2041" t="str">
            <v>ABRAÇADEIRA GUIA PARA MASTROS SIMPLES PARA DUAS DESCIDA 2"</v>
          </cell>
          <cell r="C2041" t="str">
            <v>U</v>
          </cell>
          <cell r="D2041">
            <v>20.93</v>
          </cell>
        </row>
        <row r="2042">
          <cell r="A2042" t="str">
            <v>ED-51010</v>
          </cell>
          <cell r="B2042" t="str">
            <v>ABRAÇADEIRA GUIA PARA MASTROS SIMPLES PARA UMA DESCIDA 1 1/2"</v>
          </cell>
          <cell r="C2042" t="str">
            <v>U</v>
          </cell>
          <cell r="D2042">
            <v>13.45</v>
          </cell>
        </row>
        <row r="2043">
          <cell r="A2043" t="str">
            <v>ED-51011</v>
          </cell>
          <cell r="B2043" t="str">
            <v>ABRAÇADEIRA GUIA PARA MASTROS SIMPLES PARA UMA DESCIDA 2"</v>
          </cell>
          <cell r="C2043" t="str">
            <v>U</v>
          </cell>
          <cell r="D2043">
            <v>14.07</v>
          </cell>
        </row>
        <row r="2044">
          <cell r="A2044">
            <v>8975</v>
          </cell>
          <cell r="B2044" t="str">
            <v>SINALIZADOR</v>
          </cell>
          <cell r="C2044"/>
          <cell r="D2044"/>
        </row>
        <row r="2045">
          <cell r="A2045" t="str">
            <v>ED-51016</v>
          </cell>
          <cell r="B2045" t="str">
            <v>APARELHO SINALIZADOR NOTURNO DE OBSTÁCULOS AÉREO, DUPLO, COM CÉLULA FOTOELÉTRICA, INCLUSIVE DUAS (2) LÂMPADAS LED, POTÊNCIA 9W, BULBO A60, E SUPORTE DE TOPO PARA MASTRO, EXCLUSIVE MASTRO</v>
          </cell>
          <cell r="C2045" t="str">
            <v>U</v>
          </cell>
          <cell r="D2045">
            <v>315.63</v>
          </cell>
        </row>
        <row r="2046">
          <cell r="A2046">
            <v>8685</v>
          </cell>
          <cell r="B2046" t="str">
            <v>INSTALAÇÕES HIDROSSANITÁRIAS</v>
          </cell>
          <cell r="C2046"/>
          <cell r="D2046"/>
        </row>
        <row r="2047">
          <cell r="A2047">
            <v>8977</v>
          </cell>
          <cell r="B2047" t="str">
            <v>HIDRÔMETRO E CAVALETE</v>
          </cell>
          <cell r="C2047"/>
          <cell r="D2047"/>
        </row>
        <row r="2048">
          <cell r="A2048" t="str">
            <v>ED-15204</v>
          </cell>
          <cell r="B2048" t="str">
            <v>KIT CAVALETE PARA MEDIÇÃO DE ÁGUA, EMBUTIDO EM ALVENARIA, EM AÇO GALVANIZADO DN 20MM (1/2") - PADRÃO CONCESSIONÁRIA LOCAL, EXCLUSIVE HIDRÔMETRO</v>
          </cell>
          <cell r="C2048" t="str">
            <v>un</v>
          </cell>
          <cell r="D2048">
            <v>333.42</v>
          </cell>
        </row>
        <row r="2049">
          <cell r="A2049" t="str">
            <v>ED-15205</v>
          </cell>
          <cell r="B2049" t="str">
            <v>KIT CAVALETE PARA MEDIÇÃO DE ÁGUA, EMBUTIDO EM ALVENARIA, EM AÇO GALVANIZADO DN 25MM (3/4") - PADRÃO CONCESSIONÁRIA LOCAL, EXCLUSIVE HIDRÔMETRO</v>
          </cell>
          <cell r="C2049" t="str">
            <v>un</v>
          </cell>
          <cell r="D2049">
            <v>372.54</v>
          </cell>
        </row>
        <row r="2050">
          <cell r="A2050" t="str">
            <v>ED-15206</v>
          </cell>
          <cell r="B2050" t="str">
            <v>KIT CAVALETE PARA MEDIÇÃO DE ÁGUA, INSTALADO SOBRE PISO, EM AÇO GALVANIZADO DN 20MM (1/2") - PADRÃO CONCESSIONÁRIA LOCAL, INCLUSIVE BASE EM CONCRETO DE 25 MPA PARA CAVALETE, EXCLUSIVE HIDRÔMETRO</v>
          </cell>
          <cell r="C2050" t="str">
            <v>un</v>
          </cell>
          <cell r="D2050">
            <v>281.19</v>
          </cell>
        </row>
        <row r="2051">
          <cell r="A2051" t="str">
            <v>ED-15207</v>
          </cell>
          <cell r="B2051" t="str">
            <v>KIT CAVALETE PARA MEDIÇÃO DE ÁGUA, INSTALADO SOBRE PISO, EM AÇO GALVANIZADO DN 25MM (3/4") - PADRÃO CONCESSIONÁRIA LOCAL, INCLUSIVE BASE EM CONCRETO DE 25 MPA PARA CAVALETE, EXCLUSIVE HIDRÔMETRO</v>
          </cell>
          <cell r="C2051" t="str">
            <v>un</v>
          </cell>
          <cell r="D2051">
            <v>320.74</v>
          </cell>
        </row>
        <row r="2052">
          <cell r="A2052">
            <v>8978</v>
          </cell>
          <cell r="B2052" t="str">
            <v>TUBULAÇÃO PARA ESGOTO</v>
          </cell>
          <cell r="C2052"/>
          <cell r="D2052"/>
        </row>
        <row r="2053">
          <cell r="A2053" t="str">
            <v>ED-50105</v>
          </cell>
          <cell r="B2053" t="str">
            <v>FORNECIMENTO E ASSENTAMENTO DE TUBO PVC RÍGIDO, COLETOR DE ESGOTO LISO (JEI), DN 100 MM (4"), INCLUSIVE CONEXÕES</v>
          </cell>
          <cell r="C2053" t="str">
            <v>m</v>
          </cell>
          <cell r="D2053">
            <v>51.73</v>
          </cell>
        </row>
        <row r="2054">
          <cell r="A2054" t="str">
            <v>ED-50106</v>
          </cell>
          <cell r="B2054" t="str">
            <v>FORNECIMENTO E ASSENTAMENTO DE TUBO PVC RÍGIDO, COLETOR DE ESGOTO LISO (JEI), DN 150 MM (6"), INCLUSIVE CONEXÕES</v>
          </cell>
          <cell r="C2054" t="str">
            <v>m</v>
          </cell>
          <cell r="D2054">
            <v>99.36</v>
          </cell>
        </row>
        <row r="2055">
          <cell r="A2055" t="str">
            <v>ED-50107</v>
          </cell>
          <cell r="B2055" t="str">
            <v>FORNECIMENTO E ASSENTAMENTO DE TUBO PVC RÍGIDO, COLETOR DE ESGOTO LISO (JEI), DN 200 MM (8"), INCLUSIVE CONEXÕES</v>
          </cell>
          <cell r="C2055" t="str">
            <v>m</v>
          </cell>
          <cell r="D2055">
            <v>150.76</v>
          </cell>
        </row>
        <row r="2056">
          <cell r="A2056" t="str">
            <v>ED-50108</v>
          </cell>
          <cell r="B2056" t="str">
            <v>FORNECIMENTO E ASSENTAMENTO DE TUBO PVC RÍGIDO, COLETOR DE ESGOTO LISO (JEI), DN 250 MM (10"), INCLUSIVE CONEXÕES</v>
          </cell>
          <cell r="C2056" t="str">
            <v>m</v>
          </cell>
          <cell r="D2056">
            <v>265.22000000000003</v>
          </cell>
        </row>
        <row r="2057">
          <cell r="A2057" t="str">
            <v>ED-50109</v>
          </cell>
          <cell r="B2057" t="str">
            <v>FORNECIMENTO E ASSENTAMENTO DE TUBO PVC RÍGIDO, COLETOR DE ESGOTO LISO (JEI), DN 300 MM (12"), INCLUSIVE CONEXÕES</v>
          </cell>
          <cell r="C2057" t="str">
            <v>m</v>
          </cell>
          <cell r="D2057">
            <v>417.38</v>
          </cell>
        </row>
        <row r="2058">
          <cell r="A2058" t="str">
            <v>ED-50110</v>
          </cell>
          <cell r="B2058" t="str">
            <v>FORNECIMENTO E ASSENTAMENTO DE TUBO PVC RÍGIDO, COLETOR DE ESGOTO LISO (JEI), DN 350 MM (14"), INCLUSIVE CONEXÕES</v>
          </cell>
          <cell r="C2058" t="str">
            <v>m</v>
          </cell>
          <cell r="D2058">
            <v>505.38</v>
          </cell>
        </row>
        <row r="2059">
          <cell r="A2059" t="str">
            <v>ED-50111</v>
          </cell>
          <cell r="B2059" t="str">
            <v>FORNECIMENTO E ASSENTAMENTO DE TUBO PVC RÍGIDO, COLETOR DE ESGOTO LISO (JEI), DN 400 MM (16"), INCLUSIVE CONEXÕES</v>
          </cell>
          <cell r="C2059" t="str">
            <v>m</v>
          </cell>
          <cell r="D2059">
            <v>689.27</v>
          </cell>
        </row>
        <row r="2060">
          <cell r="A2060" t="str">
            <v>ED-50034</v>
          </cell>
          <cell r="B2060" t="str">
            <v>FORNECIMENTO E ASSENTAMENTO DE TUBO PVC RÍGIDO, ESGOTO, PB - SÉRIE NORMAL, DN 40MM (1.1/2"), INCLUSIVE CONEXÕES</v>
          </cell>
          <cell r="C2060" t="str">
            <v>m</v>
          </cell>
          <cell r="D2060">
            <v>22.04</v>
          </cell>
        </row>
        <row r="2061">
          <cell r="A2061" t="str">
            <v>ED-50035</v>
          </cell>
          <cell r="B2061" t="str">
            <v>FORNECIMENTO E ASSENTAMENTO DE TUBO PVC RÍGIDO, ESGOTO, PB - SÉRIE REFORÇADO, DN 40MM (1.1/2"), INCLUSIVE CONEXÕES</v>
          </cell>
          <cell r="C2061" t="str">
            <v>m</v>
          </cell>
          <cell r="D2061">
            <v>28.56</v>
          </cell>
        </row>
        <row r="2062">
          <cell r="A2062" t="str">
            <v>ED-50029</v>
          </cell>
          <cell r="B2062" t="str">
            <v>FORNECIMENTO E ASSENTAMENTO DE TUBO PVC RÍGIDO, ESGOTO, PBV - SÉRIE NORMAL, DN 100 MM (4"), INCLUSIVE CONEXÕES</v>
          </cell>
          <cell r="C2062" t="str">
            <v>m</v>
          </cell>
          <cell r="D2062">
            <v>44.97</v>
          </cell>
        </row>
        <row r="2063">
          <cell r="A2063" t="str">
            <v>ED-50030</v>
          </cell>
          <cell r="B2063" t="str">
            <v>FORNECIMENTO E ASSENTAMENTO DE TUBO PVC RÍGIDO, ESGOTO, PBV - SÉRIE NORMAL, DN 150 MM (6"), INCLUSIVE CONEXÕES</v>
          </cell>
          <cell r="C2063" t="str">
            <v>m</v>
          </cell>
          <cell r="D2063">
            <v>74.47</v>
          </cell>
        </row>
        <row r="2064">
          <cell r="A2064" t="str">
            <v>ED-50031</v>
          </cell>
          <cell r="B2064" t="str">
            <v>FORNECIMENTO E ASSENTAMENTO DE TUBO PVC RÍGIDO, ESGOTO, PBV - SÉRIE NORMAL, DN 200 MM (8"), INCLUSIVE CONEXÕES</v>
          </cell>
          <cell r="C2064" t="str">
            <v>m</v>
          </cell>
          <cell r="D2064">
            <v>166.45</v>
          </cell>
        </row>
        <row r="2065">
          <cell r="A2065" t="str">
            <v>ED-50027</v>
          </cell>
          <cell r="B2065" t="str">
            <v>FORNECIMENTO E ASSENTAMENTO DE TUBO PVC RÍGIDO, ESGOTO, PBV - SÉRIE NORMAL, DN 50 MM (2"), INCLUSIVE CONEXÕES</v>
          </cell>
          <cell r="C2065" t="str">
            <v>m</v>
          </cell>
          <cell r="D2065">
            <v>30.22</v>
          </cell>
        </row>
        <row r="2066">
          <cell r="A2066" t="str">
            <v>ED-50028</v>
          </cell>
          <cell r="B2066" t="str">
            <v>FORNECIMENTO E ASSENTAMENTO DE TUBO PVC RÍGIDO, ESGOTO, PBV - SÉRIE NORMAL, DN 75 MM (3"), INCLUSIVE CONEXÕES</v>
          </cell>
          <cell r="C2066" t="str">
            <v>m</v>
          </cell>
          <cell r="D2066">
            <v>41.05</v>
          </cell>
        </row>
        <row r="2067">
          <cell r="A2067" t="str">
            <v>ED-50038</v>
          </cell>
          <cell r="B2067" t="str">
            <v>FORNECIMENTO E ASSENTAMENTO DE TUBO PVC RÍGIDO, ESGOTO, PBV - SÉRIE REFORÇADO, DN 100 MM (4"), INCLUSIVE CONEXÕES</v>
          </cell>
          <cell r="C2067" t="str">
            <v>m</v>
          </cell>
          <cell r="D2067">
            <v>67.739999999999995</v>
          </cell>
        </row>
        <row r="2068">
          <cell r="A2068" t="str">
            <v>ED-50039</v>
          </cell>
          <cell r="B2068" t="str">
            <v>FORNECIMENTO E ASSENTAMENTO DE TUBO PVC RÍGIDO, ESGOTO, PBV - SÉRIE REFORÇADO, DN 150 MM (6"), INCLUSIVE CONEXÕES</v>
          </cell>
          <cell r="C2068" t="str">
            <v>m</v>
          </cell>
          <cell r="D2068">
            <v>83.01</v>
          </cell>
        </row>
        <row r="2069">
          <cell r="A2069" t="str">
            <v>ED-50036</v>
          </cell>
          <cell r="B2069" t="str">
            <v>FORNECIMENTO E ASSENTAMENTO DE TUBO PVC RÍGIDO, ESGOTO, PBV - SÉRIE REFORÇADO, DN 50 MM (2"), INCLUSIVE CONEXÕES</v>
          </cell>
          <cell r="C2069" t="str">
            <v>m</v>
          </cell>
          <cell r="D2069">
            <v>35.450000000000003</v>
          </cell>
        </row>
        <row r="2070">
          <cell r="A2070" t="str">
            <v>ED-50037</v>
          </cell>
          <cell r="B2070" t="str">
            <v>FORNECIMENTO E ASSENTAMENTO DE TUBO PVC RÍGIDO, ESGOTO, PBV - SÉRIE REFORÇADO, DN 75 MM (3"), INCLUSIVE CONEXÕES</v>
          </cell>
          <cell r="C2070" t="str">
            <v>m</v>
          </cell>
          <cell r="D2070">
            <v>44.38</v>
          </cell>
        </row>
        <row r="2071">
          <cell r="A2071" t="str">
            <v>ED-8847</v>
          </cell>
          <cell r="B2071" t="str">
            <v>FORNECIMENTO E ASSENTAMENTO DE TUBO PVC RÍGIDO, VENTILAÇÃO, PBV - SÉRIE NORMAL, DN 100 MM (4"), INCLUSIVE CONEXÕES</v>
          </cell>
          <cell r="C2071" t="str">
            <v>m</v>
          </cell>
          <cell r="D2071">
            <v>35.67</v>
          </cell>
        </row>
        <row r="2072">
          <cell r="A2072" t="str">
            <v>ED-8845</v>
          </cell>
          <cell r="B2072" t="str">
            <v>FORNECIMENTO E ASSENTAMENTO DE TUBO PVC RÍGIDO, VENTILAÇÃO, PBV - SÉRIE NORMAL, DN 50 MM (2"), INCLUSIVE CONEXÕES</v>
          </cell>
          <cell r="C2072" t="str">
            <v>m</v>
          </cell>
          <cell r="D2072">
            <v>25.13</v>
          </cell>
        </row>
        <row r="2073">
          <cell r="A2073" t="str">
            <v>ED-8846</v>
          </cell>
          <cell r="B2073" t="str">
            <v>FORNECIMENTO E ASSENTAMENTO DE TUBO PVC RÍGIDO, VENTILAÇÃO, PBV - SÉRIE NORMAL, DN 75 MM (3"), INCLUSIVE CONEXÕES</v>
          </cell>
          <cell r="C2073" t="str">
            <v>m</v>
          </cell>
          <cell r="D2073">
            <v>35.22</v>
          </cell>
        </row>
        <row r="2074">
          <cell r="A2074">
            <v>8979</v>
          </cell>
          <cell r="B2074" t="str">
            <v>TUBULAÇÃO DE PVC SOLDÁVEL</v>
          </cell>
          <cell r="C2074"/>
          <cell r="D2074"/>
        </row>
        <row r="2075">
          <cell r="A2075" t="str">
            <v>ED-49844</v>
          </cell>
          <cell r="B2075" t="str">
            <v>ADAPTADOR SOLDÁVEL DE PVC MARROM COM FLANGES E ANEL PARA CAIXA DÁGUA Ø 20 MM X 1/2"</v>
          </cell>
          <cell r="C2075" t="str">
            <v>un</v>
          </cell>
          <cell r="D2075">
            <v>14.7</v>
          </cell>
        </row>
        <row r="2076">
          <cell r="A2076" t="str">
            <v>ED-49845</v>
          </cell>
          <cell r="B2076" t="str">
            <v>ADAPTADOR SOLDÁVEL DE PVC MARROM COM FLANGES E ANEL PARA CAIXA DÁGUA Ø 25 MM X 3/4"</v>
          </cell>
          <cell r="C2076" t="str">
            <v>un</v>
          </cell>
          <cell r="D2076">
            <v>17.809999999999999</v>
          </cell>
        </row>
        <row r="2077">
          <cell r="A2077" t="str">
            <v>ED-49846</v>
          </cell>
          <cell r="B2077" t="str">
            <v>ADAPTADOR SOLDÁVEL DE PVC MARROM COM FLANGES E ANEL PARA CAIXA DÁGUA Ø 32 MM X 1"</v>
          </cell>
          <cell r="C2077" t="str">
            <v>un</v>
          </cell>
          <cell r="D2077">
            <v>21.45</v>
          </cell>
        </row>
        <row r="2078">
          <cell r="A2078" t="str">
            <v>ED-49847</v>
          </cell>
          <cell r="B2078" t="str">
            <v>ADAPTADOR SOLDÁVEL DE PVC MARROM COM FLANGES E ANEL PARA CAIXA DÁGUA Ø 40 MM X 1 1/4"</v>
          </cell>
          <cell r="C2078" t="str">
            <v>un</v>
          </cell>
          <cell r="D2078">
            <v>34.28</v>
          </cell>
        </row>
        <row r="2079">
          <cell r="A2079" t="str">
            <v>ED-49848</v>
          </cell>
          <cell r="B2079" t="str">
            <v>ADAPTADOR SOLDÁVEL DE PVC MARROM COM FLANGES E ANEL PARA CAIXA DÁGUA Ø 50 MM X 1 1/2"</v>
          </cell>
          <cell r="C2079" t="str">
            <v>un</v>
          </cell>
          <cell r="D2079">
            <v>38.869999999999997</v>
          </cell>
        </row>
        <row r="2080">
          <cell r="A2080" t="str">
            <v>ED-49849</v>
          </cell>
          <cell r="B2080" t="str">
            <v>ADAPTADOR SOLDÁVEL DE PVC MARROM COM FLANGES E ANEL PARA CAIXA DÁGUA Ø 60 MM X 2"</v>
          </cell>
          <cell r="C2080" t="str">
            <v>un</v>
          </cell>
          <cell r="D2080">
            <v>46.07</v>
          </cell>
        </row>
        <row r="2081">
          <cell r="A2081" t="str">
            <v>ED-50026</v>
          </cell>
          <cell r="B2081" t="str">
            <v>FORNECIMENTO E ASSENTAMENTO DE TUBO PVC RÍGIDO SOLDÁVEL, ÁGUA FRIA, DN 110 MM (4"), INCLUSIVE CONEXÕES</v>
          </cell>
          <cell r="C2081" t="str">
            <v>m</v>
          </cell>
          <cell r="D2081">
            <v>149.47</v>
          </cell>
        </row>
        <row r="2082">
          <cell r="A2082" t="str">
            <v>ED-50018</v>
          </cell>
          <cell r="B2082" t="str">
            <v>FORNECIMENTO E ASSENTAMENTO DE TUBO PVC RÍGIDO SOLDÁVEL, ÁGUA FRIA, DN 20 MM (1/2"), INCLUSIVE CONEXÕES</v>
          </cell>
          <cell r="C2082" t="str">
            <v>m</v>
          </cell>
          <cell r="D2082">
            <v>19.72</v>
          </cell>
        </row>
        <row r="2083">
          <cell r="A2083" t="str">
            <v>ED-50019</v>
          </cell>
          <cell r="B2083" t="str">
            <v>FORNECIMENTO E ASSENTAMENTO DE TUBO PVC RÍGIDO SOLDÁVEL, ÁGUA FRIA, DN 25 MM (3/4") , INCLUSIVE CONEXÕES</v>
          </cell>
          <cell r="C2083" t="str">
            <v>m</v>
          </cell>
          <cell r="D2083">
            <v>22.89</v>
          </cell>
        </row>
        <row r="2084">
          <cell r="A2084" t="str">
            <v>ED-50020</v>
          </cell>
          <cell r="B2084" t="str">
            <v>FORNECIMENTO E ASSENTAMENTO DE TUBO PVC RÍGIDO SOLDÁVEL, ÁGUA FRIA, DN 32 MM (1") , INCLUSIVE CONEXÕES</v>
          </cell>
          <cell r="C2084" t="str">
            <v>m</v>
          </cell>
          <cell r="D2084">
            <v>32.380000000000003</v>
          </cell>
        </row>
        <row r="2085">
          <cell r="A2085" t="str">
            <v>ED-50021</v>
          </cell>
          <cell r="B2085" t="str">
            <v>FORNECIMENTO E ASSENTAMENTO DE TUBO PVC RÍGIDO SOLDÁVEL, ÁGUA FRIA, DN 40 MM (1.1/4"), INCLUSIVE CONEXÕES</v>
          </cell>
          <cell r="C2085" t="str">
            <v>m</v>
          </cell>
          <cell r="D2085">
            <v>40.24</v>
          </cell>
        </row>
        <row r="2086">
          <cell r="A2086" t="str">
            <v>ED-50022</v>
          </cell>
          <cell r="B2086" t="str">
            <v>FORNECIMENTO E ASSENTAMENTO DE TUBO PVC RÍGIDO SOLDÁVEL, ÁGUA FRIA, DN 50 MM (1.1/2"), INCLUSIVE CONEXÕES</v>
          </cell>
          <cell r="C2086" t="str">
            <v>m</v>
          </cell>
          <cell r="D2086">
            <v>42.69</v>
          </cell>
        </row>
        <row r="2087">
          <cell r="A2087" t="str">
            <v>ED-50023</v>
          </cell>
          <cell r="B2087" t="str">
            <v>FORNECIMENTO E ASSENTAMENTO DE TUBO PVC RÍGIDO SOLDÁVEL, ÁGUA FRIA, DN 60 MM (2"), INCLUSIVE CONEXÕES</v>
          </cell>
          <cell r="C2087" t="str">
            <v>m</v>
          </cell>
          <cell r="D2087">
            <v>57.35</v>
          </cell>
        </row>
        <row r="2088">
          <cell r="A2088" t="str">
            <v>ED-50024</v>
          </cell>
          <cell r="B2088" t="str">
            <v>FORNECIMENTO E ASSENTAMENTO DE TUBO PVC RÍGIDO SOLDÁVEL, ÁGUA FRIA, DN 75 MM (2.1/2"), INCLUSIVE CONEXÕES</v>
          </cell>
          <cell r="C2088" t="str">
            <v>m</v>
          </cell>
          <cell r="D2088">
            <v>87.87</v>
          </cell>
        </row>
        <row r="2089">
          <cell r="A2089" t="str">
            <v>ED-50025</v>
          </cell>
          <cell r="B2089" t="str">
            <v>FORNECIMENTO E ASSENTAMENTO DE TUBO PVC RÍGIDO SOLDÁVEL, ÁGUA FRIA, DN 85 MM (3"), INCLUSIVE CONEXÕES</v>
          </cell>
          <cell r="C2089" t="str">
            <v>m</v>
          </cell>
          <cell r="D2089">
            <v>111.87</v>
          </cell>
        </row>
        <row r="2090">
          <cell r="A2090">
            <v>8980</v>
          </cell>
          <cell r="B2090" t="str">
            <v>TUBULAÇÃO DE PVC ROSCÁVEL</v>
          </cell>
          <cell r="C2090"/>
          <cell r="D2090"/>
        </row>
        <row r="2091">
          <cell r="A2091" t="str">
            <v>ED-50080</v>
          </cell>
          <cell r="B2091" t="str">
            <v>FORNECIMENTO E ASSENTAMENTO DE TUBO PVC RÍGIDO ROSCÁVEL, ÁGUA FRIA, DN 1" (32 MM), INCLUSIVE CONEXÕES</v>
          </cell>
          <cell r="C2091" t="str">
            <v>m</v>
          </cell>
          <cell r="D2091">
            <v>48.74</v>
          </cell>
        </row>
        <row r="2092">
          <cell r="A2092" t="str">
            <v>ED-50082</v>
          </cell>
          <cell r="B2092" t="str">
            <v>FORNECIMENTO E ASSENTAMENTO DE TUBO PVC RÍGIDO ROSCÁVEL, ÁGUA FRIA, DN 1.1/2" (50 MM), INCLUSIVE CONEXÕES</v>
          </cell>
          <cell r="C2092" t="str">
            <v>m</v>
          </cell>
          <cell r="D2092">
            <v>67.89</v>
          </cell>
        </row>
        <row r="2093">
          <cell r="A2093" t="str">
            <v>ED-50081</v>
          </cell>
          <cell r="B2093" t="str">
            <v>FORNECIMENTO E ASSENTAMENTO DE TUBO PVC RÍGIDO ROSCÁVEL, ÁGUA FRIA, DN 1.1/4" (40 MM), INCLUSIVE CONEXÕES</v>
          </cell>
          <cell r="C2093" t="str">
            <v>m</v>
          </cell>
          <cell r="D2093">
            <v>56.83</v>
          </cell>
        </row>
        <row r="2094">
          <cell r="A2094" t="str">
            <v>ED-50078</v>
          </cell>
          <cell r="B2094" t="str">
            <v xml:space="preserve">FORNECIMENTO E ASSENTAMENTO DE TUBO PVC RÍGIDO ROSCÁVEL, ÁGUA FRIA, DN 1/2" (20 MM), INCLUSIVE CONEXÕES </v>
          </cell>
          <cell r="C2094" t="str">
            <v>m</v>
          </cell>
          <cell r="D2094">
            <v>28.3</v>
          </cell>
        </row>
        <row r="2095">
          <cell r="A2095" t="str">
            <v>ED-50083</v>
          </cell>
          <cell r="B2095" t="str">
            <v>FORNECIMENTO E ASSENTAMENTO DE TUBO PVC RÍGIDO ROSCÁVEL, ÁGUA FRIA, DN 2" (60 MM), INCLUSIVE CONEXÕES</v>
          </cell>
          <cell r="C2095" t="str">
            <v>m</v>
          </cell>
          <cell r="D2095">
            <v>89.2</v>
          </cell>
        </row>
        <row r="2096">
          <cell r="A2096" t="str">
            <v>ED-50084</v>
          </cell>
          <cell r="B2096" t="str">
            <v>FORNECIMENTO E ASSENTAMENTO DE TUBO PVC RÍGIDO ROSCÁVEL, ÁGUA FRIA, DN 2.1/2" (75 MM), INCLUSIVE CONEXÕES</v>
          </cell>
          <cell r="C2096" t="str">
            <v>m</v>
          </cell>
          <cell r="D2096">
            <v>125.89</v>
          </cell>
        </row>
        <row r="2097">
          <cell r="A2097" t="str">
            <v>ED-50085</v>
          </cell>
          <cell r="B2097" t="str">
            <v>FORNECIMENTO E ASSENTAMENTO DE TUBO PVC RÍGIDO ROSCÁVEL, ÁGUA FRIA, DN 3" (85 MM), INCLUSIVE CONEXÕES</v>
          </cell>
          <cell r="C2097" t="str">
            <v>m</v>
          </cell>
          <cell r="D2097">
            <v>162.43</v>
          </cell>
        </row>
        <row r="2098">
          <cell r="A2098" t="str">
            <v>ED-50079</v>
          </cell>
          <cell r="B2098" t="str">
            <v>FORNECIMENTO E ASSENTAMENTO DE TUBO PVC RÍGIDO ROSCÁVEL, ÁGUA FRIA, DN 3/4" (25 MM), INCLUSIVE CONEXÕES</v>
          </cell>
          <cell r="C2098" t="str">
            <v>m</v>
          </cell>
          <cell r="D2098">
            <v>33.44</v>
          </cell>
        </row>
        <row r="2099">
          <cell r="A2099" t="str">
            <v>ED-50086</v>
          </cell>
          <cell r="B2099" t="str">
            <v>FORNECIMENTO E ASSENTAMENTO DE TUBO PVC RÍGIDO ROSCÁVEL, ÁGUA FRIA, DN 4" (110 MM), INCLUSIVE CONEXÕES</v>
          </cell>
          <cell r="C2099" t="str">
            <v>m</v>
          </cell>
          <cell r="D2099">
            <v>190.89</v>
          </cell>
        </row>
        <row r="2100">
          <cell r="A2100">
            <v>8981</v>
          </cell>
          <cell r="B2100" t="str">
            <v>TUBULAÇÃO DE POLIPROPILENO (PPR)</v>
          </cell>
          <cell r="C2100"/>
          <cell r="D2100"/>
        </row>
        <row r="2101">
          <cell r="A2101" t="str">
            <v>ED-50061</v>
          </cell>
          <cell r="B2101" t="str">
            <v>FORNECIMENTO E ASSENTAMENTO DE TUBO DE POLIPROPILENO (PPR), PRESSÃO DE 12 KGF/CM², INCLUSIVE CONEXÕES E SUPORTES, D = 110 MM (NBR 15813)</v>
          </cell>
          <cell r="C2101" t="str">
            <v>m</v>
          </cell>
          <cell r="D2101">
            <v>207.44</v>
          </cell>
        </row>
        <row r="2102">
          <cell r="A2102" t="str">
            <v>ED-50055</v>
          </cell>
          <cell r="B2102" t="str">
            <v>FORNECIMENTO E ASSENTAMENTO DE TUBO DE POLIPROPILENO (PPR), PRESSÃO DE 12 KGF/CM², INCLUSIVE CONEXÕES E SUPORTES, D = 32 MM (NBR 15813)</v>
          </cell>
          <cell r="C2102" t="str">
            <v>m</v>
          </cell>
          <cell r="D2102">
            <v>23.96</v>
          </cell>
        </row>
        <row r="2103">
          <cell r="A2103" t="str">
            <v>ED-50056</v>
          </cell>
          <cell r="B2103" t="str">
            <v>FORNECIMENTO E ASSENTAMENTO DE TUBO DE POLIPROPILENO (PPR), PRESSÃO DE 12 KGF/CM², INCLUSIVE CONEXÕES E SUPORTES, D = 40 MM (NBR 15813)</v>
          </cell>
          <cell r="C2103" t="str">
            <v>m</v>
          </cell>
          <cell r="D2103">
            <v>32.49</v>
          </cell>
        </row>
        <row r="2104">
          <cell r="A2104" t="str">
            <v>ED-50057</v>
          </cell>
          <cell r="B2104" t="str">
            <v>FORNECIMENTO E ASSENTAMENTO DE TUBO DE POLIPROPILENO (PPR), PRESSÃO DE 12 KGF/CM², INCLUSIVE CONEXÕES E SUPORTES, D = 50 MM (NBR 15813)</v>
          </cell>
          <cell r="C2104" t="str">
            <v>m</v>
          </cell>
          <cell r="D2104">
            <v>49.14</v>
          </cell>
        </row>
        <row r="2105">
          <cell r="A2105" t="str">
            <v>ED-50058</v>
          </cell>
          <cell r="B2105" t="str">
            <v>FORNECIMENTO E ASSENTAMENTO DE TUBO DE POLIPROPILENO (PPR), PRESSÃO DE 12 KGF/CM², INCLUSIVE CONEXÕES E SUPORTES, D = 63 MM (NBR 15813)</v>
          </cell>
          <cell r="C2105" t="str">
            <v>m</v>
          </cell>
          <cell r="D2105">
            <v>78.010000000000005</v>
          </cell>
        </row>
        <row r="2106">
          <cell r="A2106" t="str">
            <v>ED-50059</v>
          </cell>
          <cell r="B2106" t="str">
            <v>FORNECIMENTO E ASSENTAMENTO DE TUBO DE POLIPROPILENO (PPR), PRESSÃO DE 12 KGF/CM², INCLUSIVE CONEXÕES E SUPORTES, D = 75 MM (NBR 15813)</v>
          </cell>
          <cell r="C2106" t="str">
            <v>m</v>
          </cell>
          <cell r="D2106">
            <v>110.56</v>
          </cell>
        </row>
        <row r="2107">
          <cell r="A2107" t="str">
            <v>ED-50060</v>
          </cell>
          <cell r="B2107" t="str">
            <v>FORNECIMENTO E ASSENTAMENTO DE TUBO DE POLIPROPILENO (PPR), PRESSÃO DE 12 KGF/CM², INCLUSIVE CONEXÕES E SUPORTES, D = 90 MM (NBR 15813)</v>
          </cell>
          <cell r="C2107" t="str">
            <v>m</v>
          </cell>
          <cell r="D2107">
            <v>138.96</v>
          </cell>
        </row>
        <row r="2108">
          <cell r="A2108" t="str">
            <v>ED-50069</v>
          </cell>
          <cell r="B2108" t="str">
            <v>FORNECIMENTO E ASSENTAMENTO DE TUBO DE POLIPROPILENO (PPR), PRESSÃO DE 20 KGF/CM², INCLUSIVE CONEXÕES E SUPORTES, D = 110 MM (NBR 15813)</v>
          </cell>
          <cell r="C2108" t="str">
            <v>m</v>
          </cell>
          <cell r="D2108">
            <v>279.37</v>
          </cell>
        </row>
        <row r="2109">
          <cell r="A2109" t="str">
            <v>ED-50062</v>
          </cell>
          <cell r="B2109" t="str">
            <v>FORNECIMENTO E ASSENTAMENTO DE TUBO DE POLIPROPILENO (PPR), PRESSÃO DE 20 KGF/CM², INCLUSIVE CONEXÕES E SUPORTES, D = 25 MM (NBR 15813)</v>
          </cell>
          <cell r="C2109" t="str">
            <v>m</v>
          </cell>
          <cell r="D2109">
            <v>28.75</v>
          </cell>
        </row>
        <row r="2110">
          <cell r="A2110" t="str">
            <v>ED-50063</v>
          </cell>
          <cell r="B2110" t="str">
            <v>FORNECIMENTO E ASSENTAMENTO DE TUBO DE POLIPROPILENO (PPR), PRESSÃO DE 20 KGF/CM², INCLUSIVE CONEXÕES E SUPORTES, D = 32 MM (NBR 15813)</v>
          </cell>
          <cell r="C2110" t="str">
            <v>m</v>
          </cell>
          <cell r="D2110">
            <v>40.26</v>
          </cell>
        </row>
        <row r="2111">
          <cell r="A2111" t="str">
            <v>ED-50064</v>
          </cell>
          <cell r="B2111" t="str">
            <v>FORNECIMENTO E ASSENTAMENTO DE TUBO DE POLIPROPILENO (PPR), PRESSÃO DE 20 KGF/CM², INCLUSIVE CONEXÕES E SUPORTES, D = 40 MM (NBR 15813)</v>
          </cell>
          <cell r="C2111" t="str">
            <v>m</v>
          </cell>
          <cell r="D2111">
            <v>47.94</v>
          </cell>
        </row>
        <row r="2112">
          <cell r="A2112" t="str">
            <v>ED-50065</v>
          </cell>
          <cell r="B2112" t="str">
            <v>FORNECIMENTO E ASSENTAMENTO DE TUBO DE POLIPROPILENO (PPR), PRESSÃO DE 20 KGF/CM², INCLUSIVE CONEXÕES E SUPORTES, D = 50 MM (NBR 15813)</v>
          </cell>
          <cell r="C2112" t="str">
            <v>m</v>
          </cell>
          <cell r="D2112">
            <v>59.62</v>
          </cell>
        </row>
        <row r="2113">
          <cell r="A2113" t="str">
            <v>ED-50066</v>
          </cell>
          <cell r="B2113" t="str">
            <v>FORNECIMENTO E ASSENTAMENTO DE TUBO DE POLIPROPILENO (PPR), PRESSÃO DE 20 KGF/CM², INCLUSIVE CONEXÕES E SUPORTES, D = 63 MM (NBR 15813)</v>
          </cell>
          <cell r="C2113" t="str">
            <v>m</v>
          </cell>
          <cell r="D2113">
            <v>90.32</v>
          </cell>
        </row>
        <row r="2114">
          <cell r="A2114" t="str">
            <v>ED-50067</v>
          </cell>
          <cell r="B2114" t="str">
            <v>FORNECIMENTO E ASSENTAMENTO DE TUBO DE POLIPROPILENO (PPR), PRESSÃO DE 20 KGF/CM², INCLUSIVE CONEXÕES E SUPORTES, D = 75 MM (NBR 15813)</v>
          </cell>
          <cell r="C2114" t="str">
            <v>m</v>
          </cell>
          <cell r="D2114">
            <v>143.44999999999999</v>
          </cell>
        </row>
        <row r="2115">
          <cell r="A2115" t="str">
            <v>ED-50068</v>
          </cell>
          <cell r="B2115" t="str">
            <v>FORNECIMENTO E ASSENTAMENTO DE TUBO DE POLIPROPILENO (PPR), PRESSÃO DE 20 KGF/CM², INCLUSIVE CONEXÕES E SUPORTES, D = 90 MM (NBR 15813)</v>
          </cell>
          <cell r="C2115" t="str">
            <v>m</v>
          </cell>
          <cell r="D2115">
            <v>196.66</v>
          </cell>
        </row>
        <row r="2116">
          <cell r="A2116" t="str">
            <v>ED-50077</v>
          </cell>
          <cell r="B2116" t="str">
            <v>FORNECIMENTO E ASSENTAMENTO DE TUBO DE POLIPROPILENO (PPR), PRESSÃO DE 25 KGF/CM², INCLUSIVE CONEXÕES E SUPORTES, D = 110 MM (NBR 15813)</v>
          </cell>
          <cell r="C2116" t="str">
            <v>m</v>
          </cell>
          <cell r="D2116">
            <v>301.17</v>
          </cell>
        </row>
        <row r="2117">
          <cell r="A2117" t="str">
            <v>ED-50070</v>
          </cell>
          <cell r="B2117" t="str">
            <v>FORNECIMENTO E ASSENTAMENTO DE TUBO DE POLIPROPILENO (PPR), PRESSÃO DE 25 KGF/CM², INCLUSIVE CONEXÕES E SUPORTES, D = 25 MM (NBR 15813)</v>
          </cell>
          <cell r="C2117" t="str">
            <v>m</v>
          </cell>
          <cell r="D2117">
            <v>33.22</v>
          </cell>
        </row>
        <row r="2118">
          <cell r="A2118" t="str">
            <v>ED-50071</v>
          </cell>
          <cell r="B2118" t="str">
            <v>FORNECIMENTO E ASSENTAMENTO DE TUBO DE POLIPROPILENO (PPR), PRESSÃO DE 25 KGF/CM², INCLUSIVE CONEXÕES E SUPORTES, D = 32 MM (NBR 15813)</v>
          </cell>
          <cell r="C2118" t="str">
            <v>m</v>
          </cell>
          <cell r="D2118">
            <v>40.58</v>
          </cell>
        </row>
        <row r="2119">
          <cell r="A2119" t="str">
            <v>ED-50072</v>
          </cell>
          <cell r="B2119" t="str">
            <v>FORNECIMENTO E ASSENTAMENTO DE TUBO DE POLIPROPILENO (PPR), PRESSÃO DE 25 KGF/CM², INCLUSIVE CONEXÕES E SUPORTES, D = 40 MM (NBR 15813)</v>
          </cell>
          <cell r="C2119" t="str">
            <v>m</v>
          </cell>
          <cell r="D2119">
            <v>70.53</v>
          </cell>
        </row>
        <row r="2120">
          <cell r="A2120" t="str">
            <v>ED-50073</v>
          </cell>
          <cell r="B2120" t="str">
            <v>FORNECIMENTO E ASSENTAMENTO DE TUBO DE POLIPROPILENO (PPR), PRESSÃO DE 25 KGF/CM², INCLUSIVE CONEXÕES E SUPORTES, D = 50 MM (NBR 15813)</v>
          </cell>
          <cell r="C2120" t="str">
            <v>m</v>
          </cell>
          <cell r="D2120">
            <v>105.04</v>
          </cell>
        </row>
        <row r="2121">
          <cell r="A2121" t="str">
            <v>ED-50074</v>
          </cell>
          <cell r="B2121" t="str">
            <v>FORNECIMENTO E ASSENTAMENTO DE TUBO DE POLIPROPILENO (PPR), PRESSÃO DE 25 KGF/CM², INCLUSIVE CONEXÕES E SUPORTES, D = 63 MM (NBR 15813)</v>
          </cell>
          <cell r="C2121" t="str">
            <v>m</v>
          </cell>
          <cell r="D2121">
            <v>134.19999999999999</v>
          </cell>
        </row>
        <row r="2122">
          <cell r="A2122" t="str">
            <v>ED-50075</v>
          </cell>
          <cell r="B2122" t="str">
            <v>FORNECIMENTO E ASSENTAMENTO DE TUBO DE POLIPROPILENO (PPR), PRESSÃO DE 25 KGF/CM², INCLUSIVE CONEXÕES E SUPORTES, D = 75 MM (NBR 15813)</v>
          </cell>
          <cell r="C2122" t="str">
            <v>m</v>
          </cell>
          <cell r="D2122">
            <v>188.87</v>
          </cell>
        </row>
        <row r="2123">
          <cell r="A2123" t="str">
            <v>ED-50076</v>
          </cell>
          <cell r="B2123" t="str">
            <v>FORNECIMENTO E ASSENTAMENTO DE TUBO DE POLIPROPILENO (PPR), PRESSÃO DE 25 KGF/CM², INCLUSIVE CONEXÕES E SUPORTES, D = 90 MM (NBR 15813)</v>
          </cell>
          <cell r="C2123" t="str">
            <v>m</v>
          </cell>
          <cell r="D2123">
            <v>229.3</v>
          </cell>
        </row>
        <row r="2124">
          <cell r="A2124">
            <v>8982</v>
          </cell>
          <cell r="B2124" t="str">
            <v>TUBULAÇÃO DE PEX</v>
          </cell>
          <cell r="C2124"/>
          <cell r="D2124"/>
        </row>
        <row r="2125">
          <cell r="A2125" t="str">
            <v>ED-50121</v>
          </cell>
          <cell r="B2125" t="str">
            <v>FORNECIMENTO E ASSENTAMENTO DE TUBO DE TUBOS DE POLIETILENO RETICULADO FLEXÍVEL (PEX), INCLUSIVE CONEXÕES METÁLICAS E SUPORTES, D = 16 MM (NBR 15939)</v>
          </cell>
          <cell r="C2125" t="str">
            <v>m</v>
          </cell>
          <cell r="D2125">
            <v>18.3</v>
          </cell>
        </row>
        <row r="2126">
          <cell r="A2126" t="str">
            <v>ED-50122</v>
          </cell>
          <cell r="B2126" t="str">
            <v>FORNECIMENTO E ASSENTAMENTO DE TUBO DE TUBOS DE POLIETILENO RETICULADO FLEXÍVEL (PEX), INCLUSIVE CONEXÕES METÁLICAS E SUPORTES, D = 20 MM (NBR 15939)</v>
          </cell>
          <cell r="C2126" t="str">
            <v>m</v>
          </cell>
          <cell r="D2126">
            <v>23.48</v>
          </cell>
        </row>
        <row r="2127">
          <cell r="A2127" t="str">
            <v>ED-50123</v>
          </cell>
          <cell r="B2127" t="str">
            <v>FORNECIMENTO E ASSENTAMENTO DE TUBO DE TUBOS DE POLIETILENO RETICULADO FLEXÍVEL (PEX), INCLUSIVE CONEXÕES METÁLICAS E SUPORTES, D = 25 MM (NBR 15939)</v>
          </cell>
          <cell r="C2127" t="str">
            <v>m</v>
          </cell>
          <cell r="D2127">
            <v>18.86</v>
          </cell>
        </row>
        <row r="2128">
          <cell r="A2128" t="str">
            <v>ED-50124</v>
          </cell>
          <cell r="B2128" t="str">
            <v>FORNECIMENTO E ASSENTAMENTO DE TUBO DE TUBOS DE POLIETILENO RETICULADO FLEXÍVEL (PEX), INCLUSIVE CONEXÕES METÁLICAS E SUPORTES, D = 32 MM (NBR 15939)</v>
          </cell>
          <cell r="C2128" t="str">
            <v>m</v>
          </cell>
          <cell r="D2128">
            <v>25.81</v>
          </cell>
        </row>
        <row r="2129">
          <cell r="A2129">
            <v>8983</v>
          </cell>
          <cell r="B2129" t="str">
            <v>TUBULAÇÃO DE CPVC</v>
          </cell>
          <cell r="C2129"/>
          <cell r="D2129"/>
        </row>
        <row r="2130">
          <cell r="A2130" t="str">
            <v>ED-50120</v>
          </cell>
          <cell r="B2130" t="str">
            <v>FORNECIMENTO E ASSENTAMENTO DE TUBO CPVC SOLDÁVEL, ÁGUA QUENTE, DN 114 MM (4"), INCLUSIVE CONEXÕES</v>
          </cell>
          <cell r="C2130" t="str">
            <v>m</v>
          </cell>
          <cell r="D2130">
            <v>496.15</v>
          </cell>
        </row>
        <row r="2131">
          <cell r="A2131" t="str">
            <v>ED-50112</v>
          </cell>
          <cell r="B2131" t="str">
            <v>FORNECIMENTO E ASSENTAMENTO DE TUBO CPVC SOLDÁVEL, ÁGUA QUENTE, DN 15 MM (1/2"), INCLUSIVE CONEXÕES</v>
          </cell>
          <cell r="C2131" t="str">
            <v>m</v>
          </cell>
          <cell r="D2131">
            <v>23.39</v>
          </cell>
        </row>
        <row r="2132">
          <cell r="A2132" t="str">
            <v>ED-50113</v>
          </cell>
          <cell r="B2132" t="str">
            <v>FORNECIMENTO E ASSENTAMENTO DE TUBO CPVC SOLDÁVEL, ÁGUA QUENTE, DN 22 MM (3/4"), INCLUSIVE CONEXÕES</v>
          </cell>
          <cell r="C2132" t="str">
            <v>m</v>
          </cell>
          <cell r="D2132">
            <v>36.81</v>
          </cell>
        </row>
        <row r="2133">
          <cell r="A2133" t="str">
            <v>ED-50114</v>
          </cell>
          <cell r="B2133" t="str">
            <v>FORNECIMENTO E ASSENTAMENTO DE TUBO CPVC SOLDÁVEL, ÁGUA QUENTE, DN 28 MM (1"), INCLUSIVE CONEXÕES</v>
          </cell>
          <cell r="C2133" t="str">
            <v>m</v>
          </cell>
          <cell r="D2133">
            <v>55.76</v>
          </cell>
        </row>
        <row r="2134">
          <cell r="A2134" t="str">
            <v>ED-50115</v>
          </cell>
          <cell r="B2134" t="str">
            <v>FORNECIMENTO E ASSENTAMENTO DE TUBO CPVC SOLDÁVEL, ÁGUA QUENTE, DN 35 MM (1.1/4"), INCLUSIVE CONEXÕES</v>
          </cell>
          <cell r="C2134" t="str">
            <v>m</v>
          </cell>
          <cell r="D2134">
            <v>71.150000000000006</v>
          </cell>
        </row>
        <row r="2135">
          <cell r="A2135" t="str">
            <v>ED-50116</v>
          </cell>
          <cell r="B2135" t="str">
            <v>FORNECIMENTO E ASSENTAMENTO DE TUBO CPVC SOLDÁVEL, ÁGUA QUENTE, DN 42 MM (1.1/2"), INCLUSIVE CONEXÕES</v>
          </cell>
          <cell r="C2135" t="str">
            <v>m</v>
          </cell>
          <cell r="D2135">
            <v>86.24</v>
          </cell>
        </row>
        <row r="2136">
          <cell r="A2136" t="str">
            <v>ED-50117</v>
          </cell>
          <cell r="B2136" t="str">
            <v>FORNECIMENTO E ASSENTAMENTO DE TUBO CPVC SOLDÁVEL, ÁGUA QUENTE, DN 54 MM (2"), INCLUSIVE CONEXÕES</v>
          </cell>
          <cell r="C2136" t="str">
            <v>m</v>
          </cell>
          <cell r="D2136">
            <v>127.54</v>
          </cell>
        </row>
        <row r="2137">
          <cell r="A2137" t="str">
            <v>ED-50118</v>
          </cell>
          <cell r="B2137" t="str">
            <v>FORNECIMENTO E ASSENTAMENTO DE TUBO CPVC SOLDÁVEL, ÁGUA QUENTE, DN 73 MM (2.1/2"), INCLUSIVE CONEXÕES</v>
          </cell>
          <cell r="C2137" t="str">
            <v>m</v>
          </cell>
          <cell r="D2137">
            <v>212.32</v>
          </cell>
        </row>
        <row r="2138">
          <cell r="A2138" t="str">
            <v>ED-50119</v>
          </cell>
          <cell r="B2138" t="str">
            <v>FORNECIMENTO E ASSENTAMENTO DE TUBO CPVC SOLDÁVEL, ÁGUA QUENTE, DN 89 MM (3"), INCLUSIVE CONEXÕES</v>
          </cell>
          <cell r="C2138" t="str">
            <v>m</v>
          </cell>
          <cell r="D2138">
            <v>292.76</v>
          </cell>
        </row>
        <row r="2139">
          <cell r="A2139">
            <v>8984</v>
          </cell>
          <cell r="B2139" t="str">
            <v>TUBULAÇÃO DE COBRE</v>
          </cell>
          <cell r="C2139"/>
          <cell r="D2139"/>
        </row>
        <row r="2140">
          <cell r="A2140" t="str">
            <v>ED-50095</v>
          </cell>
          <cell r="B2140" t="str">
            <v>FORNECIMENTO E ASSENTAMENTO DE TUBO DE COBRE CLASSE "A" SEM COSTURA SOLDÁVEL, INCLUSIVE CONEXÕES E SUPORTES, D = 104 MM (4")</v>
          </cell>
          <cell r="C2140" t="str">
            <v>m</v>
          </cell>
          <cell r="D2140">
            <v>761.29</v>
          </cell>
        </row>
        <row r="2141">
          <cell r="A2141" t="str">
            <v>ED-50087</v>
          </cell>
          <cell r="B2141" t="str">
            <v>FORNECIMENTO E ASSENTAMENTO DE TUBO DE COBRE CLASSE "A" SEM COSTURA SOLDÁVEL, INCLUSIVE CONEXÕES E SUPORTES, D = 1/2"</v>
          </cell>
          <cell r="C2141" t="str">
            <v>m</v>
          </cell>
          <cell r="D2141">
            <v>107.65</v>
          </cell>
        </row>
        <row r="2142">
          <cell r="A2142" t="str">
            <v>ED-50088</v>
          </cell>
          <cell r="B2142" t="str">
            <v>FORNECIMENTO E ASSENTAMENTO DE TUBO DE COBRE CLASSE "A" SEM COSTURA SOLDÁVEL, INCLUSIVE CONEXÕES E SUPORTES, D = 22 MM (3/4")</v>
          </cell>
          <cell r="C2142" t="str">
            <v>m</v>
          </cell>
          <cell r="D2142">
            <v>155.52000000000001</v>
          </cell>
        </row>
        <row r="2143">
          <cell r="A2143" t="str">
            <v>ED-50089</v>
          </cell>
          <cell r="B2143" t="str">
            <v>FORNECIMENTO E ASSENTAMENTO DE TUBO DE COBRE CLASSE "A" SEM COSTURA SOLDÁVEL, INCLUSIVE CONEXÕES E SUPORTES, D = 28 MM (1")</v>
          </cell>
          <cell r="C2143" t="str">
            <v>m</v>
          </cell>
          <cell r="D2143">
            <v>187.21</v>
          </cell>
        </row>
        <row r="2144">
          <cell r="A2144" t="str">
            <v>ED-50090</v>
          </cell>
          <cell r="B2144" t="str">
            <v>FORNECIMENTO E ASSENTAMENTO DE TUBO DE COBRE CLASSE "A" SEM COSTURA SOLDÁVEL, INCLUSIVE CONEXÕES E SUPORTES, D = 35 MM (1 1/4")</v>
          </cell>
          <cell r="C2144" t="str">
            <v>m</v>
          </cell>
          <cell r="D2144">
            <v>294.60000000000002</v>
          </cell>
        </row>
        <row r="2145">
          <cell r="A2145" t="str">
            <v>ED-50091</v>
          </cell>
          <cell r="B2145" t="str">
            <v>FORNECIMENTO E ASSENTAMENTO DE TUBO DE COBRE CLASSE "A" SEM COSTURA SOLDÁVEL, INCLUSIVE CONEXÕES E SUPORTES, D = 42 MM (1 1/2")</v>
          </cell>
          <cell r="C2145" t="str">
            <v>m</v>
          </cell>
          <cell r="D2145">
            <v>335.28</v>
          </cell>
        </row>
        <row r="2146">
          <cell r="A2146" t="str">
            <v>ED-50092</v>
          </cell>
          <cell r="B2146" t="str">
            <v>FORNECIMENTO E ASSENTAMENTO DE TUBO DE COBRE CLASSE "A" SEM COSTURA SOLDÁVEL, INCLUSIVE CONEXÕES E SUPORTES, D = 54 MM (2")</v>
          </cell>
          <cell r="C2146" t="str">
            <v>m</v>
          </cell>
          <cell r="D2146">
            <v>451.39</v>
          </cell>
        </row>
        <row r="2147">
          <cell r="A2147" t="str">
            <v>ED-50093</v>
          </cell>
          <cell r="B2147" t="str">
            <v>FORNECIMENTO E ASSENTAMENTO DE TUBO DE COBRE CLASSE "A" SEM COSTURA SOLDÁVEL, INCLUSIVE CONEXÕES E SUPORTES, D = 66 MM (2 1/2")</v>
          </cell>
          <cell r="C2147" t="str">
            <v>m</v>
          </cell>
          <cell r="D2147">
            <v>555.04999999999995</v>
          </cell>
        </row>
        <row r="2148">
          <cell r="A2148" t="str">
            <v>ED-50094</v>
          </cell>
          <cell r="B2148" t="str">
            <v>FORNECIMENTO E ASSENTAMENTO DE TUBO DE COBRE CLASSE "A" SEM COSTURA SOLDÁVEL, INCLUSIVE CONEXÕES E SUPORTES, D = 79 MM (3")</v>
          </cell>
          <cell r="C2148" t="str">
            <v>m</v>
          </cell>
          <cell r="D2148">
            <v>593.48</v>
          </cell>
        </row>
        <row r="2149">
          <cell r="A2149" t="str">
            <v>ED-50104</v>
          </cell>
          <cell r="B2149" t="str">
            <v>FORNECIMENTO E ASSENTAMENTO DE TUBO DE COBRE CLASSE "E" SEM COSTURA SOLDÁVEL, INCLUSIVE CONEXÕES E SUPORTES, D = 104 MM (4")</v>
          </cell>
          <cell r="C2149" t="str">
            <v>m</v>
          </cell>
          <cell r="D2149">
            <v>761.29</v>
          </cell>
        </row>
        <row r="2150">
          <cell r="A2150" t="str">
            <v>ED-50096</v>
          </cell>
          <cell r="B2150" t="str">
            <v>FORNECIMENTO E ASSENTAMENTO DE TUBO DE COBRE CLASSE "E" SEM COSTURA SOLDÁVEL, INCLUSIVE CONEXÕES E SUPORTES, D = 15 MM (1/2")</v>
          </cell>
          <cell r="C2150" t="str">
            <v>m</v>
          </cell>
          <cell r="D2150">
            <v>79.25</v>
          </cell>
        </row>
        <row r="2151">
          <cell r="A2151" t="str">
            <v>ED-50097</v>
          </cell>
          <cell r="B2151" t="str">
            <v>FORNECIMENTO E ASSENTAMENTO DE TUBO DE COBRE CLASSE "E" SEM COSTURA SOLDÁVEL, INCLUSIVE CONEXÕES E SUPORTES, D = 22 MM (3/4")</v>
          </cell>
          <cell r="C2151" t="str">
            <v>m</v>
          </cell>
          <cell r="D2151">
            <v>115.52</v>
          </cell>
        </row>
        <row r="2152">
          <cell r="A2152" t="str">
            <v>ED-50098</v>
          </cell>
          <cell r="B2152" t="str">
            <v>FORNECIMENTO E ASSENTAMENTO DE TUBO DE COBRE CLASSE "E" SEM COSTURA SOLDÁVEL, INCLUSIVE CONEXÕES E SUPORTES, D = 28 MM (1")</v>
          </cell>
          <cell r="C2152" t="str">
            <v>m</v>
          </cell>
          <cell r="D2152">
            <v>139.41</v>
          </cell>
        </row>
        <row r="2153">
          <cell r="A2153" t="str">
            <v>ED-50099</v>
          </cell>
          <cell r="B2153" t="str">
            <v>FORNECIMENTO E ASSENTAMENTO DE TUBO DE COBRE CLASSE "E" SEM COSTURA SOLDÁVEL, INCLUSIVE CONEXÕES E SUPORTES, D = 35 MM (1 1/4")</v>
          </cell>
          <cell r="C2153" t="str">
            <v>m</v>
          </cell>
          <cell r="D2153">
            <v>207.05</v>
          </cell>
        </row>
        <row r="2154">
          <cell r="A2154" t="str">
            <v>ED-50100</v>
          </cell>
          <cell r="B2154" t="str">
            <v>FORNECIMENTO E ASSENTAMENTO DE TUBO DE COBRE CLASSE "E" SEM COSTURA SOLDÁVEL, INCLUSIVE CONEXÕES E SUPORTES, D = 42 MM (1 1/2")</v>
          </cell>
          <cell r="C2154" t="str">
            <v>m</v>
          </cell>
          <cell r="D2154">
            <v>250.5</v>
          </cell>
        </row>
        <row r="2155">
          <cell r="A2155" t="str">
            <v>ED-50101</v>
          </cell>
          <cell r="B2155" t="str">
            <v>FORNECIMENTO E ASSENTAMENTO DE TUBO DE COBRE CLASSE "E" SEM COSTURA SOLDÁVEL, INCLUSIVE CONEXÕES E SUPORTES, D = 54 MM (2")</v>
          </cell>
          <cell r="C2155" t="str">
            <v>m</v>
          </cell>
          <cell r="D2155">
            <v>349.83</v>
          </cell>
        </row>
        <row r="2156">
          <cell r="A2156" t="str">
            <v>ED-50102</v>
          </cell>
          <cell r="B2156" t="str">
            <v>FORNECIMENTO E ASSENTAMENTO DE TUBO DE COBRE CLASSE "E" SEM COSTURA SOLDÁVEL, INCLUSIVE CONEXÕES E SUPORTES, D = 66 MM (2 1/2")</v>
          </cell>
          <cell r="C2156" t="str">
            <v>m</v>
          </cell>
          <cell r="D2156">
            <v>478.49</v>
          </cell>
        </row>
        <row r="2157">
          <cell r="A2157" t="str">
            <v>ED-50103</v>
          </cell>
          <cell r="B2157" t="str">
            <v>FORNECIMENTO E ASSENTAMENTO DE TUBO DE COBRE CLASSE "E" SEM COSTURA SOLDÁVEL, INCLUSIVE CONEXÕES E SUPORTES, D = 79 MM (3")</v>
          </cell>
          <cell r="C2157" t="str">
            <v>m</v>
          </cell>
          <cell r="D2157">
            <v>593.48</v>
          </cell>
        </row>
        <row r="2158">
          <cell r="A2158">
            <v>8985</v>
          </cell>
          <cell r="B2158" t="str">
            <v>TUBULAÇÃO DE AÇO GALVANIZADO</v>
          </cell>
          <cell r="C2158"/>
          <cell r="D2158"/>
        </row>
        <row r="2159">
          <cell r="A2159" t="str">
            <v>ED-50042</v>
          </cell>
          <cell r="B2159" t="str">
            <v>FORNECIMENTO E ASSENTAMENTO DE TUBO DE AÇO GALVANIZADO COM COSTURA , INCLUSIVE CONEXÕES E SUPORTES, D = 1"</v>
          </cell>
          <cell r="C2159" t="str">
            <v>m</v>
          </cell>
          <cell r="D2159">
            <v>88.04</v>
          </cell>
        </row>
        <row r="2160">
          <cell r="A2160" t="str">
            <v>ED-50044</v>
          </cell>
          <cell r="B2160" t="str">
            <v>FORNECIMENTO E ASSENTAMENTO DE TUBO DE AÇO GALVANIZADO COM COSTURA , INCLUSIVE CONEXÕES E SUPORTES, D = 1 1/2"</v>
          </cell>
          <cell r="C2160" t="str">
            <v>m</v>
          </cell>
          <cell r="D2160">
            <v>113.09</v>
          </cell>
        </row>
        <row r="2161">
          <cell r="A2161" t="str">
            <v>ED-50043</v>
          </cell>
          <cell r="B2161" t="str">
            <v>FORNECIMENTO E ASSENTAMENTO DE TUBO DE AÇO GALVANIZADO COM COSTURA , INCLUSIVE CONEXÕES E SUPORTES, D = 1 1/4"</v>
          </cell>
          <cell r="C2161" t="str">
            <v>m</v>
          </cell>
          <cell r="D2161">
            <v>106.92</v>
          </cell>
        </row>
        <row r="2162">
          <cell r="A2162" t="str">
            <v>ED-50040</v>
          </cell>
          <cell r="B2162" t="str">
            <v>FORNECIMENTO E ASSENTAMENTO DE TUBO DE AÇO GALVANIZADO COM COSTURA , INCLUSIVE CONEXÕES E SUPORTES, D = 1/2"</v>
          </cell>
          <cell r="C2162" t="str">
            <v>m</v>
          </cell>
          <cell r="D2162">
            <v>56.99</v>
          </cell>
        </row>
        <row r="2163">
          <cell r="A2163" t="str">
            <v>ED-50045</v>
          </cell>
          <cell r="B2163" t="str">
            <v>FORNECIMENTO E ASSENTAMENTO DE TUBO DE AÇO GALVANIZADO COM COSTURA , INCLUSIVE CONEXÕES E SUPORTES, D = 2"</v>
          </cell>
          <cell r="C2163" t="str">
            <v>m</v>
          </cell>
          <cell r="D2163">
            <v>134.19999999999999</v>
          </cell>
        </row>
        <row r="2164">
          <cell r="A2164" t="str">
            <v>ED-50046</v>
          </cell>
          <cell r="B2164" t="str">
            <v>FORNECIMENTO E ASSENTAMENTO DE TUBO DE AÇO GALVANIZADO COM COSTURA , INCLUSIVE CONEXÕES E SUPORTES, D = 2 1/2"</v>
          </cell>
          <cell r="C2164" t="str">
            <v>m</v>
          </cell>
          <cell r="D2164">
            <v>182.95</v>
          </cell>
        </row>
        <row r="2165">
          <cell r="A2165" t="str">
            <v>ED-50041</v>
          </cell>
          <cell r="B2165" t="str">
            <v>FORNECIMENTO E ASSENTAMENTO DE TUBO DE AÇO GALVANIZADO COM COSTURA , INCLUSIVE CONEXÕES E SUPORTES, D = 3/4"</v>
          </cell>
          <cell r="C2165" t="str">
            <v>m</v>
          </cell>
          <cell r="D2165">
            <v>71.459999999999994</v>
          </cell>
        </row>
        <row r="2166">
          <cell r="A2166">
            <v>8986</v>
          </cell>
          <cell r="B2166" t="str">
            <v>REGISTRO E VÁLVULA</v>
          </cell>
          <cell r="C2166"/>
          <cell r="D2166"/>
        </row>
        <row r="2167">
          <cell r="A2167" t="str">
            <v>ED-49999</v>
          </cell>
          <cell r="B2167" t="str">
            <v>REGISTRO DE ESFERA, TIPO PVC SOLDÁVEL DN 20MM (1/2"), INCLUSIVE VOLANTE PARA ACIONAMENTO</v>
          </cell>
          <cell r="C2167" t="str">
            <v>un</v>
          </cell>
          <cell r="D2167">
            <v>20.399999999999999</v>
          </cell>
        </row>
        <row r="2168">
          <cell r="A2168" t="str">
            <v>ED-50000</v>
          </cell>
          <cell r="B2168" t="str">
            <v>REGISTRO DE ESFERA, TIPO PVC SOLDÁVEL DN 25MM (3/4"), INCLUSIVE VOLANTE PARA ACIONAMENTO</v>
          </cell>
          <cell r="C2168" t="str">
            <v>un</v>
          </cell>
          <cell r="D2168">
            <v>23.95</v>
          </cell>
        </row>
        <row r="2169">
          <cell r="A2169" t="str">
            <v>ED-50001</v>
          </cell>
          <cell r="B2169" t="str">
            <v>REGISTRO DE ESFERA, TIPO PVC SOLDÁVEL DN 32MM (1"), INCLUSIVE VOLANTE PARA ACIONAMENTO</v>
          </cell>
          <cell r="C2169" t="str">
            <v>un</v>
          </cell>
          <cell r="D2169">
            <v>32.89</v>
          </cell>
        </row>
        <row r="2170">
          <cell r="A2170" t="str">
            <v>ED-50002</v>
          </cell>
          <cell r="B2170" t="str">
            <v>REGISTRO DE ESFERA, TIPO PVC SOLDÁVEL DN 40MM (1.1/4"), INCLUSIVE VOLANTE PARA ACIONAMENTO</v>
          </cell>
          <cell r="C2170" t="str">
            <v>un</v>
          </cell>
          <cell r="D2170">
            <v>40.5</v>
          </cell>
        </row>
        <row r="2171">
          <cell r="A2171" t="str">
            <v>ED-50003</v>
          </cell>
          <cell r="B2171" t="str">
            <v>REGISTRO DE ESFERA, TIPO PVC SOLDÁVEL DN 50MM (1.1/2"), INCLUSIVE VOLANTE PARA ACIONAMENTO</v>
          </cell>
          <cell r="C2171" t="str">
            <v>un</v>
          </cell>
          <cell r="D2171">
            <v>42.2</v>
          </cell>
        </row>
        <row r="2172">
          <cell r="A2172" t="str">
            <v>ED-50004</v>
          </cell>
          <cell r="B2172" t="str">
            <v>REGISTRO DE ESFERA, TIPO PVC SOLDÁVEL DN 60MM (2"), INCLUSIVE VOLANTE PARA ACIONAMENTO</v>
          </cell>
          <cell r="C2172" t="str">
            <v>un</v>
          </cell>
          <cell r="D2172">
            <v>69.2</v>
          </cell>
        </row>
        <row r="2173">
          <cell r="A2173" t="str">
            <v>ED-49991</v>
          </cell>
          <cell r="B2173" t="str">
            <v>REGISTRO DE GAVETA, TIPO BASE, ROSCÁVEL 1" (PARA TUBO SOLDÁVEL OU PPR DN 32MM/CPVC DN 28MM), INCLUSIVE ACABAMENTO (PADRÃO MÉDIO) E CANOPLA CROMADOS</v>
          </cell>
          <cell r="C2173" t="str">
            <v>un</v>
          </cell>
          <cell r="D2173">
            <v>97.22</v>
          </cell>
        </row>
        <row r="2174">
          <cell r="A2174" t="str">
            <v>ED-49992</v>
          </cell>
          <cell r="B2174" t="str">
            <v>REGISTRO DE GAVETA, TIPO BASE, ROSCÁVEL 1" (PARA TUBO SOLDÁVEL OU PPR DN 32MM/CPVC DN 28MM), INCLUSIVE ACABAMENTO (PADRÃO POPULAR) E CANOPLA CROMADOS</v>
          </cell>
          <cell r="C2174" t="str">
            <v>un</v>
          </cell>
          <cell r="D2174">
            <v>95.18</v>
          </cell>
        </row>
        <row r="2175">
          <cell r="A2175" t="str">
            <v>ED-49995</v>
          </cell>
          <cell r="B2175" t="str">
            <v>REGISTRO DE GAVETA, TIPO BASE, ROSCÁVEL 1.1/2" (PARA TUBO SOLDÁVEL OU PPR DN 50MM/CPVC DN 42MM), INCLUSIVE ACABAMENTO (PADRÃO MÉDIO) E CANOPLA CROMADOS</v>
          </cell>
          <cell r="C2175" t="str">
            <v>un</v>
          </cell>
          <cell r="D2175">
            <v>140.77000000000001</v>
          </cell>
        </row>
        <row r="2176">
          <cell r="A2176" t="str">
            <v>ED-49996</v>
          </cell>
          <cell r="B2176" t="str">
            <v>REGISTRO DE GAVETA, TIPO BASE, ROSCÁVEL 1.1/2" (PARA TUBO SOLDÁVEL OU PPR DN 50MM/CPVC DN 42MM), INCLUSIVE ACABAMENTO (PADRÃO POPULAR) E CANOPLA CROMADOS</v>
          </cell>
          <cell r="C2176" t="str">
            <v>un</v>
          </cell>
          <cell r="D2176">
            <v>131.51</v>
          </cell>
        </row>
        <row r="2177">
          <cell r="A2177" t="str">
            <v>ED-49993</v>
          </cell>
          <cell r="B2177" t="str">
            <v>REGISTRO DE GAVETA, TIPO BASE, ROSCÁVEL 1.1/4" (PARA TUBO SOLDÁVEL OU PPR DN 40MM/CPVC DN 35MM), INCLUSIVE ACABAMENTO (PADRÃO MÉDIO) E CANOPLA CROMADOS</v>
          </cell>
          <cell r="C2177" t="str">
            <v>un</v>
          </cell>
          <cell r="D2177">
            <v>126.51</v>
          </cell>
        </row>
        <row r="2178">
          <cell r="A2178" t="str">
            <v>ED-49994</v>
          </cell>
          <cell r="B2178" t="str">
            <v>REGISTRO DE GAVETA, TIPO BASE, ROSCÁVEL 1.1/4" (PARA TUBO SOLDÁVEL OU PPR DN 40MM/CPVC DN 35MM), INCLUSIVE ACABAMENTO (PADRÃO POPULAR) E CANOPLA CROMADOS</v>
          </cell>
          <cell r="C2178" t="str">
            <v>un</v>
          </cell>
          <cell r="D2178">
            <v>117.25</v>
          </cell>
        </row>
        <row r="2179">
          <cell r="A2179" t="str">
            <v>ED-49987</v>
          </cell>
          <cell r="B2179" t="str">
            <v>REGISTRO DE GAVETA, TIPO BASE, ROSCÁVEL 1/2" (PARA TUBO SOLDÁVEL OU PPR DN 20MM/CPVC DN 15MM), INCLUSIVE ACABAMENTO (PADRÃO MÉDIO) E CANOPLA CROMADOS</v>
          </cell>
          <cell r="C2179" t="str">
            <v>un</v>
          </cell>
          <cell r="D2179">
            <v>80.569999999999993</v>
          </cell>
        </row>
        <row r="2180">
          <cell r="A2180" t="str">
            <v>ED-49988</v>
          </cell>
          <cell r="B2180" t="str">
            <v>REGISTRO DE GAVETA, TIPO BASE, ROSCÁVEL 1/2" (PARA TUBO SOLDÁVEL OU PPR DN 20MM/CPVC DN 15MM), INCLUSIVE ACABAMENTO (PADRÃO POPULAR) E CANOPLA CROMADOS</v>
          </cell>
          <cell r="C2180" t="str">
            <v>un</v>
          </cell>
          <cell r="D2180">
            <v>78.53</v>
          </cell>
        </row>
        <row r="2181">
          <cell r="A2181" t="str">
            <v>ED-49989</v>
          </cell>
          <cell r="B2181" t="str">
            <v>REGISTRO DE GAVETA, TIPO BASE, ROSCÁVEL 3/4" (PARA TUBO SOLDÁVEL OU PPR DN 25MM/CPVC DN 22MM), INCLUSIVE ACABAMENTO (PADRÃO MÉDIO) E CANOPLA CROMADO</v>
          </cell>
          <cell r="C2181" t="str">
            <v>un</v>
          </cell>
          <cell r="D2181">
            <v>84.49</v>
          </cell>
        </row>
        <row r="2182">
          <cell r="A2182" t="str">
            <v>ED-49990</v>
          </cell>
          <cell r="B2182" t="str">
            <v>REGISTRO DE GAVETA, TIPO BASE, ROSCÁVEL 3/4" (PARA TUBO SOLDÁVEL OU PPR DN 25MM/CPVC DN 22MM), INCLUSIVE ACABAMENTO (PADRÃO POPULAR) E CANOPLA CROMADOS</v>
          </cell>
          <cell r="C2182" t="str">
            <v>un</v>
          </cell>
          <cell r="D2182">
            <v>82.42</v>
          </cell>
        </row>
        <row r="2183">
          <cell r="A2183" t="str">
            <v>ED-49974</v>
          </cell>
          <cell r="B2183" t="str">
            <v>REGISTRO DE GAVETA, TIPO BRUTO, ROSCÁVEL 1" (PARA TUBO SOLDÁVEL OU PPR DN 32MM/CPVC DN 28MM), INCLUSIVE VOLANTE PARA ACIONAMENTO</v>
          </cell>
          <cell r="C2183" t="str">
            <v>un</v>
          </cell>
          <cell r="D2183">
            <v>45.4</v>
          </cell>
        </row>
        <row r="2184">
          <cell r="A2184" t="str">
            <v>ED-49978</v>
          </cell>
          <cell r="B2184" t="str">
            <v>REGISTRO DE GAVETA, TIPO BRUTO, ROSCÁVEL 1.1/2" (PARA TUBO SOLDÁVEL OU PPR DN 50MM/CPVC DN 42MM), INCLUSIVE VOLANTE PARA ACIONAMENTO</v>
          </cell>
          <cell r="C2184" t="str">
            <v>un</v>
          </cell>
          <cell r="D2184">
            <v>67.38</v>
          </cell>
        </row>
        <row r="2185">
          <cell r="A2185" t="str">
            <v>ED-49976</v>
          </cell>
          <cell r="B2185" t="str">
            <v>REGISTRO DE GAVETA, TIPO BRUTO, ROSCÁVEL 1.1/4" (PARA TUBO SOLDÁVEL OU PPR DN 40MM/CPVC DN 35MM), INCLUSIVE VOLANTE PARA ACIONAMENTO</v>
          </cell>
          <cell r="C2185" t="str">
            <v>un</v>
          </cell>
          <cell r="D2185">
            <v>53.89</v>
          </cell>
        </row>
        <row r="2186">
          <cell r="A2186" t="str">
            <v>ED-49970</v>
          </cell>
          <cell r="B2186" t="str">
            <v>REGISTRO DE GAVETA, TIPO BRUTO, ROSCÁVEL 1/2" (PARA TUBO SOLDÁVEL OU PPR DN 20MM/CPVC DN 15MM), INCLUSIVE VOLANTE PARA ACIONAMENTO</v>
          </cell>
          <cell r="C2186" t="str">
            <v>un</v>
          </cell>
          <cell r="D2186">
            <v>32.26</v>
          </cell>
        </row>
        <row r="2187">
          <cell r="A2187" t="str">
            <v>ED-49980</v>
          </cell>
          <cell r="B2187" t="str">
            <v>REGISTRO DE GAVETA, TIPO BRUTO, ROSCÁVEL 2" (PARA TUBO SOLDÁVEL OU PPR DN 60MM/CPVC DN 54MM), INCLUSIVE VOLANTE PARA ACIONAMENTO</v>
          </cell>
          <cell r="C2187" t="str">
            <v>un</v>
          </cell>
          <cell r="D2187">
            <v>84.63</v>
          </cell>
        </row>
        <row r="2188">
          <cell r="A2188" t="str">
            <v>ED-49982</v>
          </cell>
          <cell r="B2188" t="str">
            <v>REGISTRO DE GAVETA, TIPO BRUTO, ROSCÁVEL 2.1/2" (PARA TUBO SOLDÁVEL OU PPR DN 75MM/CPVC DN 73MM), INCLUSIVE VOLANTE PARA ACIONAMENTO</v>
          </cell>
          <cell r="C2188" t="str">
            <v>un</v>
          </cell>
          <cell r="D2188">
            <v>151.71</v>
          </cell>
        </row>
        <row r="2189">
          <cell r="A2189" t="str">
            <v>ED-49984</v>
          </cell>
          <cell r="B2189" t="str">
            <v>REGISTRO DE GAVETA, TIPO BRUTO, ROSCÁVEL 3" (PARA TUBO SOLDÁVEL OU PPR DN 85MM/CPVC DN 89MM), INCLUSIVE VOLANTE PARA ACIONAMENTO</v>
          </cell>
          <cell r="C2189" t="str">
            <v>un</v>
          </cell>
          <cell r="D2189">
            <v>253.88</v>
          </cell>
        </row>
        <row r="2190">
          <cell r="A2190" t="str">
            <v>ED-49972</v>
          </cell>
          <cell r="B2190" t="str">
            <v>REGISTRO DE GAVETA, TIPO BRUTO, ROSCÁVEL 3/4" (PARA TUBO SOLDÁVEL OU PPR DN 25MM/CPVC DN 22MM), INCLUSIVE VOLANTE PARA ACIONAMENTO</v>
          </cell>
          <cell r="C2190" t="str">
            <v>un</v>
          </cell>
          <cell r="D2190">
            <v>33.08</v>
          </cell>
        </row>
        <row r="2191">
          <cell r="A2191" t="str">
            <v>ED-49986</v>
          </cell>
          <cell r="B2191" t="str">
            <v>REGISTRO DE GAVETA, TIPO BRUTO, ROSCÁVEL 4" (PARA TUBO SOLDÁVEL OU PPR DN 110MM/CPVC DN 114MM), INCLUSIVE VOLANTE PARA ACIONAMENTO</v>
          </cell>
          <cell r="C2191" t="str">
            <v>un</v>
          </cell>
          <cell r="D2191">
            <v>407.87</v>
          </cell>
        </row>
        <row r="2192">
          <cell r="A2192" t="str">
            <v>ED-49963</v>
          </cell>
          <cell r="B2192" t="str">
            <v>REGISTRO DE PRESSÃO, TIPO BASE, ROSCÁVEL 1/2" (PARA TUBO SOLDÁVEL OU PPR DN 20MM/CPVC DN 15MM), INCLUSIVE ACABAMENTO (PADRÃO MÉDIO) E CANOPLA CROMADOS</v>
          </cell>
          <cell r="C2192" t="str">
            <v>un</v>
          </cell>
          <cell r="D2192">
            <v>81.36</v>
          </cell>
        </row>
        <row r="2193">
          <cell r="A2193" t="str">
            <v>ED-49964</v>
          </cell>
          <cell r="B2193" t="str">
            <v>REGISTRO DE PRESSÃO, TIPO BASE, ROSCÁVEL 1/2" (PARA TUBO SOLDÁVEL OU PPR DN 20MM/CPVC DN 15MM), INCLUSIVE ACABAMENTO (PADRÃO POPULAR) E CANOPLA CROMADOS</v>
          </cell>
          <cell r="C2193" t="str">
            <v>un</v>
          </cell>
          <cell r="D2193">
            <v>79.319999999999993</v>
          </cell>
        </row>
        <row r="2194">
          <cell r="A2194" t="str">
            <v>ED-49965</v>
          </cell>
          <cell r="B2194" t="str">
            <v>REGISTRO DE PRESSÃO, TIPO BASE, ROSCÁVEL 3/4" (PARA TUBO SOLDÁVEL OU PPR DN 25MM/CPVC DN 22MM), INCLUSIVE ACABAMENTO (PADRÃO MÉDIO) E CANOPLA CROMADOS</v>
          </cell>
          <cell r="C2194" t="str">
            <v>un</v>
          </cell>
          <cell r="D2194">
            <v>82.54</v>
          </cell>
        </row>
        <row r="2195">
          <cell r="A2195" t="str">
            <v>ED-49966</v>
          </cell>
          <cell r="B2195" t="str">
            <v>REGISTRO DE PRESSÃO, TIPO BASE, ROSCÁVEL 3/4" (PARA TUBO SOLDÁVEL OU PPR DN 25MM/CPVC DN 22MM), INCLUSIVE ACABAMENTO (PADRÃO POPULAR) E CANOPLA CROMADOS</v>
          </cell>
          <cell r="C2195" t="str">
            <v>un</v>
          </cell>
          <cell r="D2195">
            <v>80.5</v>
          </cell>
        </row>
        <row r="2196">
          <cell r="A2196" t="str">
            <v>ED-50346</v>
          </cell>
          <cell r="B2196" t="str">
            <v>VÁLVULA DE RETENÇÃO DE PÉ COM CRIVO, D = 100 MM (4")</v>
          </cell>
          <cell r="C2196" t="str">
            <v>U</v>
          </cell>
          <cell r="D2196">
            <v>714.12</v>
          </cell>
        </row>
        <row r="2197">
          <cell r="A2197" t="str">
            <v>ED-50338</v>
          </cell>
          <cell r="B2197" t="str">
            <v>VÁLVULA DE RETENÇÃO DE PÉ COM CRIVO, D = 15 MM (1/2")</v>
          </cell>
          <cell r="C2197" t="str">
            <v>U</v>
          </cell>
          <cell r="D2197">
            <v>60.48</v>
          </cell>
        </row>
        <row r="2198">
          <cell r="A2198" t="str">
            <v>ED-50339</v>
          </cell>
          <cell r="B2198" t="str">
            <v>VÁLVULA DE RETENÇÃO DE PÉ COM CRIVO, D = 20 MM (3/4")</v>
          </cell>
          <cell r="C2198" t="str">
            <v>U</v>
          </cell>
          <cell r="D2198">
            <v>76.150000000000006</v>
          </cell>
        </row>
        <row r="2199">
          <cell r="A2199" t="str">
            <v>ED-50340</v>
          </cell>
          <cell r="B2199" t="str">
            <v>VÁLVULA DE RETENÇÃO DE PÉ COM CRIVO D = 25 MM (1")</v>
          </cell>
          <cell r="C2199" t="str">
            <v>U</v>
          </cell>
          <cell r="D2199">
            <v>85.64</v>
          </cell>
        </row>
        <row r="2200">
          <cell r="A2200" t="str">
            <v>ED-50341</v>
          </cell>
          <cell r="B2200" t="str">
            <v>VÁLVULA DE RETENÇÃO DE PÉ COM CRIVO, D = 32 MM (1 1/4")</v>
          </cell>
          <cell r="C2200" t="str">
            <v>U</v>
          </cell>
          <cell r="D2200">
            <v>129.94999999999999</v>
          </cell>
        </row>
        <row r="2201">
          <cell r="A2201" t="str">
            <v>ED-50342</v>
          </cell>
          <cell r="B2201" t="str">
            <v>VÁLVULA DE RETENÇÃO DE PÉ COM CRIVO, D = 40 MM (1 1/2")</v>
          </cell>
          <cell r="C2201" t="str">
            <v>U</v>
          </cell>
          <cell r="D2201">
            <v>137.02000000000001</v>
          </cell>
        </row>
        <row r="2202">
          <cell r="A2202" t="str">
            <v>ED-50343</v>
          </cell>
          <cell r="B2202" t="str">
            <v>VÁLVULA DE RETENÇÃO DE PÉ COM CRIVO, D = 50 MM (2")</v>
          </cell>
          <cell r="C2202" t="str">
            <v>U</v>
          </cell>
          <cell r="D2202">
            <v>186.34</v>
          </cell>
        </row>
        <row r="2203">
          <cell r="A2203" t="str">
            <v>ED-50344</v>
          </cell>
          <cell r="B2203" t="str">
            <v>VÁLVULA DE RETENÇÃO DE PÉ COM CRIVO, D = 65 MM (2 1/2")</v>
          </cell>
          <cell r="C2203" t="str">
            <v>U</v>
          </cell>
          <cell r="D2203">
            <v>319.81</v>
          </cell>
        </row>
        <row r="2204">
          <cell r="A2204" t="str">
            <v>ED-50345</v>
          </cell>
          <cell r="B2204" t="str">
            <v>VÁLVULA DE RETENÇÃO DE PÉ COM CRIVO, D = 80 MM (3")</v>
          </cell>
          <cell r="C2204" t="str">
            <v>U</v>
          </cell>
          <cell r="D2204">
            <v>414.14</v>
          </cell>
        </row>
        <row r="2205">
          <cell r="A2205" t="str">
            <v>ED-50358</v>
          </cell>
          <cell r="B2205" t="str">
            <v>VÁLVULA DE RETENÇÃO HORIZONTAL OU VERTICAL, Ø 100 MM (4")</v>
          </cell>
          <cell r="C2205" t="str">
            <v>U</v>
          </cell>
          <cell r="D2205">
            <v>888.38</v>
          </cell>
        </row>
        <row r="2206">
          <cell r="A2206" t="str">
            <v>ED-50350</v>
          </cell>
          <cell r="B2206" t="str">
            <v>VÁLVULA DE RETENÇÃO HORIZONTAL OU VERTICAL, Ø 15 MM (1/2")</v>
          </cell>
          <cell r="C2206" t="str">
            <v>U</v>
          </cell>
          <cell r="D2206">
            <v>93.07</v>
          </cell>
        </row>
        <row r="2207">
          <cell r="A2207" t="str">
            <v>ED-50351</v>
          </cell>
          <cell r="B2207" t="str">
            <v>VÁLVULA DE RETENÇÃO HORIZONTAL OU VERTICAL, Ø 20 MM (3/4")</v>
          </cell>
          <cell r="C2207" t="str">
            <v>U</v>
          </cell>
          <cell r="D2207">
            <v>108.63</v>
          </cell>
        </row>
        <row r="2208">
          <cell r="A2208" t="str">
            <v>ED-50354</v>
          </cell>
          <cell r="B2208" t="str">
            <v>VÁLVULA DE RETENÇÃO HORIZONTAL OU VERTICAL, Ø 25 MM (1")</v>
          </cell>
          <cell r="C2208" t="str">
            <v>U</v>
          </cell>
          <cell r="D2208">
            <v>139.66999999999999</v>
          </cell>
        </row>
        <row r="2209">
          <cell r="A2209" t="str">
            <v>ED-50352</v>
          </cell>
          <cell r="B2209" t="str">
            <v>VÁLVULA DE RETENÇÃO HORIZONTAL OU VERTICAL, Ø 32 MM (1 1/4")</v>
          </cell>
          <cell r="C2209" t="str">
            <v>U</v>
          </cell>
          <cell r="D2209">
            <v>212.55</v>
          </cell>
        </row>
        <row r="2210">
          <cell r="A2210" t="str">
            <v>ED-50353</v>
          </cell>
          <cell r="B2210" t="str">
            <v>VÁLVULA DE RETENÇÃO HORIZONTAL OU VERTICAL, Ø 40 MM (1 1/2")</v>
          </cell>
          <cell r="C2210" t="str">
            <v>U</v>
          </cell>
          <cell r="D2210">
            <v>226.58</v>
          </cell>
        </row>
        <row r="2211">
          <cell r="A2211" t="str">
            <v>ED-50355</v>
          </cell>
          <cell r="B2211" t="str">
            <v>VÁLVULA DE RETENÇÃO HORIZONTAL OU VERTICAL, Ø 50 MM (2")</v>
          </cell>
          <cell r="C2211" t="str">
            <v>U</v>
          </cell>
          <cell r="D2211">
            <v>306.31</v>
          </cell>
        </row>
        <row r="2212">
          <cell r="A2212" t="str">
            <v>ED-50356</v>
          </cell>
          <cell r="B2212" t="str">
            <v>VÁLVULA DE RETENÇÃO HORIZONTAL OU VERTICAL, Ø 65 MM (2 1/2")</v>
          </cell>
          <cell r="C2212" t="str">
            <v>U</v>
          </cell>
          <cell r="D2212">
            <v>436.97</v>
          </cell>
        </row>
        <row r="2213">
          <cell r="A2213" t="str">
            <v>ED-50357</v>
          </cell>
          <cell r="B2213" t="str">
            <v>VÁLVULA DE RETENÇÃO HORIZONTAL OU VERTICAL, Ø 80 MM (3")</v>
          </cell>
          <cell r="C2213" t="str">
            <v>U</v>
          </cell>
          <cell r="D2213">
            <v>586.72</v>
          </cell>
        </row>
        <row r="2214">
          <cell r="A2214">
            <v>8987</v>
          </cell>
          <cell r="B2214" t="str">
            <v>CAIXA SIFONADA E RALO EM PVC</v>
          </cell>
          <cell r="C2214"/>
          <cell r="D2214"/>
        </row>
        <row r="2215">
          <cell r="A2215" t="str">
            <v>ED-49950</v>
          </cell>
          <cell r="B2215" t="str">
            <v>CAIXA DE INSPEÇÃO DE POLIETILENO , Ø 100 MM</v>
          </cell>
          <cell r="C2215" t="str">
            <v>un</v>
          </cell>
          <cell r="D2215">
            <v>169.74</v>
          </cell>
        </row>
        <row r="2216">
          <cell r="A2216" t="str">
            <v>ED-50006</v>
          </cell>
          <cell r="B2216" t="str">
            <v>CAIXA SECA DE PVC RÍGIDO , 100 X 100 X 40 MM</v>
          </cell>
          <cell r="C2216" t="str">
            <v>un</v>
          </cell>
          <cell r="D2216">
            <v>44.97</v>
          </cell>
        </row>
        <row r="2217">
          <cell r="A2217" t="str">
            <v>ED-50009</v>
          </cell>
          <cell r="B2217" t="str">
            <v>CAIXA SIFONADA EM PVC COM GRELHA QUADRADA/REDONDA 150 X 185 X 75 MM</v>
          </cell>
          <cell r="C2217" t="str">
            <v>un</v>
          </cell>
          <cell r="D2217">
            <v>70.709999999999994</v>
          </cell>
        </row>
        <row r="2218">
          <cell r="A2218" t="str">
            <v>ED-50007</v>
          </cell>
          <cell r="B2218" t="str">
            <v>CAIXA SIFONADA EM PVC COM GRELHA QUADRADA150 X 150 X 50 MM</v>
          </cell>
          <cell r="C2218" t="str">
            <v>un</v>
          </cell>
          <cell r="D2218">
            <v>65.930000000000007</v>
          </cell>
        </row>
        <row r="2219">
          <cell r="A2219" t="str">
            <v>ED-50010</v>
          </cell>
          <cell r="B2219" t="str">
            <v>CAIXA SIFONADA EM PVC COM GRELHA REDONDA 100 X 100 X 40 MM</v>
          </cell>
          <cell r="C2219" t="str">
            <v>un</v>
          </cell>
          <cell r="D2219">
            <v>54.68</v>
          </cell>
        </row>
        <row r="2220">
          <cell r="A2220" t="str">
            <v>ED-50011</v>
          </cell>
          <cell r="B2220" t="str">
            <v>CAIXA SIFONADA EM PVC COM GRELHA REDONDA 100 X 100 X 50 MM</v>
          </cell>
          <cell r="C2220" t="str">
            <v>un</v>
          </cell>
          <cell r="D2220">
            <v>55.76</v>
          </cell>
        </row>
        <row r="2221">
          <cell r="A2221" t="str">
            <v>ED-50008</v>
          </cell>
          <cell r="B2221" t="str">
            <v>CAIXA SIFONADA EM PVC COM GRELHA REDONDA 150 X 150 X 50 MM</v>
          </cell>
          <cell r="C2221" t="str">
            <v>un</v>
          </cell>
          <cell r="D2221">
            <v>66.14</v>
          </cell>
        </row>
        <row r="2222">
          <cell r="A2222" t="str">
            <v>ED-50014</v>
          </cell>
          <cell r="B2222" t="str">
            <v>CAIXA SIFONADA EM PVC COM TAMPA CEGA 150 X 150 X 50 MM</v>
          </cell>
          <cell r="C2222" t="str">
            <v>un</v>
          </cell>
          <cell r="D2222">
            <v>67.09</v>
          </cell>
        </row>
        <row r="2223">
          <cell r="A2223" t="str">
            <v>ED-50015</v>
          </cell>
          <cell r="B2223" t="str">
            <v>CAIXA SIFONADA EM PVC COM TAMPA CEGA 150 X 185 X 75 MM</v>
          </cell>
          <cell r="C2223" t="str">
            <v>un</v>
          </cell>
          <cell r="D2223">
            <v>74.38</v>
          </cell>
        </row>
        <row r="2224">
          <cell r="A2224" t="str">
            <v>ED-50012</v>
          </cell>
          <cell r="B2224" t="str">
            <v>CAIXA SIFONADA EM PVC COM TAMPA CEGA 250 X 172 X 50 MM</v>
          </cell>
          <cell r="C2224" t="str">
            <v>un</v>
          </cell>
          <cell r="D2224">
            <v>77.239999999999995</v>
          </cell>
        </row>
        <row r="2225">
          <cell r="A2225" t="str">
            <v>ED-50013</v>
          </cell>
          <cell r="B2225" t="str">
            <v>CAIXA SIFONADA EM PVC COM TAMPA CEGA 250 X 230 X 75 MM</v>
          </cell>
          <cell r="C2225" t="str">
            <v>un</v>
          </cell>
          <cell r="D2225">
            <v>83.48</v>
          </cell>
        </row>
        <row r="2226">
          <cell r="A2226" t="str">
            <v>ED-49955</v>
          </cell>
          <cell r="B2226" t="str">
            <v>RALO SECO PVC CÔNICO 100 X 40 MM COM GRELHA QUADRADA</v>
          </cell>
          <cell r="C2226" t="str">
            <v>un</v>
          </cell>
          <cell r="D2226">
            <v>33.1</v>
          </cell>
        </row>
        <row r="2227">
          <cell r="A2227" t="str">
            <v>ED-49958</v>
          </cell>
          <cell r="B2227" t="str">
            <v>RALO SECO PVC CÔNICO 100 X 40 MM COM GRELHA REDONDA</v>
          </cell>
          <cell r="C2227" t="str">
            <v>un</v>
          </cell>
          <cell r="D2227">
            <v>33.799999999999997</v>
          </cell>
        </row>
        <row r="2228">
          <cell r="A2228" t="str">
            <v>ED-49959</v>
          </cell>
          <cell r="B2228" t="str">
            <v>RALO SECO PVC QUADRADO 100 X 53 X 40 MM COM GRELHA BRANCA</v>
          </cell>
          <cell r="C2228" t="str">
            <v>un</v>
          </cell>
          <cell r="D2228">
            <v>24.18</v>
          </cell>
        </row>
        <row r="2229">
          <cell r="A2229" t="str">
            <v>ED-49957</v>
          </cell>
          <cell r="B2229" t="str">
            <v>RALO SIFONADO PVC CILINDRICO 100 X 70 X 40 MM COM GRELHA QUADRADA</v>
          </cell>
          <cell r="C2229" t="str">
            <v>un</v>
          </cell>
          <cell r="D2229">
            <v>25.14</v>
          </cell>
        </row>
        <row r="2230">
          <cell r="A2230" t="str">
            <v>ED-49956</v>
          </cell>
          <cell r="B2230" t="str">
            <v>RALO SIFONADO PVC CILINDRÍCO 100 X 70 X 40 MM COM GRELHA REDONDA</v>
          </cell>
          <cell r="C2230" t="str">
            <v>un</v>
          </cell>
          <cell r="D2230">
            <v>25.14</v>
          </cell>
        </row>
        <row r="2231">
          <cell r="A2231" t="str">
            <v>ED-49952</v>
          </cell>
          <cell r="B2231" t="str">
            <v>RALO SIFONADO PVC CÔNICO ALTURA REGULÁVEL 100 X 40 MM COM GRELHA METÁLICA</v>
          </cell>
          <cell r="C2231" t="str">
            <v>un</v>
          </cell>
          <cell r="D2231">
            <v>54.77</v>
          </cell>
        </row>
        <row r="2232">
          <cell r="A2232" t="str">
            <v>ED-49954</v>
          </cell>
          <cell r="B2232" t="str">
            <v>RALO SIFONADO PVC CÔNICO 100 X 40 MM COM GRELHA REDONDA</v>
          </cell>
          <cell r="C2232" t="str">
            <v>un</v>
          </cell>
          <cell r="D2232">
            <v>23.32</v>
          </cell>
        </row>
        <row r="2233">
          <cell r="A2233" t="str">
            <v>ED-49953</v>
          </cell>
          <cell r="B2233" t="str">
            <v>RALO SIFONADO PVC QUADRADO 100 X 53 X 40 MM COM GRELHA BRANCA</v>
          </cell>
          <cell r="C2233" t="str">
            <v>un</v>
          </cell>
          <cell r="D2233">
            <v>30.96</v>
          </cell>
        </row>
        <row r="2234">
          <cell r="A2234">
            <v>8988</v>
          </cell>
          <cell r="B2234" t="str">
            <v>GRELHA E RALO METÁLICO</v>
          </cell>
          <cell r="C2234"/>
          <cell r="D2234"/>
        </row>
        <row r="2235">
          <cell r="A2235" t="str">
            <v>ED-49944</v>
          </cell>
          <cell r="B2235" t="str">
            <v>GRELHA DE FERRO FUNDIDO 30 X 30 CM</v>
          </cell>
          <cell r="C2235" t="str">
            <v>un</v>
          </cell>
          <cell r="D2235">
            <v>97.19</v>
          </cell>
        </row>
        <row r="2236">
          <cell r="A2236" t="str">
            <v>ED-49942</v>
          </cell>
          <cell r="B2236" t="str">
            <v>GRELHA FUNDIDA 571-C, 10 X 10 CM</v>
          </cell>
          <cell r="C2236" t="str">
            <v>un</v>
          </cell>
          <cell r="D2236">
            <v>41.21</v>
          </cell>
        </row>
        <row r="2237">
          <cell r="A2237" t="str">
            <v>ED-49943</v>
          </cell>
          <cell r="B2237" t="str">
            <v>GRELHA FUNDIDA 571-C, 15 X 15 CM</v>
          </cell>
          <cell r="C2237" t="str">
            <v>un</v>
          </cell>
          <cell r="D2237">
            <v>46.18</v>
          </cell>
        </row>
        <row r="2238">
          <cell r="A2238" t="str">
            <v>ED-49945</v>
          </cell>
          <cell r="B2238" t="str">
            <v>GRELHA/PORTA GRELHA AÇO INOX, FECHO GIRATÓRIO 100 X 100 MM</v>
          </cell>
          <cell r="C2238" t="str">
            <v>un</v>
          </cell>
          <cell r="D2238">
            <v>29.75</v>
          </cell>
        </row>
        <row r="2239">
          <cell r="A2239" t="str">
            <v>ED-49946</v>
          </cell>
          <cell r="B2239" t="str">
            <v>GRELHA/PORTA GRELHA AÇO INOX, FECHO GIRATÓRIO 150 X 150 MM</v>
          </cell>
          <cell r="C2239" t="str">
            <v>un</v>
          </cell>
          <cell r="D2239">
            <v>40.72</v>
          </cell>
        </row>
        <row r="2240">
          <cell r="A2240">
            <v>8990</v>
          </cell>
          <cell r="B2240" t="str">
            <v>TERMINAL DE VENTILAÇÃO</v>
          </cell>
          <cell r="C2240"/>
          <cell r="D2240"/>
        </row>
        <row r="2241">
          <cell r="A2241" t="str">
            <v>ED-49951</v>
          </cell>
          <cell r="B2241" t="str">
            <v>MITRA PVC RÍGIDO (TERMINAL DE VENTILAÇÃO TIPO) 75 MM</v>
          </cell>
          <cell r="C2241" t="str">
            <v>U</v>
          </cell>
          <cell r="D2241">
            <v>7.5</v>
          </cell>
        </row>
        <row r="2242">
          <cell r="A2242">
            <v>8991</v>
          </cell>
          <cell r="B2242" t="str">
            <v>CAIXA DE GORDURA</v>
          </cell>
          <cell r="C2242"/>
          <cell r="D2242"/>
        </row>
        <row r="2243">
          <cell r="A2243" t="str">
            <v>ED-49940</v>
          </cell>
          <cell r="B2243" t="str">
            <v>CAIXA DE GORDURA DUPLA (CGD), CIRCULAR, EM CONCRETO PRÉ-MOLDADO, CAPACIDADE DE 120L, INCLUSIVE ESCAVAÇÃO, REATERRO, TRANSPORTE E RETIRADA DO MATERIAL ESCAVADO (EM CAÇAMBA)</v>
          </cell>
          <cell r="C2243" t="str">
            <v>un</v>
          </cell>
          <cell r="D2243">
            <v>115.73</v>
          </cell>
        </row>
        <row r="2244">
          <cell r="A2244" t="str">
            <v>ED-49939</v>
          </cell>
          <cell r="B2244" t="str">
            <v>CAIXA DE GORDURA SIMPLES (CGS), CIRCULAR, EM CONCRETO PRÉ-MOLDADO, CAPACIDADE DE 31L, INCLUSIVE ESCAVAÇÃO, REATERRO, TRANSPORTE E RETIRADA DO MATERIAL ESCAVADO (EM CAÇAMBA)</v>
          </cell>
          <cell r="C2244" t="str">
            <v>un</v>
          </cell>
          <cell r="D2244">
            <v>75.11</v>
          </cell>
        </row>
        <row r="2245">
          <cell r="A2245">
            <v>8992</v>
          </cell>
          <cell r="B2245" t="str">
            <v>CAIXA DE ALVENARIA PARA ESGOTO</v>
          </cell>
          <cell r="C2245"/>
          <cell r="D2245"/>
        </row>
        <row r="2246">
          <cell r="A2246" t="str">
            <v>ED-49903</v>
          </cell>
          <cell r="B2246" t="str">
            <v>CAIXA DE ESGOTO DE INSPEÇÃO/PASSAGEM EM ALVENARIA (100X100X50CM), REVESTIMENTO EM ARGAMASSA COM ADITIVO IMPERMEABILIZANTE, COM TAMPA DE CONCRETO, INCLUSIVE ESCAVAÇÃO, REATERRO E TRANSPORTE E RETIRADA DO MATERIAL ESCAVADO (EM CAÇAMBA)</v>
          </cell>
          <cell r="C2246" t="str">
            <v>un</v>
          </cell>
          <cell r="D2246">
            <v>749.14</v>
          </cell>
        </row>
        <row r="2247">
          <cell r="A2247" t="str">
            <v>ED-49904</v>
          </cell>
          <cell r="B2247" t="str">
            <v>CAIXA DE ESGOTO DE INSPEÇÃO/PASSAGEM EM ALVENARIA (100X100X80CM), REVESTIMENTO EM ARGAMASSA COM ADITIVO IMPERMEABILIZANTE, COM TAMPA DE CONCRETO, INCLUSIVE ESCAVAÇÃO, REATERRO E TRANSPORTE E RETIRADA DO MATERIAL ESCAVADO (EM CAÇAMBA)</v>
          </cell>
          <cell r="C2247" t="str">
            <v>un</v>
          </cell>
          <cell r="D2247">
            <v>978.35</v>
          </cell>
        </row>
        <row r="2248">
          <cell r="A2248" t="str">
            <v>ED-49870</v>
          </cell>
          <cell r="B2248" t="str">
            <v>CAIXA DE ESGOTO DE INSPEÇÃO/PASSAGEM EM ALVENARIA (30X30X30CM), REVESTIMENTO EM ARGAMASSA COM ADITIVO IMPERMEABILIZANTE, COM TAMPA DE CONCRETO, INCLUSIVE ESCAVAÇÃO, REATERRO E TRANSPORTE E RETIRADA DO MATERIAL ESCAVADO (EM CAÇAMBA)</v>
          </cell>
          <cell r="C2248" t="str">
            <v>un</v>
          </cell>
          <cell r="D2248">
            <v>129.38999999999999</v>
          </cell>
        </row>
        <row r="2249">
          <cell r="A2249" t="str">
            <v>ED-49871</v>
          </cell>
          <cell r="B2249" t="str">
            <v>CAIXA DE ESGOTO DE INSPEÇÃO/PASSAGEM EM ALVENARIA (30X30X40CM), REVESTIMENTO EM ARGAMASSA COM ADITIVO IMPERMEABILIZANTE, COM TAMPA DE CONCRETO, INCLUSIVE ESCAVAÇÃO, REATERRO E TRANSPORTE E RETIRADA DO MATERIAL ESCAVADO (EM CAÇAMBA)</v>
          </cell>
          <cell r="C2249" t="str">
            <v>un</v>
          </cell>
          <cell r="D2249">
            <v>161.93</v>
          </cell>
        </row>
        <row r="2250">
          <cell r="A2250" t="str">
            <v>ED-49872</v>
          </cell>
          <cell r="B2250" t="str">
            <v>CAIXA DE ESGOTO DE INSPEÇÃO/PASSAGEM EM ALVENARIA (30X30X60CM), REVESTIMENTO EM ARGAMASSA COM ADITIVO IMPERMEABILIZANTE, COM TAMPA DE CONCRETO, INCLUSIVE ESCAVAÇÃO, REATERRO E TRANSPORTE E RETIRADA DO MATERIAL ESCAVADO (EM CAÇAMBA)</v>
          </cell>
          <cell r="C2250" t="str">
            <v>un</v>
          </cell>
          <cell r="D2250">
            <v>200.84</v>
          </cell>
        </row>
        <row r="2251">
          <cell r="A2251" t="str">
            <v>ED-49876</v>
          </cell>
          <cell r="B2251" t="str">
            <v>CAIXA DE ESGOTO DE INSPEÇÃO/PASSAGEM EM ALVENARIA (40X40X100CM), REVESTIMENTO EM ARGAMASSA COM ADITIVO IMPERMEABILIZANTE, COM TAMPA DE CONCRETO, INCLUSIVE ESCAVAÇÃO, REATERRO E TRANSPORTE E RETIRADA DO MATERIAL ESCAVADO (EM CAÇAMBA)</v>
          </cell>
          <cell r="C2251" t="str">
            <v>un</v>
          </cell>
          <cell r="D2251">
            <v>388.74</v>
          </cell>
        </row>
        <row r="2252">
          <cell r="A2252" t="str">
            <v>ED-49873</v>
          </cell>
          <cell r="B2252" t="str">
            <v>CAIXA DE ESGOTO DE INSPEÇÃO/PASSAGEM EM ALVENARIA (40X40X40CM), REVESTIMENTO EM ARGAMASSA COM ADITIVO IMPERMEABILIZANTE, COM TAMPA DE CONCRETO, INCLUSIVE ESCAVAÇÃO, REATERRO E TRANSPORTE E RETIRADA DO MATERIAL ESCAVADO (EM CAÇAMBA)</v>
          </cell>
          <cell r="C2252" t="str">
            <v>un</v>
          </cell>
          <cell r="D2252">
            <v>204.7</v>
          </cell>
        </row>
        <row r="2253">
          <cell r="A2253" t="str">
            <v>ED-49874</v>
          </cell>
          <cell r="B2253" t="str">
            <v>CAIXA DE ESGOTO DE INSPEÇÃO/PASSAGEM EM ALVENARIA (40X40X60CM), REVESTIMENTO EM ARGAMASSA COM ADITIVO IMPERMEABILIZANTE, COM TAMPA DE CONCRETO, INCLUSIVE ESCAVAÇÃO, REATERRO E TRANSPORTE E RETIRADA DO MATERIAL ESCAVADO (EM CAÇAMBA)</v>
          </cell>
          <cell r="C2253" t="str">
            <v>un</v>
          </cell>
          <cell r="D2253">
            <v>266.05</v>
          </cell>
        </row>
        <row r="2254">
          <cell r="A2254" t="str">
            <v>ED-49875</v>
          </cell>
          <cell r="B2254" t="str">
            <v>CAIXA DE ESGOTO DE INSPEÇÃO/PASSAGEM EM ALVENARIA (40X40X80CM), REVESTIMENTO EM ARGAMASSA COM ADITIVO IMPERMEABILIZANTE, COM TAMPA DE CONCRETO, INCLUSIVE ESCAVAÇÃO, REATERRO E TRANSPORTE E RETIRADA DO MATERIAL ESCAVADO (EM CAÇAMBA)</v>
          </cell>
          <cell r="C2254" t="str">
            <v>un</v>
          </cell>
          <cell r="D2254">
            <v>327.38</v>
          </cell>
        </row>
        <row r="2255">
          <cell r="A2255" t="str">
            <v>ED-49881</v>
          </cell>
          <cell r="B2255" t="str">
            <v>CAIXA DE ESGOTO DE INSPEÇÃO/PASSAGEM EM ALVENARIA (50X50X100CM), REVESTIMENTO EM ARGAMASSA COM ADITIVO IMPERMEABILIZANTE, COM TAMPA DE CONCRETO, INCLUSIVE ESCAVAÇÃO, REATERRO E TRANSPORTE E RETIRADA DO MATERIAL ESCAVADO (EM CAÇAMBA)</v>
          </cell>
          <cell r="C2255" t="str">
            <v>un</v>
          </cell>
          <cell r="D2255">
            <v>487.62</v>
          </cell>
        </row>
        <row r="2256">
          <cell r="A2256" t="str">
            <v>ED-49877</v>
          </cell>
          <cell r="B2256" t="str">
            <v>CAIXA DE ESGOTO DE INSPEÇÃO/PASSAGEM EM ALVENARIA (50X50X40CM), REVESTIMENTO EM ARGAMASSA COM ADITIVO IMPERMEABILIZANTE, COM TAMPA DE CONCRETO, INCLUSIVE ESCAVAÇÃO, REATERRO E TRANSPORTE E RETIRADA DO MATERIAL ESCAVADO (EM CAÇAMBA)</v>
          </cell>
          <cell r="C2256" t="str">
            <v>un</v>
          </cell>
          <cell r="D2256">
            <v>261.14999999999998</v>
          </cell>
        </row>
        <row r="2257">
          <cell r="A2257" t="str">
            <v>ED-49878</v>
          </cell>
          <cell r="B2257" t="str">
            <v>CAIXA DE ESGOTO DE INSPEÇÃO/PASSAGEM EM ALVENARIA (50X50X45CM), REVESTIMENTO EM ARGAMASSA COM ADITIVO IMPERMEABILIZANTE, COM TAMPA DE CONCRETO, INCLUSIVE ESCAVAÇÃO, REATERRO E TRANSPORTE E RETIRADA DO MATERIAL ESCAVADO (EM CAÇAMBA)</v>
          </cell>
          <cell r="C2257" t="str">
            <v>un</v>
          </cell>
          <cell r="D2257">
            <v>238.61</v>
          </cell>
        </row>
        <row r="2258">
          <cell r="A2258" t="str">
            <v>ED-49879</v>
          </cell>
          <cell r="B2258" t="str">
            <v>CAIXA DE ESGOTO DE INSPEÇÃO/PASSAGEM EM ALVENARIA (50X50X60CM), REVESTIMENTO EM ARGAMASSA COM ADITIVO IMPERMEABILIZANTE, COM TAMPA DE CONCRETO, INCLUSIVE ESCAVAÇÃO, REATERRO E TRANSPORTE E RETIRADA DO MATERIAL ESCAVADO (EM CAÇAMBA)</v>
          </cell>
          <cell r="C2258" t="str">
            <v>un</v>
          </cell>
          <cell r="D2258">
            <v>336.65</v>
          </cell>
        </row>
        <row r="2259">
          <cell r="A2259" t="str">
            <v>ED-49880</v>
          </cell>
          <cell r="B2259" t="str">
            <v>CAIXA DE ESGOTO DE INSPEÇÃO/PASSAGEM EM ALVENARIA (50X50X80CM), REVESTIMENTO EM ARGAMASSA COM ADITIVO IMPERMEABILIZANTE, COM TAMPA DE CONCRETO, INCLUSIVE ESCAVAÇÃO, REATERRO E TRANSPORTE E RETIRADA DO MATERIAL ESCAVADO (EM CAÇAMBA)</v>
          </cell>
          <cell r="C2259" t="str">
            <v>un</v>
          </cell>
          <cell r="D2259">
            <v>412.12</v>
          </cell>
        </row>
        <row r="2260">
          <cell r="A2260" t="str">
            <v>ED-49889</v>
          </cell>
          <cell r="B2260" t="str">
            <v>CAIXA DE ESGOTO DE INSPEÇÃO/PASSAGEM EM ALVENARIA (60X60X100CM), REVESTIMENTO EM ARGAMASSA COM ADITIVO IMPERMEABILIZANTE, COM TAMPA DE CONCRETO, INCLUSIVE ESCAVAÇÃO, REATERRO E TRANSPORTE E RETIRADA DO MATERIAL ESCAVADO (EM CAÇAMBA)</v>
          </cell>
          <cell r="C2260" t="str">
            <v>un</v>
          </cell>
          <cell r="D2260">
            <v>592.76</v>
          </cell>
        </row>
        <row r="2261">
          <cell r="A2261" t="str">
            <v>ED-49882</v>
          </cell>
          <cell r="B2261" t="str">
            <v>CAIXA DE ESGOTO DE INSPEÇÃO/PASSAGEM EM ALVENARIA (60X60X40CM), REVESTIMENTO EM ARGAMASSA COM ADITIVO IMPERMEABILIZANTE, COM TAMPA DE CONCRETO, INCLUSIVE ESCAVAÇÃO, REATERRO E TRANSPORTE E RETIRADA DO MATERIAL ESCAVADO (EM CAÇAMBA)</v>
          </cell>
          <cell r="C2261" t="str">
            <v>un</v>
          </cell>
          <cell r="D2261">
            <v>322.51</v>
          </cell>
        </row>
        <row r="2262">
          <cell r="A2262" t="str">
            <v>ED-49883</v>
          </cell>
          <cell r="B2262" t="str">
            <v>CAIXA DE ESGOTO DE INSPEÇÃO/PASSAGEM EM ALVENARIA (60X60X60CM), REVESTIMENTO EM ARGAMASSA COM ADITIVO IMPERMEABILIZANTE, COM TAMPA DE CONCRETO, INCLUSIVE ESCAVAÇÃO, REATERRO E TRANSPORTE E RETIRADA DO MATERIAL ESCAVADO (EM CAÇAMBA)</v>
          </cell>
          <cell r="C2262" t="str">
            <v>un</v>
          </cell>
          <cell r="D2262">
            <v>412.6</v>
          </cell>
        </row>
        <row r="2263">
          <cell r="A2263" t="str">
            <v>ED-49884</v>
          </cell>
          <cell r="B2263" t="str">
            <v>CAIXA DE ESGOTO DE INSPEÇÃO/PASSAGEM EM ALVENARIA (60X60X65CM), REVESTIMENTO EM ARGAMASSA COM ADITIVO IMPERMEABILIZANTE, COM TAMPA DE CONCRETO, INCLUSIVE ESCAVAÇÃO, REATERRO E TRANSPORTE E RETIRADA DO MATERIAL ESCAVADO (EM CAÇAMBA)</v>
          </cell>
          <cell r="C2263" t="str">
            <v>un</v>
          </cell>
          <cell r="D2263">
            <v>435.12</v>
          </cell>
        </row>
        <row r="2264">
          <cell r="A2264" t="str">
            <v>ED-49885</v>
          </cell>
          <cell r="B2264" t="str">
            <v>CAIXA DE ESGOTO DE INSPEÇÃO/PASSAGEM EM ALVENARIA (60X60X70CM), REVESTIMENTO EM ARGAMASSA COM ADITIVO IMPERMEABILIZANTE, COM TAMPA DE CONCRETO, INCLUSIVE ESCAVAÇÃO, REATERRO E TRANSPORTE E RETIRADA DO MATERIAL ESCAVADO (EM CAÇAMBA)</v>
          </cell>
          <cell r="C2264" t="str">
            <v>un</v>
          </cell>
          <cell r="D2264">
            <v>455.16</v>
          </cell>
        </row>
        <row r="2265">
          <cell r="A2265" t="str">
            <v>ED-49886</v>
          </cell>
          <cell r="B2265" t="str">
            <v>CAIXA DE ESGOTO DE INSPEÇÃO/PASSAGEM EM ALVENARIA (60X60X75CM), REVESTIMENTO EM ARGAMASSA COM ADITIVO IMPERMEABILIZANTE, COM TAMPA DE CONCRETO, INCLUSIVE ESCAVAÇÃO, REATERRO E TRANSPORTE E RETIRADA DO MATERIAL ESCAVADO (EM CAÇAMBA)</v>
          </cell>
          <cell r="C2265" t="str">
            <v>un</v>
          </cell>
          <cell r="D2265">
            <v>480.15</v>
          </cell>
        </row>
        <row r="2266">
          <cell r="A2266" t="str">
            <v>ED-49887</v>
          </cell>
          <cell r="B2266" t="str">
            <v>CAIXA DE ESGOTO DE INSPEÇÃO/PASSAGEM EM ALVENARIA (60X60X80CM), REVESTIMENTO EM ARGAMASSA COM ADITIVO IMPERMEABILIZANTE, COM TAMPA DE CONCRETO, INCLUSIVE ESCAVAÇÃO, REATERRO E TRANSPORTE E RETIRADA DO MATERIAL ESCAVADO (EM CAÇAMBA)</v>
          </cell>
          <cell r="C2266" t="str">
            <v>un</v>
          </cell>
          <cell r="D2266">
            <v>502.68</v>
          </cell>
        </row>
        <row r="2267">
          <cell r="A2267" t="str">
            <v>ED-49888</v>
          </cell>
          <cell r="B2267" t="str">
            <v>CAIXA DE ESGOTO DE INSPEÇÃO/PASSAGEM EM ALVENARIA (60X60X85CM), REVESTIMENTO EM ARGAMASSA COM ADITIVO IMPERMEABILIZANTE, COM TAMPA DE CONCRETO, INCLUSIVE ESCAVAÇÃO, REATERRO E TRANSPORTE E RETIRADA DO MATERIAL ESCAVADO (EM CAÇAMBA)</v>
          </cell>
          <cell r="C2267" t="str">
            <v>un</v>
          </cell>
          <cell r="D2267">
            <v>525.21</v>
          </cell>
        </row>
        <row r="2268">
          <cell r="A2268" t="str">
            <v>ED-49893</v>
          </cell>
          <cell r="B2268" t="str">
            <v>CAIXA DE ESGOTO DE INSPEÇÃO/PASSAGEM EM ALVENARIA (70X70X110CM), REVESTIMENTO EM ARGAMASSA COM ADITIVO IMPERMEABILIZANTE, COM TAMPA DE CONCRETO, INCLUSIVE ESCAVAÇÃO, REATERRO E TRANSPORTE E RETIRADA DO MATERIAL ESCAVADO (EM CAÇAMBA)</v>
          </cell>
          <cell r="C2268" t="str">
            <v>un</v>
          </cell>
          <cell r="D2268">
            <v>773.33</v>
          </cell>
        </row>
        <row r="2269">
          <cell r="A2269" t="str">
            <v>ED-49890</v>
          </cell>
          <cell r="B2269" t="str">
            <v>CAIXA DE ESGOTO DE INSPEÇÃO/PASSAGEM EM ALVENARIA (70X70X40CM), REVESTIMENTO EM ARGAMASSA COM ADITIVO IMPERMEABILIZANTE, COM TAMPA DE CONCRETO, INCLUSIVE ESCAVAÇÃO, REATERRO E TRANSPORTE E RETIRADA DO MATERIAL ESCAVADO (EM CAÇAMBA)</v>
          </cell>
          <cell r="C2269" t="str">
            <v>un</v>
          </cell>
          <cell r="D2269">
            <v>405.45</v>
          </cell>
        </row>
        <row r="2270">
          <cell r="A2270" t="str">
            <v>ED-49891</v>
          </cell>
          <cell r="B2270" t="str">
            <v>CAIXA DE ESGOTO DE INSPEÇÃO/PASSAGEM EM ALVENARIA (70X70X60CM), REVESTIMENTO EM ARGAMASSA COM ADITIVO IMPERMEABILIZANTE, COM TAMPA DE CONCRETO, INCLUSIVE ESCAVAÇÃO, REATERRO E TRANSPORTE E RETIRADA DO MATERIAL ESCAVADO (EM CAÇAMBA)</v>
          </cell>
          <cell r="C2270" t="str">
            <v>un</v>
          </cell>
          <cell r="D2270">
            <v>510.56</v>
          </cell>
        </row>
        <row r="2271">
          <cell r="A2271" t="str">
            <v>ED-49892</v>
          </cell>
          <cell r="B2271" t="str">
            <v>CAIXA DE ESGOTO DE INSPEÇÃO/PASSAGEM EM ALVENARIA (70X70X80CM), REVESTIMENTO EM ARGAMASSA COM ADITIVO IMPERMEABILIZANTE, COM TAMPA DE CONCRETO, INCLUSIVE ESCAVAÇÃO, REATERRO E TRANSPORTE E RETIRADA DO MATERIAL ESCAVADO (EM CAÇAMBA)</v>
          </cell>
          <cell r="C2271" t="str">
            <v>un</v>
          </cell>
          <cell r="D2271">
            <v>615.66999999999996</v>
          </cell>
        </row>
        <row r="2272">
          <cell r="A2272" t="str">
            <v>ED-49897</v>
          </cell>
          <cell r="B2272" t="str">
            <v>CAIXA DE ESGOTO DE INSPEÇÃO/PASSAGEM EM ALVENARIA (80X80X100CM), REVESTIMENTO EM ARGAMASSA COM ADITIVO IMPERMEABILIZANTE, COM TAMPA DE CONCRETO, INCLUSIVE ESCAVAÇÃO, REATERRO E TRANSPORTE E RETIRADA DO MATERIAL ESCAVADO (EM CAÇAMBA)</v>
          </cell>
          <cell r="C2272" t="str">
            <v>un</v>
          </cell>
          <cell r="D2272">
            <v>841.82</v>
          </cell>
        </row>
        <row r="2273">
          <cell r="A2273" t="str">
            <v>ED-49898</v>
          </cell>
          <cell r="B2273" t="str">
            <v>CAIXA DE ESGOTO DE INSPEÇÃO/PASSAGEM EM ALVENARIA (80X80X140CM), REVESTIMENTO EM ARGAMASSA COM ADITIVO IMPERMEABILIZANTE, COM TAMPA DE CONCRETO, INCLUSIVE ESCAVAÇÃO, REATERRO E TRANSPORTE E RETIRADA DO MATERIAL ESCAVADO (EM CAÇAMBA)</v>
          </cell>
          <cell r="C2273" t="str">
            <v>un</v>
          </cell>
          <cell r="D2273">
            <v>1082.95</v>
          </cell>
        </row>
        <row r="2274">
          <cell r="A2274" t="str">
            <v>ED-49894</v>
          </cell>
          <cell r="B2274" t="str">
            <v>CAIXA DE ESGOTO DE INSPEÇÃO/PASSAGEM EM ALVENARIA (80X80X40CM), REVESTIMENTO EM ARGAMASSA COM ADITIVO IMPERMEABILIZANTE, COM TAMPA DE CONCRETO, INCLUSIVE ESCAVAÇÃO, REATERRO E TRANSPORTE E RETIRADA DO MATERIAL ESCAVADO (EM CAÇAMBA)</v>
          </cell>
          <cell r="C2274" t="str">
            <v>un</v>
          </cell>
          <cell r="D2274">
            <v>480.12</v>
          </cell>
        </row>
        <row r="2275">
          <cell r="A2275" t="str">
            <v>ED-49895</v>
          </cell>
          <cell r="B2275" t="str">
            <v>CAIXA DE ESGOTO DE INSPEÇÃO/PASSAGEM EM ALVENARIA (80X80X60CM), REVESTIMENTO EM ARGAMASSA COM ADITIVO IMPERMEABILIZANTE, COM TAMPA DE CONCRETO, INCLUSIVE ESCAVAÇÃO, REATERRO E TRANSPORTE E RETIRADA DO MATERIAL ESCAVADO (EM CAÇAMBA)</v>
          </cell>
          <cell r="C2275" t="str">
            <v>un</v>
          </cell>
          <cell r="D2275">
            <v>600.67999999999995</v>
          </cell>
        </row>
        <row r="2276">
          <cell r="A2276" t="str">
            <v>ED-49896</v>
          </cell>
          <cell r="B2276" t="str">
            <v>CAIXA DE ESGOTO DE INSPEÇÃO/PASSAGEM EM ALVENARIA (80X80X80CM), REVESTIMENTO EM ARGAMASSA COM ADITIVO IMPERMEABILIZANTE, COM TAMPA DE CONCRETO, INCLUSIVE ESCAVAÇÃO, REATERRO E TRANSPORTE E RETIRADA DO MATERIAL ESCAVADO (EM CAÇAMBA)</v>
          </cell>
          <cell r="C2276" t="str">
            <v>un</v>
          </cell>
          <cell r="D2276">
            <v>721.25</v>
          </cell>
        </row>
        <row r="2277">
          <cell r="A2277" t="str">
            <v>ED-49901</v>
          </cell>
          <cell r="B2277" t="str">
            <v>CAIXA DE ESGOTO DE INSPEÇÃO/PASSAGEM EM ALVENARIA (90X90X100CM), REVESTIMENTO EM ARGAMASSA COM ADITIVO IMPERMEABILIZANTE, COM TAMPA DE CONCRETO, INCLUSIVE ESCAVAÇÃO, REATERRO E TRANSPORTE E RETIRADA DO MATERIAL ESCAVADO (EM CAÇAMBA)</v>
          </cell>
          <cell r="C2277" t="str">
            <v>un</v>
          </cell>
          <cell r="D2277">
            <v>969.41</v>
          </cell>
        </row>
        <row r="2278">
          <cell r="A2278" t="str">
            <v>ED-49902</v>
          </cell>
          <cell r="B2278" t="str">
            <v>CAIXA DE ESGOTO DE INSPEÇÃO/PASSAGEM EM ALVENARIA (90X90X140CM), REVESTIMENTO EM ARGAMASSA COM ADITIVO IMPERMEABILIZANTE, COM TAMPA DE CONCRETO, INCLUSIVE ESCAVAÇÃO, REATERRO E TRANSPORTE E RETIRADA DO MATERIAL ESCAVADO (EM CAÇAMBA)</v>
          </cell>
          <cell r="C2278" t="str">
            <v>un</v>
          </cell>
          <cell r="D2278">
            <v>1242.33</v>
          </cell>
        </row>
        <row r="2279">
          <cell r="A2279" t="str">
            <v>ED-49899</v>
          </cell>
          <cell r="B2279" t="str">
            <v>CAIXA DE ESGOTO DE INSPEÇÃO/PASSAGEM EM ALVENARIA (90X90X60CM), REVESTIMENTO EM ARGAMASSA COM ADITIVO IMPERMEABILIZANTE, COM TAMPA DE CONCRETO, INCLUSIVE ESCAVAÇÃO, REATERRO E TRANSPORTE E RETIRADA DO MATERIAL ESCAVADO (EM CAÇAMBA)</v>
          </cell>
          <cell r="C2279" t="str">
            <v>un</v>
          </cell>
          <cell r="D2279">
            <v>696.46</v>
          </cell>
        </row>
        <row r="2280">
          <cell r="A2280" t="str">
            <v>ED-49900</v>
          </cell>
          <cell r="B2280" t="str">
            <v>CAIXA DE ESGOTO DE INSPEÇÃO/PASSAGEM EM ALVENARIA (90X90X80CM), REVESTIMENTO EM ARGAMASSA COM ADITIVO IMPERMEABILIZANTE, COM TAMPA DE CONCRETO, INCLUSIVE ESCAVAÇÃO, REATERRO E TRANSPORTE E RETIRADA DO MATERIAL ESCAVADO (EM CAÇAMBA)</v>
          </cell>
          <cell r="C2280" t="str">
            <v>un</v>
          </cell>
          <cell r="D2280">
            <v>832.92</v>
          </cell>
        </row>
        <row r="2281">
          <cell r="A2281">
            <v>8993</v>
          </cell>
          <cell r="B2281" t="str">
            <v>CAIXA DE ALVENARIA PARA DRENAGEM</v>
          </cell>
          <cell r="C2281"/>
          <cell r="D2281"/>
        </row>
        <row r="2282">
          <cell r="A2282" t="str">
            <v>ED-49931</v>
          </cell>
          <cell r="B2282" t="str">
            <v>CAIXA DE DRENAGEM DE INSPEÇÃO/PASSAGEM EM ALVENARIA (100X100X50CM), REVESTIMENTO EM ARGAMASSA COM ADITIVO IMPERMEABILIZANTE, COM TAMPA EM GRELHA, INCLUSIVE ESCAVAÇÃO, REATERRO E TRANSPORTE E RETIRADA DO MATERIAL ESCAVADO (EM CAÇAMBA)</v>
          </cell>
          <cell r="C2282" t="str">
            <v>un</v>
          </cell>
          <cell r="D2282">
            <v>1418.36</v>
          </cell>
        </row>
        <row r="2283">
          <cell r="A2283" t="str">
            <v>ED-49932</v>
          </cell>
          <cell r="B2283" t="str">
            <v>CAIXA DE DRENAGEM DE INSPEÇÃO/PASSAGEM EM ALVENARIA (100X100X80CM), REVESTIMENTO EM ARGAMASSA COM ADITIVO IMPERMEABILIZANTE, COM TAMPA EM GRELHA, INCLUSIVE ESCAVAÇÃO, REATERRO E TRANSPORTE E RETIRADA DO MATERIAL ESCAVADO (EM CAÇAMBA)</v>
          </cell>
          <cell r="C2283" t="str">
            <v>un</v>
          </cell>
          <cell r="D2283">
            <v>806.94</v>
          </cell>
        </row>
        <row r="2284">
          <cell r="A2284" t="str">
            <v>ED-49905</v>
          </cell>
          <cell r="B2284" t="str">
            <v>CAIXA DE DRENAGEM DE INSPEÇÃO/PASSAGEM EM ALVENARIA (30X30X30CM), REVESTIMENTO EM ARGAMASSA COM ADITIVO IMPERMEABILIZANTE, COM TAMPA EM GRELHA, INCLUSIVE ESCAVAÇÃO, REATERRO E TRANSPORTE E RETIRADA DO MATERIAL ESCAVADO (EM CAÇAMBA)</v>
          </cell>
          <cell r="C2284" t="str">
            <v>un</v>
          </cell>
          <cell r="D2284">
            <v>220.93</v>
          </cell>
        </row>
        <row r="2285">
          <cell r="A2285" t="str">
            <v>ED-49906</v>
          </cell>
          <cell r="B2285" t="str">
            <v>CAIXA DE DRENAGEM DE INSPEÇÃO/PASSAGEM EM ALVENARIA (30X30X40CM), REVESTIMENTO EM ARGAMASSA COM ADITIVO IMPERMEABILIZANTE, COM TAMPA EM GRELHA, INCLUSIVE ESCAVAÇÃO, REATERRO E TRANSPORTE E RETIRADA DO MATERIAL ESCAVADO (EM CAÇAMBA)</v>
          </cell>
          <cell r="C2285" t="str">
            <v>un</v>
          </cell>
          <cell r="D2285">
            <v>244.73</v>
          </cell>
        </row>
        <row r="2286">
          <cell r="A2286" t="str">
            <v>ED-49907</v>
          </cell>
          <cell r="B2286" t="str">
            <v>CAIXA DE DRENAGEM DE INSPEÇÃO/PASSAGEM EM ALVENARIA (30X30X60CM), REVESTIMENTO EM ARGAMASSA COM ADITIVO IMPERMEABILIZANTE, COM TAMPA EM GRELHA, INCLUSIVE ESCAVAÇÃO, REATERRO E TRANSPORTE E RETIRADA DO MATERIAL ESCAVADO (EM CAÇAMBA)</v>
          </cell>
          <cell r="C2286" t="str">
            <v>un</v>
          </cell>
          <cell r="D2286">
            <v>292.37</v>
          </cell>
        </row>
        <row r="2287">
          <cell r="A2287" t="str">
            <v>ED-49908</v>
          </cell>
          <cell r="B2287" t="str">
            <v>CAIXA DE DRENAGEM DE INSPEÇÃO/PASSAGEM EM ALVENARIA (40X40X40CM), REVESTIMENTO EM ARGAMASSA COM ADITIVO IMPERMEABILIZANTE, COM TAMPA EM GRELHA, INCLUSIVE ESCAVAÇÃO, REATERRO E TRANSPORTE E RETIRADA DO MATERIAL ESCAVADO (EM CAÇAMBA)</v>
          </cell>
          <cell r="C2287" t="str">
            <v>un</v>
          </cell>
          <cell r="D2287">
            <v>349.62</v>
          </cell>
        </row>
        <row r="2288">
          <cell r="A2288" t="str">
            <v>ED-49909</v>
          </cell>
          <cell r="B2288" t="str">
            <v>CAIXA DE DRENAGEM DE INSPEÇÃO/PASSAGEM EM ALVENARIA (40X40X60CM), REVESTIMENTO EM ARGAMASSA COM ADITIVO IMPERMEABILIZANTE, COM TAMPA EM GRELHA, INCLUSIVE ESCAVAÇÃO, REATERRO E TRANSPORTE E RETIRADA DO MATERIAL ESCAVADO (EM CAÇAMBA)</v>
          </cell>
          <cell r="C2288" t="str">
            <v>un</v>
          </cell>
          <cell r="D2288">
            <v>410.96</v>
          </cell>
        </row>
        <row r="2289">
          <cell r="A2289" t="str">
            <v>ED-49910</v>
          </cell>
          <cell r="B2289" t="str">
            <v>CAIXA DE DRENAGEM DE INSPEÇÃO/PASSAGEM EM ALVENARIA (40X40X80CM), REVESTIMENTO EM ARGAMASSA COM ADITIVO IMPERMEABILIZANTE, COM TAMPA EM GRELHA, INCLUSIVE ESCAVAÇÃO, REATERRO E TRANSPORTE E RETIRADA DO MATERIAL ESCAVADO (EM CAÇAMBA)</v>
          </cell>
          <cell r="C2289" t="str">
            <v>un</v>
          </cell>
          <cell r="D2289">
            <v>472.3</v>
          </cell>
        </row>
        <row r="2290">
          <cell r="A2290" t="str">
            <v>ED-49913</v>
          </cell>
          <cell r="B2290" t="str">
            <v>CAIXA DE DRENAGEM DE INSPEÇÃO/PASSAGEM EM ALVENARIA (50X50X100CM), REVESTIMENTO EM ARGAMASSA COM ADITIVO IMPERMEABILIZANTE, COM TAMPA EM GRELHA, INCLUSIVE ESCAVAÇÃO, REATERRO E TRANSPORTE E RETIRADA DO MATERIAL ESCAVADO (EM CAÇAMBA)</v>
          </cell>
          <cell r="C2290" t="str">
            <v>un</v>
          </cell>
          <cell r="D2290">
            <v>698.26</v>
          </cell>
        </row>
        <row r="2291">
          <cell r="A2291" t="str">
            <v>ED-49911</v>
          </cell>
          <cell r="B2291" t="str">
            <v>CAIXA DE DRENAGEM DE INSPEÇÃO/PASSAGEM EM ALVENARIA (50X50X40CM), REVESTIMENTO EM ARGAMASSA COM ADITIVO IMPERMEABILIZANTE, COM TAMPA EM GRELHA, INCLUSIVE ESCAVAÇÃO, REATERRO E TRANSPORTE E RETIRADA DO MATERIAL ESCAVADO (EM CAÇAMBA)</v>
          </cell>
          <cell r="C2291" t="str">
            <v>un</v>
          </cell>
          <cell r="D2291">
            <v>471.79</v>
          </cell>
        </row>
        <row r="2292">
          <cell r="A2292" t="str">
            <v>ED-49912</v>
          </cell>
          <cell r="B2292" t="str">
            <v>CAIXA DE DRENAGEM DE INSPEÇÃO/PASSAGEM EM ALVENARIA (50X50X60CM), REVESTIMENTO EM ARGAMASSA COM ADITIVO IMPERMEABILIZANTE, COM TAMPA EM GRELHA, INCLUSIVE ESCAVAÇÃO, REATERRO E TRANSPORTE E RETIRADA DO MATERIAL ESCAVADO (EM CAÇAMBA)</v>
          </cell>
          <cell r="C2292" t="str">
            <v>un</v>
          </cell>
          <cell r="D2292">
            <v>547.27</v>
          </cell>
        </row>
        <row r="2293">
          <cell r="A2293" t="str">
            <v>ED-49917</v>
          </cell>
          <cell r="B2293" t="str">
            <v>CAIXA DE DRENAGEM DE INSPEÇÃO/PASSAGEM EM ALVENARIA (60X60X100CM), REVESTIMENTO EM ARGAMASSA COM ADITIVO IMPERMEABILIZANTE, COM TAMPA EM GRELHA, INCLUSIVE ESCAVAÇÃO, REATERRO E TRANSPORTE E RETIRADA DO MATERIAL ESCAVADO (EM CAÇAMBA)</v>
          </cell>
          <cell r="C2293" t="str">
            <v>un</v>
          </cell>
          <cell r="D2293">
            <v>881.49</v>
          </cell>
        </row>
        <row r="2294">
          <cell r="A2294" t="str">
            <v>ED-49914</v>
          </cell>
          <cell r="B2294" t="str">
            <v>CAIXA DE DRENAGEM DE INSPEÇÃO/PASSAGEM EM ALVENARIA (60X60X40CM), REVESTIMENTO EM ARGAMASSA COM ADITIVO IMPERMEABILIZANTE, COM TAMPA EM GRELHA, INCLUSIVE ESCAVAÇÃO, REATERRO E TRANSPORTE E RETIRADA DO MATERIAL ESCAVADO (EM CAÇAMBA)</v>
          </cell>
          <cell r="C2294" t="str">
            <v>un</v>
          </cell>
          <cell r="D2294">
            <v>611.23</v>
          </cell>
        </row>
        <row r="2295">
          <cell r="A2295" t="str">
            <v>ED-49915</v>
          </cell>
          <cell r="B2295" t="str">
            <v>CAIXA DE DRENAGEM DE INSPEÇÃO/PASSAGEM EM ALVENARIA (60X60X60CM), REVESTIMENTO EM ARGAMASSA COM ADITIVO IMPERMEABILIZANTE, COM TAMPA EM GRELHA, INCLUSIVE ESCAVAÇÃO, REATERRO E TRANSPORTE E RETIRADA DO MATERIAL ESCAVADO (EM CAÇAMBA)</v>
          </cell>
          <cell r="C2295" t="str">
            <v>un</v>
          </cell>
          <cell r="D2295">
            <v>701.31</v>
          </cell>
        </row>
        <row r="2296">
          <cell r="A2296" t="str">
            <v>ED-49916</v>
          </cell>
          <cell r="B2296" t="str">
            <v>CAIXA DE DRENAGEM DE INSPEÇÃO/PASSAGEM EM ALVENARIA (60X60X80CM), REVESTIMENTO EM ARGAMASSA COM ADITIVO IMPERMEABILIZANTE, COM TAMPA EM GRELHA, INCLUSIVE ESCAVAÇÃO, REATERRO E TRANSPORTE E RETIRADA DO MATERIAL ESCAVADO (EM CAÇAMBA)</v>
          </cell>
          <cell r="C2296" t="str">
            <v>un</v>
          </cell>
          <cell r="D2296">
            <v>791.4</v>
          </cell>
        </row>
        <row r="2297">
          <cell r="A2297" t="str">
            <v>ED-49921</v>
          </cell>
          <cell r="B2297" t="str">
            <v>CAIXA DE DRENAGEM DE INSPEÇÃO/PASSAGEM EM ALVENARIA (70X70X110CM), REVESTIMENTO EM ARGAMASSA COM ADITIVO IMPERMEABILIZANTE, COM TAMPA EM GRELHA, INCLUSIVE ESCAVAÇÃO, REATERRO E TRANSPORTE E RETIRADA DO MATERIAL ESCAVADO (EM CAÇAMBA)</v>
          </cell>
          <cell r="C2297" t="str">
            <v>un</v>
          </cell>
          <cell r="D2297">
            <v>1135.8599999999999</v>
          </cell>
        </row>
        <row r="2298">
          <cell r="A2298" t="str">
            <v>ED-49918</v>
          </cell>
          <cell r="B2298" t="str">
            <v>CAIXA DE DRENAGEM DE INSPEÇÃO/PASSAGEM EM ALVENARIA (70X70X40CM), REVESTIMENTO EM ARGAMASSA COM ADITIVO IMPERMEABILIZANTE, COM TAMPA EM GRELHA, INCLUSIVE ESCAVAÇÃO, REATERRO E TRANSPORTE E RETIRADA DO MATERIAL ESCAVADO (EM CAÇAMBA)</v>
          </cell>
          <cell r="C2298" t="str">
            <v>un</v>
          </cell>
          <cell r="D2298">
            <v>767.98</v>
          </cell>
        </row>
        <row r="2299">
          <cell r="A2299" t="str">
            <v>ED-49919</v>
          </cell>
          <cell r="B2299" t="str">
            <v>CAIXA DE DRENAGEM DE INSPEÇÃO/PASSAGEM EM ALVENARIA (70X70X60CM), REVESTIMENTO EM ARGAMASSA COM ADITIVO IMPERMEABILIZANTE, COM TAMPA EM GRELHA, INCLUSIVE ESCAVAÇÃO, REATERRO E TRANSPORTE E RETIRADA DO MATERIAL ESCAVADO (EM CAÇAMBA)</v>
          </cell>
          <cell r="C2299" t="str">
            <v>un</v>
          </cell>
          <cell r="D2299">
            <v>873.09</v>
          </cell>
        </row>
        <row r="2300">
          <cell r="A2300" t="str">
            <v>ED-49920</v>
          </cell>
          <cell r="B2300" t="str">
            <v>CAIXA DE DRENAGEM DE INSPEÇÃO/PASSAGEM EM ALVENARIA (70X70X80CM), REVESTIMENTO EM ARGAMASSA COM ADITIVO IMPERMEABILIZANTE, COM TAMPA EM GRELHA, INCLUSIVE ESCAVAÇÃO, REATERRO E TRANSPORTE E RETIRADA DO MATERIAL ESCAVADO (EM CAÇAMBA)</v>
          </cell>
          <cell r="C2300" t="str">
            <v>un</v>
          </cell>
          <cell r="D2300">
            <v>978.19</v>
          </cell>
        </row>
        <row r="2301">
          <cell r="A2301" t="str">
            <v>ED-49925</v>
          </cell>
          <cell r="B2301" t="str">
            <v>CAIXA DE DRENAGEM DE INSPEÇÃO/PASSAGEM EM ALVENARIA (80X80X100CM), REVESTIMENTO EM ARGAMASSA COM ADITIVO IMPERMEABILIZANTE, COM TAMPA EM GRELHA, INCLUSIVE ESCAVAÇÃO, REATERRO E TRANSPORTE E RETIRADA DO MATERIAL ESCAVADO (EM CAÇAMBA)</v>
          </cell>
          <cell r="C2301" t="str">
            <v>un</v>
          </cell>
          <cell r="D2301">
            <v>1303.72</v>
          </cell>
        </row>
        <row r="2302">
          <cell r="A2302" t="str">
            <v>ED-49926</v>
          </cell>
          <cell r="B2302" t="str">
            <v>CAIXA DE DRENAGEM DE INSPEÇÃO/PASSAGEM EM ALVENARIA (80X80X140CM), REVESTIMENTO EM ARGAMASSA COM ADITIVO IMPERMEABILIZANTE, COM TAMPA EM GRELHA, INCLUSIVE ESCAVAÇÃO, REATERRO E TRANSPORTE E RETIRADA DO MATERIAL ESCAVADO (EM CAÇAMBA)</v>
          </cell>
          <cell r="C2302" t="str">
            <v>un</v>
          </cell>
          <cell r="D2302">
            <v>1544.86</v>
          </cell>
        </row>
        <row r="2303">
          <cell r="A2303" t="str">
            <v>ED-49922</v>
          </cell>
          <cell r="B2303" t="str">
            <v>CAIXA DE DRENAGEM DE INSPEÇÃO/PASSAGEM EM ALVENARIA (80X80X40CM), REVESTIMENTO EM ARGAMASSA COM ADITIVO IMPERMEABILIZANTE, COM TAMPA EM GRELHA, INCLUSIVE ESCAVAÇÃO, REATERRO E TRANSPORTE E RETIRADA DO MATERIAL ESCAVADO (EM CAÇAMBA)</v>
          </cell>
          <cell r="C2303" t="str">
            <v>un</v>
          </cell>
          <cell r="D2303">
            <v>942.01</v>
          </cell>
        </row>
        <row r="2304">
          <cell r="A2304" t="str">
            <v>ED-49923</v>
          </cell>
          <cell r="B2304" t="str">
            <v>CAIXA DE DRENAGEM DE INSPEÇÃO/PASSAGEM EM ALVENARIA (80X80X60CM), REVESTIMENTO EM ARGAMASSA COM ADITIVO IMPERMEABILIZANTE, COM TAMPA EM GRELHA, INCLUSIVE ESCAVAÇÃO, REATERRO E TRANSPORTE E RETIRADA DO MATERIAL ESCAVADO (EM CAÇAMBA)</v>
          </cell>
          <cell r="C2304" t="str">
            <v>un</v>
          </cell>
          <cell r="D2304">
            <v>1062.58</v>
          </cell>
        </row>
        <row r="2305">
          <cell r="A2305" t="str">
            <v>ED-49924</v>
          </cell>
          <cell r="B2305" t="str">
            <v>CAIXA DE DRENAGEM DE INSPEÇÃO/PASSAGEM EM ALVENARIA (80X80X80CM), REVESTIMENTO EM ARGAMASSA COM ADITIVO IMPERMEABILIZANTE, COM TAMPA EM GRELHA, INCLUSIVE ESCAVAÇÃO, REATERRO E TRANSPORTE E RETIRADA DO MATERIAL ESCAVADO (EM CAÇAMBA)</v>
          </cell>
          <cell r="C2305" t="str">
            <v>un</v>
          </cell>
          <cell r="D2305">
            <v>1183.1500000000001</v>
          </cell>
        </row>
        <row r="2306">
          <cell r="A2306" t="str">
            <v>ED-49929</v>
          </cell>
          <cell r="B2306" t="str">
            <v>CAIXA DE DRENAGEM DE INSPEÇÃO/PASSAGEM EM ALVENARIA (90X90X100CM), REVESTIMENTO EM ARGAMASSA COM ADITIVO IMPERMEABILIZANTE, COM TAMPA EM GRELHA, INCLUSIVE ESCAVAÇÃO, REATERRO E TRANSPORTE E RETIRADA DO MATERIAL ESCAVADO (EM CAÇAMBA)</v>
          </cell>
          <cell r="C2306" t="str">
            <v>un</v>
          </cell>
          <cell r="D2306">
            <v>1542.77</v>
          </cell>
        </row>
        <row r="2307">
          <cell r="A2307" t="str">
            <v>ED-49930</v>
          </cell>
          <cell r="B2307" t="str">
            <v>CAIXA DE DRENAGEM DE INSPEÇÃO/PASSAGEM EM ALVENARIA (90X90X140CM), REVESTIMENTO EM ARGAMASSA COM ADITIVO IMPERMEABILIZANTE, COM TAMPA EM GRELHA, INCLUSIVE ESCAVAÇÃO, REATERRO E TRANSPORTE E RETIRADA DO MATERIAL ESCAVADO (EM CAÇAMBA)</v>
          </cell>
          <cell r="C2307" t="str">
            <v>un</v>
          </cell>
          <cell r="D2307">
            <v>1815.69</v>
          </cell>
        </row>
        <row r="2308">
          <cell r="A2308" t="str">
            <v>ED-49927</v>
          </cell>
          <cell r="B2308" t="str">
            <v>CAIXA DE DRENAGEM DE INSPEÇÃO/PASSAGEM EM ALVENARIA (90X90X60CM), REVESTIMENTO EM ARGAMASSA COM ADITIVO IMPERMEABILIZANTE, COM TAMPA EM GRELHA, INCLUSIVE ESCAVAÇÃO, REATERRO E TRANSPORTE E RETIRADA DO MATERIAL ESCAVADO (EM CAÇAMBA)</v>
          </cell>
          <cell r="C2308" t="str">
            <v>un</v>
          </cell>
          <cell r="D2308">
            <v>1269.81</v>
          </cell>
        </row>
        <row r="2309">
          <cell r="A2309" t="str">
            <v>ED-49928</v>
          </cell>
          <cell r="B2309" t="str">
            <v>CAIXA DE DRENAGEM DE INSPEÇÃO/PASSAGEM EM ALVENARIA (90X90X80CM), REVESTIMENTO EM ARGAMASSA COM ADITIVO IMPERMEABILIZANTE, COM TAMPA EM GRELHA, INCLUSIVE ESCAVAÇÃO, REATERRO E TRANSPORTE E RETIRADA DO MATERIAL ESCAVADO (EM CAÇAMBA)</v>
          </cell>
          <cell r="C2309" t="str">
            <v>un</v>
          </cell>
          <cell r="D2309">
            <v>1406.29</v>
          </cell>
        </row>
        <row r="2310">
          <cell r="A2310">
            <v>8994</v>
          </cell>
          <cell r="B2310" t="str">
            <v>RESERVATÓRIO DE ÁGUA</v>
          </cell>
          <cell r="C2310"/>
          <cell r="D2310"/>
        </row>
        <row r="2311">
          <cell r="A2311" t="str">
            <v>ED-49936</v>
          </cell>
          <cell r="B2311" t="str">
            <v>CAIXA D´ÁGUA DE POLIETILENO, CAPACIDADE DE 1.000L, INCLUSIVE TAMPA, TORNEIRA DE BOIA, EXTRAVASOR, TUBO DE LIMPEZA E ACESSÓRIOS, EXCLUSIVE TUBULAÇÃO DE ENTRADA/SAÍDA DE ÁGUA</v>
          </cell>
          <cell r="C2311" t="str">
            <v>un</v>
          </cell>
          <cell r="D2311">
            <v>858.01</v>
          </cell>
        </row>
        <row r="2312">
          <cell r="A2312" t="str">
            <v>ED-49937</v>
          </cell>
          <cell r="B2312" t="str">
            <v>CAIXA D´ÁGUA DE POLIETILENO, CAPACIDADE DE 1.500L, INCLUSIVE TAMPA, TORNEIRA DE BOIA, EXTRAVASOR, TUBO DE LIMPEZA E ACESSÓRIOS, EXCLUSIVE TUBULAÇÃO DE ENTRADA/SAÍDA DE ÁGUA</v>
          </cell>
          <cell r="C2312" t="str">
            <v>un</v>
          </cell>
          <cell r="D2312">
            <v>1647.28</v>
          </cell>
        </row>
        <row r="2313">
          <cell r="A2313" t="str">
            <v>ED-49934</v>
          </cell>
          <cell r="B2313" t="str">
            <v>CAIXA D´ÁGUA DE POLIETILENO, CAPACIDADE DE 250L, INCLUSIVE TAMPA, TORNEIRA DE BOIA, EXTRAVASOR, TUBO DE LIMPEZA E ACESSÓRIOS, EXCLUSIVE TUBULAÇÃO DE ENTRADA/SAÍDA DE ÁGUA</v>
          </cell>
          <cell r="C2313" t="str">
            <v>un</v>
          </cell>
          <cell r="D2313">
            <v>592.53</v>
          </cell>
        </row>
        <row r="2314">
          <cell r="A2314" t="str">
            <v>ED-49935</v>
          </cell>
          <cell r="B2314" t="str">
            <v>CAIXA D´ÁGUA DE POLIETILENO, CAPACIDADE DE 500L, INCLUSIVE TAMPA, TORNEIRA DE BOIA, EXTRAVASOR, TUBO DE LIMPEZA E ACESSÓRIOS, EXCLUSIVE TUBULAÇÃO DE ENTRADA/SAÍDA DE ÁGUA</v>
          </cell>
          <cell r="C2314" t="str">
            <v>un</v>
          </cell>
          <cell r="D2314">
            <v>626.26</v>
          </cell>
        </row>
        <row r="2315">
          <cell r="A2315" t="str">
            <v>ED-9941</v>
          </cell>
          <cell r="B2315" t="str">
            <v>RESERVATÓRIO DE ÁGUA ENTERRADO, CAPACIDADE DE 15M3, EM CONCRETO ARMADO COM CASAS DE BOMBAS, INCLUSIVE ALÇAPÃO, ESCAVAÇÃO, REATERRO E TRANSPORTE E RETIRADA DO MATERIAL ESCAVADO (EM CAÇAMBA), EXCLUSIVE TUBULAÇÕES, BOMBAS E QUADROS</v>
          </cell>
          <cell r="C2315" t="str">
            <v>un</v>
          </cell>
          <cell r="D2315">
            <v>30303.94</v>
          </cell>
        </row>
        <row r="2316">
          <cell r="A2316">
            <v>8995</v>
          </cell>
          <cell r="B2316" t="str">
            <v>ELETROBOMBA DE RECALQUE</v>
          </cell>
          <cell r="C2316"/>
          <cell r="D2316"/>
        </row>
        <row r="2317">
          <cell r="A2317" t="str">
            <v>ED-49858</v>
          </cell>
          <cell r="B2317" t="str">
            <v>BOMBA CENTRÍFUGA DE SUCÇÃO E RECALQUE 1/2 HP D = 2"</v>
          </cell>
          <cell r="C2317" t="str">
            <v>un</v>
          </cell>
          <cell r="D2317">
            <v>2985.76</v>
          </cell>
        </row>
        <row r="2318">
          <cell r="A2318" t="str">
            <v>ED-49869</v>
          </cell>
          <cell r="B2318" t="str">
            <v>CONJUNTO ELEVATÓRIO MOTOR-BOMBA (CENTRÍFUGA) DE 10 HP</v>
          </cell>
          <cell r="C2318" t="str">
            <v>un</v>
          </cell>
          <cell r="D2318">
            <v>3387.97</v>
          </cell>
        </row>
        <row r="2319">
          <cell r="A2319" t="str">
            <v>ED-49863</v>
          </cell>
          <cell r="B2319" t="str">
            <v>CONJUNTO ELEVATÓRIO MOTOR-BOMBA (CENTRÍFUGA) DE 1/2 HP</v>
          </cell>
          <cell r="C2319" t="str">
            <v>un</v>
          </cell>
          <cell r="D2319">
            <v>821.69</v>
          </cell>
        </row>
        <row r="2320">
          <cell r="A2320" t="str">
            <v>ED-49862</v>
          </cell>
          <cell r="B2320" t="str">
            <v>CONJUNTO ELEVATÓRIO MOTOR-BOMBA (CENTRÍFUGA) DE 1/3 HP</v>
          </cell>
          <cell r="C2320" t="str">
            <v>un</v>
          </cell>
          <cell r="D2320">
            <v>787.27</v>
          </cell>
        </row>
        <row r="2321">
          <cell r="A2321" t="str">
            <v>ED-49865</v>
          </cell>
          <cell r="B2321" t="str">
            <v>CONJUNTO ELEVATÓRIO MOTOR-BOMBA (CENTRÍFUGA) DE 2 HP</v>
          </cell>
          <cell r="C2321" t="str">
            <v>un</v>
          </cell>
          <cell r="D2321">
            <v>1421.44</v>
          </cell>
        </row>
        <row r="2322">
          <cell r="A2322" t="str">
            <v>ED-49866</v>
          </cell>
          <cell r="B2322" t="str">
            <v>CONJUNTO ELEVATÓRIO MOTOR-BOMBA (CENTRÍFUGA) DE 3 HP</v>
          </cell>
          <cell r="C2322" t="str">
            <v>un</v>
          </cell>
          <cell r="D2322">
            <v>1212.03</v>
          </cell>
        </row>
        <row r="2323">
          <cell r="A2323" t="str">
            <v>ED-49867</v>
          </cell>
          <cell r="B2323" t="str">
            <v>CONJUNTO ELEVATÓRIO MOTOR-BOMBA (CENTRÍFUGA) DE 5 HP</v>
          </cell>
          <cell r="C2323" t="str">
            <v>un</v>
          </cell>
          <cell r="D2323">
            <v>2301.1999999999998</v>
          </cell>
        </row>
        <row r="2324">
          <cell r="A2324" t="str">
            <v>ED-49868</v>
          </cell>
          <cell r="B2324" t="str">
            <v>CONJUNTO ELEVATÓRIO MOTOR-BOMBA (CENTRÍFUGA) DE 7,5 HP</v>
          </cell>
          <cell r="C2324" t="str">
            <v>un</v>
          </cell>
          <cell r="D2324">
            <v>2749.63</v>
          </cell>
        </row>
        <row r="2325">
          <cell r="A2325" t="str">
            <v>ED-49864</v>
          </cell>
          <cell r="B2325" t="str">
            <v>CONJUNTO MOTO BOMBA 3/4" CV MONOFÁSICA, CENTRÍFUGA, 1 ESTAGIO</v>
          </cell>
          <cell r="C2325" t="str">
            <v>un</v>
          </cell>
          <cell r="D2325">
            <v>1401.7</v>
          </cell>
        </row>
        <row r="2326">
          <cell r="A2326" t="str">
            <v>ED-49861</v>
          </cell>
          <cell r="B2326" t="str">
            <v>MOTO-BOMBA 1 CV SUCÇÃO = 1 1/2" R = 1 1/4", VM = 5M3/H, HM = 16 M</v>
          </cell>
          <cell r="C2326" t="str">
            <v>un</v>
          </cell>
          <cell r="D2326">
            <v>1555.52</v>
          </cell>
        </row>
        <row r="2327">
          <cell r="A2327">
            <v>8996</v>
          </cell>
          <cell r="B2327" t="str">
            <v>TORNEIRA DE BOIA</v>
          </cell>
          <cell r="C2327"/>
          <cell r="D2327"/>
        </row>
        <row r="2328">
          <cell r="A2328" t="str">
            <v>ED-50302</v>
          </cell>
          <cell r="B2328" t="str">
            <v>TORNEIRA CHAVE BOIA AUTOMÁTICA PARA RESERVATÓRIO</v>
          </cell>
          <cell r="C2328" t="str">
            <v>U</v>
          </cell>
          <cell r="D2328">
            <v>90.71</v>
          </cell>
        </row>
        <row r="2329">
          <cell r="A2329" t="str">
            <v>ED-50305</v>
          </cell>
          <cell r="B2329" t="str">
            <v>TORNEIRA DE BOIA, TIPO ROSCÁVEL 1", EXCLUSIVE ADAPTADOR SOLDÁVEL DE PVC COM FLANGES E ANEL PARA CAIXA DÁGUA</v>
          </cell>
          <cell r="C2329" t="str">
            <v>un</v>
          </cell>
          <cell r="D2329">
            <v>78.819999999999993</v>
          </cell>
        </row>
        <row r="2330">
          <cell r="A2330" t="str">
            <v>ED-50307</v>
          </cell>
          <cell r="B2330" t="str">
            <v>TORNEIRA DE BOIA, TIPO ROSCÁVEL 1.1/2", EXCLUSIVE ADAPTADOR SOLDÁVEL DE PVC COM FLANGES E ANEL PARA CAIXA DÁGUA</v>
          </cell>
          <cell r="C2330" t="str">
            <v>un</v>
          </cell>
          <cell r="D2330">
            <v>106.32</v>
          </cell>
        </row>
        <row r="2331">
          <cell r="A2331" t="str">
            <v>ED-50306</v>
          </cell>
          <cell r="B2331" t="str">
            <v>TORNEIRA DE BOIA, TIPO ROSCÁVEL 1.1/4", EXCLUSIVE ADAPTADOR SOLDÁVEL DE PVC COM FLANGES E ANEL PARA CAIXA DÁGUA</v>
          </cell>
          <cell r="C2331" t="str">
            <v>un</v>
          </cell>
          <cell r="D2331">
            <v>160.16999999999999</v>
          </cell>
        </row>
        <row r="2332">
          <cell r="A2332" t="str">
            <v>ED-50303</v>
          </cell>
          <cell r="B2332" t="str">
            <v>TORNEIRA DE BOIA, TIPO ROSCÁVEL 1/2", EXCLUSIVE ADAPTADOR SOLDÁVEL DE PVC COM FLANGES E ANEL PARA CAIXA DÁGUA</v>
          </cell>
          <cell r="C2332" t="str">
            <v>un</v>
          </cell>
          <cell r="D2332">
            <v>43.53</v>
          </cell>
        </row>
        <row r="2333">
          <cell r="A2333" t="str">
            <v>ED-50308</v>
          </cell>
          <cell r="B2333" t="str">
            <v>TORNEIRA DE BOIA, TIPO ROSCÁVEL 2", EXCLUSIVE ADAPTADOR SOLDÁVEL DE PVC COM FLANGES E ANEL PARA CAIXA DÁGUA</v>
          </cell>
          <cell r="C2333" t="str">
            <v>un</v>
          </cell>
          <cell r="D2333">
            <v>126.48</v>
          </cell>
        </row>
        <row r="2334">
          <cell r="A2334" t="str">
            <v>ED-50304</v>
          </cell>
          <cell r="B2334" t="str">
            <v>TORNEIRA DE BOIA, TIPO ROSCÁVEL 3/4", EXCLUSIVE ADAPTADOR SOLDÁVEL DE PVC COM FLANGES E ANEL PARA CAIXA DÁGUA</v>
          </cell>
          <cell r="C2334" t="str">
            <v>un</v>
          </cell>
          <cell r="D2334">
            <v>34.270000000000003</v>
          </cell>
        </row>
        <row r="2335">
          <cell r="A2335">
            <v>8997</v>
          </cell>
          <cell r="B2335" t="str">
            <v>ABERTURA DE POÇO</v>
          </cell>
          <cell r="C2335"/>
          <cell r="D2335"/>
        </row>
        <row r="2336">
          <cell r="A2336" t="str">
            <v>ED-48151</v>
          </cell>
          <cell r="B2336" t="str">
            <v>ABERTURA MANUAL DE POÇO COM PROFUNDIDADE &lt;= 2,00M, DIÂMETRO DE 1,20M, INCLUSIVE AFASTAMENTO DO MATERIAL ESCAVADO</v>
          </cell>
          <cell r="C2336" t="str">
            <v>m</v>
          </cell>
          <cell r="D2336">
            <v>170.76</v>
          </cell>
        </row>
        <row r="2337">
          <cell r="A2337" t="str">
            <v>ED-48152</v>
          </cell>
          <cell r="B2337" t="str">
            <v>ABERTURA MANUAL DE POÇO COM PROFUNDIDADE &gt; 2,00M, DIÂMETRO DE 1,20M, INCLUSIVE AFASTAMENTO DO MATERIAL ESCAVADO</v>
          </cell>
          <cell r="C2337" t="str">
            <v>m</v>
          </cell>
          <cell r="D2337">
            <v>218.99</v>
          </cell>
        </row>
        <row r="2338">
          <cell r="A2338" t="str">
            <v>ED-48154</v>
          </cell>
          <cell r="B2338" t="str">
            <v>REVESTIMENTO DE CISTERNA COM 1/2 TIJOLO MACIÇO REQUEIMADO</v>
          </cell>
          <cell r="C2338" t="str">
            <v>U</v>
          </cell>
          <cell r="D2338">
            <v>784.54</v>
          </cell>
        </row>
        <row r="2339">
          <cell r="A2339" t="str">
            <v>ED-48153</v>
          </cell>
          <cell r="B2339" t="str">
            <v>REVESTIMENTO DE POÇO COM ANÉIS DE CONCRETO, D = 1,20 M</v>
          </cell>
          <cell r="C2339" t="str">
            <v>U</v>
          </cell>
          <cell r="D2339">
            <v>887.02</v>
          </cell>
        </row>
        <row r="2340">
          <cell r="A2340">
            <v>8998</v>
          </cell>
          <cell r="B2340" t="str">
            <v>FOSSA SÉPTICA</v>
          </cell>
          <cell r="C2340"/>
          <cell r="D2340"/>
        </row>
        <row r="2341">
          <cell r="A2341" t="str">
            <v>ED-48145</v>
          </cell>
          <cell r="B2341" t="str">
            <v>FILTROS ANAERÓBICOS COM DIÂMETRO 250 CM E PROFUNDIDADE ÚTIL DE 160 CM, INSTALADOS, INCLUSIVE BOTA FORA DE MATERIAL ESCAVADO</v>
          </cell>
          <cell r="C2341" t="str">
            <v>U</v>
          </cell>
          <cell r="D2341">
            <v>4693.1099999999997</v>
          </cell>
        </row>
        <row r="2342">
          <cell r="A2342" t="str">
            <v>ED-48146</v>
          </cell>
          <cell r="B2342" t="str">
            <v>FOSSA SÉPTICA PARA 1500 L/DIA, DE CONCRETO, INSTALADA (15 PESSOAS), INCLUSIVE BOTA FORA DE MATERIAL ESCAVADO</v>
          </cell>
          <cell r="C2342" t="str">
            <v>U</v>
          </cell>
          <cell r="D2342">
            <v>1564.4</v>
          </cell>
        </row>
        <row r="2343">
          <cell r="A2343" t="str">
            <v>ED-48147</v>
          </cell>
          <cell r="B2343" t="str">
            <v>FOSSA SÉPTICA PARA 2250 L/DIA, DE CONCRETO, INSTALADA (30 PESSOAS), INCLUSIVE BOTA FORA DE MATERIAL ESCAVADO</v>
          </cell>
          <cell r="C2343" t="str">
            <v>U</v>
          </cell>
          <cell r="D2343">
            <v>2221.06</v>
          </cell>
        </row>
        <row r="2344">
          <cell r="A2344" t="str">
            <v>ED-48148</v>
          </cell>
          <cell r="B2344" t="str">
            <v>FOSSA SÉPTICA PARA 3000 L/DIA, DE CONCRETO, INSTALADA (40 PESSOAS), INCLUSIVE BOTA FORA DE MATERIAL ESCAVADO</v>
          </cell>
          <cell r="C2344" t="str">
            <v>U</v>
          </cell>
          <cell r="D2344">
            <v>2556.31</v>
          </cell>
        </row>
        <row r="2345">
          <cell r="A2345" t="str">
            <v>ED-48149</v>
          </cell>
          <cell r="B2345" t="str">
            <v>FOSSA SÉPTICA PARA 3750 L/DIA, DE CONCRETO, INSTALADA (100 PESSOAS), INCLUSIVE BOTA FORA DE MATERIAL ESCAVADO</v>
          </cell>
          <cell r="C2345" t="str">
            <v>U</v>
          </cell>
          <cell r="D2345">
            <v>2898.89</v>
          </cell>
        </row>
        <row r="2346">
          <cell r="A2346">
            <v>8686</v>
          </cell>
          <cell r="B2346" t="str">
            <v>DRENAGEM</v>
          </cell>
          <cell r="C2346"/>
          <cell r="D2346"/>
        </row>
        <row r="2347">
          <cell r="A2347">
            <v>9000</v>
          </cell>
          <cell r="B2347" t="str">
            <v>CANALETA PRÉ-MOLDADA</v>
          </cell>
          <cell r="C2347"/>
          <cell r="D2347"/>
        </row>
        <row r="2348">
          <cell r="A2348" t="str">
            <v>ED-48552</v>
          </cell>
          <cell r="B2348" t="str">
            <v>CANALETA PARA DRENAGEM, PRÉ-MOLDADA, TIPO MEIA CANA, DIÂMETRO 30CM, EXCLUSIVE TAMPA, INCLUSIVE ASSENTAMENTO EM ARGAMASSA, TRAÇO 1:3 (CIMENTO E AREIA), ESCAVAÇÃO, TRANSPORTE E RETIRADA DO MATERIAL ESCAVADO (EM CAÇAMBA)</v>
          </cell>
          <cell r="C2348" t="str">
            <v>m</v>
          </cell>
          <cell r="D2348">
            <v>62.73</v>
          </cell>
        </row>
        <row r="2349">
          <cell r="A2349" t="str">
            <v>ED-48553</v>
          </cell>
          <cell r="B2349" t="str">
            <v>CANALETA PARA DRENAGEM, PRÉ-MOLDADA, TIPO MEIA CANA, DIÂMETRO 40CM, EXCLUSIVE TAMPA, INCLUSIVE ASSENTAMENTO EM ARGAMASSA, TRAÇO 1:3 (CIMENTO E AREIA), ESCAVAÇÃO, TRANSPORTE E RETIRADA DO MATERIAL ESCAVADO (EM CAÇAMBA)</v>
          </cell>
          <cell r="C2349" t="str">
            <v>m</v>
          </cell>
          <cell r="D2349">
            <v>83.46</v>
          </cell>
        </row>
        <row r="2350">
          <cell r="A2350" t="str">
            <v>ED-48554</v>
          </cell>
          <cell r="B2350" t="str">
            <v>CANALETA PARA DRENAGEM, PRÉ-MOLDADA, TIPO MEIA CANA, DIÂMETRO 50CM, EXCLUSIVE TAMPA, INCLUSIVE ASSENTAMENTO EM ARGAMASSA, TRAÇO 1:3 (CIMENTO E AREIA), ESCAVAÇÃO, TRANSPORTE E RETIRADA DO MATERIAL ESCAVADO (EM CAÇAMBA)</v>
          </cell>
          <cell r="C2350" t="str">
            <v>m</v>
          </cell>
          <cell r="D2350">
            <v>113.53</v>
          </cell>
        </row>
        <row r="2351">
          <cell r="A2351" t="str">
            <v>ED-48555</v>
          </cell>
          <cell r="B2351" t="str">
            <v>CANALETA PARA DRENAGEM, PRÉ-MOLDADA, TIPO MEIA CANA, DIÂMETRO 60CM, EXCLUSIVE TAMPA, INCLUSIVE ASSENTAMENTO EM ARGAMASSA, TRAÇO 1:3 (CIMENTO E AREIA), ESCAVAÇÃO, TRANSPORTE E RETIRADA DO MATERIAL ESCAVADO (EM CAÇAMBA)</v>
          </cell>
          <cell r="C2351" t="str">
            <v>m</v>
          </cell>
          <cell r="D2351">
            <v>141.34</v>
          </cell>
        </row>
        <row r="2352">
          <cell r="A2352" t="str">
            <v>ED-48562</v>
          </cell>
          <cell r="B2352" t="str">
            <v>CANALETA SANITÁRIA, SEÇÃO 5X8CM, EM ARGAMASSA, TRAÇO 1:3 (CIMENTO E AREIA) COM ADITIVO IMPERMEABILIZANTE, EXCLUSIVE TAMPA, INCLUSIVE CORTE NO PISO, TRANSPORTE E RETIRADA DO MATERIAL DEMOLIDO (EM CAÇAMBA)</v>
          </cell>
          <cell r="C2352" t="str">
            <v>m</v>
          </cell>
          <cell r="D2352">
            <v>28.91</v>
          </cell>
        </row>
        <row r="2353">
          <cell r="A2353">
            <v>9001</v>
          </cell>
          <cell r="B2353" t="str">
            <v>CANALETA DE CONCRETO MOLDADA IN-LOCO</v>
          </cell>
          <cell r="C2353"/>
          <cell r="D2353"/>
        </row>
        <row r="2354">
          <cell r="A2354" t="str">
            <v>ED-14720</v>
          </cell>
          <cell r="B2354" t="str">
            <v>CANALETA PARA DRENAGEM, EM CONCRETO COM FCK 15MPA, MOLDADA IN LOCO, SEÇÃO 15X15CM, FORMA EM CONTRA BARRANCO, EXCLUSIVE TAMPA, INCLUSIVE ESCAVAÇÃO, REATERRO COM TRANSPORTE E RETIRADA DO MATERIAL ESCAVADO (EM CAÇAMBA)</v>
          </cell>
          <cell r="C2354" t="str">
            <v>m</v>
          </cell>
          <cell r="D2354">
            <v>61.14</v>
          </cell>
        </row>
        <row r="2355">
          <cell r="A2355" t="str">
            <v>ED-14740</v>
          </cell>
          <cell r="B2355" t="str">
            <v>CANALETA PARA DRENAGEM, EM CONCRETO COM FCK 15MPA, MOLDADA IN LOCO, SEÇÃO 15X15CM, FORMA EM MADEIRA, EXCLUSIVE TAMPA, INCLUSIVE ESCAVAÇÃO, REATERRO COM TRANSPORTE E RETIRADA DO MATERIAL ESCAVADO (EM CAÇAMBA)</v>
          </cell>
          <cell r="C2355" t="str">
            <v>m</v>
          </cell>
          <cell r="D2355">
            <v>110.88</v>
          </cell>
        </row>
        <row r="2356">
          <cell r="A2356" t="str">
            <v>ED-14721</v>
          </cell>
          <cell r="B2356" t="str">
            <v>CANALETA PARA DRENAGEM, EM CONCRETO COM FCK 15MPA, MOLDADA IN LOCO, SEÇÃO 20X20CM, FORMA EM CONTRA BARRANCO, EXCLUSIVE TAMPA, INCLUSIVE ESCAVAÇÃO, REATERRO COM TRANSPORTE E RETIRADA DO MATERIAL ESCAVADO (EM CAÇAMBA)</v>
          </cell>
          <cell r="C2356" t="str">
            <v>m</v>
          </cell>
          <cell r="D2356">
            <v>78.739999999999995</v>
          </cell>
        </row>
        <row r="2357">
          <cell r="A2357" t="str">
            <v>ED-14741</v>
          </cell>
          <cell r="B2357" t="str">
            <v>CANALETA PARA DRENAGEM, EM CONCRETO COM FCK 15MPA, MOLDADA IN LOCO, SEÇÃO 20X20CM, FORMA EM MADEIRA, EXCLUSIVE TAMPA, INCLUSIVE ESCAVAÇÃO, REATERRO COM TRANSPORTE E RETIRADA DO MATERIAL ESCAVADO (EM CAÇAMBA)</v>
          </cell>
          <cell r="C2357" t="str">
            <v>m</v>
          </cell>
          <cell r="D2357">
            <v>136.51</v>
          </cell>
        </row>
        <row r="2358">
          <cell r="A2358" t="str">
            <v>ED-14725</v>
          </cell>
          <cell r="B2358" t="str">
            <v>CANALETA PARA DRENAGEM, EM CONCRETO COM FCK 15MPA, MOLDADA IN LOCO, SEÇÃO 30X20CM, FORMA EM CONTRA BARRANCO, COM GRELHA EM BARRA REDONDA DN 12,5MM (1/2") E REQUADRO EM BARRA REDONDA DN 20MM (3/4") COM UMA (1) DEMÃO DE FUNDO ANTICORROSIVO E DUAS (2) DEMÃOS DE PINTURA ESMALTE, INCLUSIVE ESCAVAÇÃO, REATERRO COM TRANSPORTE E RETIRADA DO MATERIAL ESCAVADO (EM CAÇAMBA)</v>
          </cell>
          <cell r="C2358" t="str">
            <v>m</v>
          </cell>
          <cell r="D2358">
            <v>305.52999999999997</v>
          </cell>
        </row>
        <row r="2359">
          <cell r="A2359" t="str">
            <v>ED-14726</v>
          </cell>
          <cell r="B2359" t="str">
            <v>CANALETA PARA DRENAGEM, EM CONCRETO COM FCK 15MPA, MOLDADA IN LOCO, SEÇÃO 30X20CM, FORMA EM CONTRA BARRANCO, COM TAMPA EM CONCRETO  PARA TRÂNSITO DE PEDESTRE, INCLUSIVE ESCAVAÇÃO, REATERRO COM TRANSPORTE E RETIRADA DO MATERIAL ESCAVADO (EM CAÇAMBA)</v>
          </cell>
          <cell r="C2359" t="str">
            <v>m</v>
          </cell>
          <cell r="D2359">
            <v>146.85</v>
          </cell>
        </row>
        <row r="2360">
          <cell r="A2360" t="str">
            <v>ED-14728</v>
          </cell>
          <cell r="B2360" t="str">
            <v>CANALETA PARA DRENAGEM, EM CONCRETO COM FCK 15MPA, MOLDADA IN LOCO, SEÇÃO 30X20CM, FORMA EM CONTRA BARRANCO, EXCLUSIVE TAMPA, INCLUSIVE ESCAVAÇÃO, REATERRO COM TRANSPORTE E RETIRADA DO MATERIAL ESCAVADO (EM CAÇAMBA)</v>
          </cell>
          <cell r="C2360" t="str">
            <v>m</v>
          </cell>
          <cell r="D2360">
            <v>104.62</v>
          </cell>
        </row>
        <row r="2361">
          <cell r="A2361" t="str">
            <v>ED-14746</v>
          </cell>
          <cell r="B2361" t="str">
            <v>CANALETA PARA DRENAGEM, EM CONCRETO COM FCK 15MPA, MOLDADA IN LOCO, SEÇÃO 30X20CM, FORMA EM MADEIRA, COM GRELHA EM BARRA REDONDA DN 12,5MM (1/2") E REQUADRO EM BARRA REDONDA DN 20MM (3/4") COM UMA (1) DEMÃO DE FUNDO ANTICORROSIVO E DUAS (2) DEMÃOS DE PINTURA ESMALTE, INCLUSIVE ESCAVAÇÃO, REATERRO COM TRANSPORTE E RETIRADA DO MATERIAL ESCAVADO (EM CAÇAMBA)</v>
          </cell>
          <cell r="C2361" t="str">
            <v>m</v>
          </cell>
          <cell r="D2361">
            <v>379.41</v>
          </cell>
        </row>
        <row r="2362">
          <cell r="A2362" t="str">
            <v>ED-14747</v>
          </cell>
          <cell r="B2362" t="str">
            <v>CANALETA PARA DRENAGEM, EM CONCRETO COM FCK 15MPA, MOLDADA IN LOCO, SEÇÃO 30X20CM, FORMA EM MADEIRA, COM TAMPA EM CONCRETO PARA TRÂNSITO DE PEDESTRE, INCLUSIVE ESCAVAÇÃO, REATERRO COM TRANSPORTE E RETIRADA DO MATERIAL ESCAVADO (EM CAÇAMBA)</v>
          </cell>
          <cell r="C2362" t="str">
            <v>m</v>
          </cell>
          <cell r="D2362">
            <v>220.73</v>
          </cell>
        </row>
        <row r="2363">
          <cell r="A2363" t="str">
            <v>ED-14748</v>
          </cell>
          <cell r="B2363" t="str">
            <v>CANALETA PARA DRENAGEM, EM CONCRETO COM FCK 15MPA, MOLDADA IN LOCO, SEÇÃO 30X20CM, FORMA EM MADEIRA, EXCLUSIVE TAMPA, INCLUSIVE ESCAVAÇÃO, REATERRO COM TRANSPORTE E RETIRADA DO MATERIAL ESCAVADO (EM CAÇAMBA)</v>
          </cell>
          <cell r="C2363" t="str">
            <v>m</v>
          </cell>
          <cell r="D2363">
            <v>430.39</v>
          </cell>
        </row>
        <row r="2364">
          <cell r="A2364" t="str">
            <v>ED-14718</v>
          </cell>
          <cell r="B2364" t="str">
            <v>CANALETA PARA DRENAGEM, EM CONCRETO COM FCK 15MPA, MOLDADA IN LOCO, SEÇÃO 30X30CM, FORMA EM CONTRA BARRANCO, COM GRELHA EM BARRA REDONDA DN 12,5MM (1/2") E REQUADRO EM BARRA REDONDA DN 20MM (3/4") COM UMA (1) DEMÃO DE FUNDO ANTICORROSIVO E DUAS (2) DEMÃOS DE PINTURA ESMALTE, INCLUSIVE ESCAVAÇÃO, REATERRO COM TRANSPORTE E RETIRADA DO MATERIAL ESCAVADO (EM CAÇAMBA)</v>
          </cell>
          <cell r="C2364" t="str">
            <v>m</v>
          </cell>
          <cell r="D2364">
            <v>316.47000000000003</v>
          </cell>
        </row>
        <row r="2365">
          <cell r="A2365" t="str">
            <v>ED-14719</v>
          </cell>
          <cell r="B2365" t="str">
            <v>CANALETA PARA DRENAGEM, EM CONCRETO COM FCK 15MPA, MOLDADA IN LOCO, SEÇÃO 30X30CM, FORMA EM CONTRA BARRANCO, COM TAMPA EM CONCRETO  PARA TRÂNSITO DE PEDESTRE, INCLUSIVE ESCAVAÇÃO, REATERRO COM TRANSPORTE E RETIRADA DO MATERIAL ESCAVADO (EM CAÇAMBA)</v>
          </cell>
          <cell r="C2365" t="str">
            <v>m</v>
          </cell>
          <cell r="D2365">
            <v>157.79</v>
          </cell>
        </row>
        <row r="2366">
          <cell r="A2366" t="str">
            <v>ED-14722</v>
          </cell>
          <cell r="B2366" t="str">
            <v>CANALETA PARA DRENAGEM, EM CONCRETO COM FCK 15MPA, MOLDADA IN LOCO, SEÇÃO 30X30CM, FORMA EM CONTRA BARRANCO, EXCLUSIVE TAMPA, INCLUSIVE ESCAVAÇÃO, REATERRO COM TRANSPORTE E RETIRADA DO MATERIAL ESCAVADO (EM CAÇAMBA)</v>
          </cell>
          <cell r="C2366" t="str">
            <v>m</v>
          </cell>
          <cell r="D2366">
            <v>115.56</v>
          </cell>
        </row>
        <row r="2367">
          <cell r="A2367" t="str">
            <v>ED-14737</v>
          </cell>
          <cell r="B2367" t="str">
            <v>CANALETA PARA DRENAGEM, EM CONCRETO COM FCK 15MPA, MOLDADA IN LOCO, SEÇÃO 30X30CM, FORMA EM MADEIRA, COM GRELHA EM BARRA REDONDA DN 12,5MM (1/2") E REQUADRO EM BARRA REDONDA DN 20MM (3/4") COM UMA (1) DEMÃO DE FUNDO ANTICORROSIVO E DUAS (2) DEMÃOS DE PINTURA ESMALTE, INCLUSIVE ESCAVAÇÃO, REATERRO COM TRANSPORTE E RETIRADA DO MATERIAL ESCAVADO (EM CAÇAMBA)</v>
          </cell>
          <cell r="C2367" t="str">
            <v>m</v>
          </cell>
          <cell r="D2367">
            <v>390.34</v>
          </cell>
        </row>
        <row r="2368">
          <cell r="A2368" t="str">
            <v>ED-14739</v>
          </cell>
          <cell r="B2368" t="str">
            <v>CANALETA PARA DRENAGEM, EM CONCRETO COM FCK 15MPA, MOLDADA IN LOCO, SEÇÃO 30X30CM, FORMA EM MADEIRA, COM TAMPA EM CONCRETO  PARA TRÂNSITO DE PEDESTRE, INCLUSIVE ESCAVAÇÃO, REATERRO COM TRANSPORTE E RETIRADA DO MATERIAL ESCAVADO (EM CAÇAMBA)</v>
          </cell>
          <cell r="C2368" t="str">
            <v>m</v>
          </cell>
          <cell r="D2368">
            <v>231.66</v>
          </cell>
        </row>
        <row r="2369">
          <cell r="A2369" t="str">
            <v>ED-14742</v>
          </cell>
          <cell r="B2369" t="str">
            <v>CANALETA PARA DRENAGEM, EM CONCRETO COM FCK 15MPA, MOLDADA IN LOCO, SEÇÃO 30X30CM, FORMA EM MADEIRA, EXCLUSIVE TAMPA, INCLUSIVE ESCAVAÇÃO, REATERRO COM TRANSPORTE E RETIRADA DO MATERIAL ESCAVADO (EM CAÇAMBA)</v>
          </cell>
          <cell r="C2369" t="str">
            <v>m</v>
          </cell>
          <cell r="D2369">
            <v>189.43</v>
          </cell>
        </row>
        <row r="2370">
          <cell r="A2370" t="str">
            <v>ED-14581</v>
          </cell>
          <cell r="B2370" t="str">
            <v>CANALETA PARA DRENAGEM, EM CONCRETO COM FCK 15MPA, MOLDADA IN LOCO, SEÇÃO 40X40CM, FORMA EM CONTRA BARRANCO, EXCLUSIVE TAMPA, INCLUSIVE ESCAVAÇÃO, REATERRO COM TRANSPORTE E RETIRADA DO MATERIAL ESCAVADO (EM CAÇAMBA)</v>
          </cell>
          <cell r="C2370" t="str">
            <v>m</v>
          </cell>
          <cell r="D2370">
            <v>248.8</v>
          </cell>
        </row>
        <row r="2371">
          <cell r="A2371" t="str">
            <v>ED-14743</v>
          </cell>
          <cell r="B2371" t="str">
            <v>CANALETA PARA DRENAGEM, EM CONCRETO COM FCK 15MPA, MOLDADA IN LOCO, SEÇÃO 40X40CM, FORMA EM MADEIRA, EXCLUSIVE TAMPA, INCLUSIVE ESCAVAÇÃO, REATERRO COM TRANSPORTE E RETIRADA DO MATERIAL ESCAVADO (EM CAÇAMBA)</v>
          </cell>
          <cell r="C2371" t="str">
            <v>m</v>
          </cell>
          <cell r="D2371">
            <v>332.91</v>
          </cell>
        </row>
        <row r="2372">
          <cell r="A2372" t="str">
            <v>ED-14723</v>
          </cell>
          <cell r="B2372" t="str">
            <v>CANALETA PARA DRENAGEM, EM CONCRETO COM FCK 15MPA, MOLDADA IN LOCO, SEÇÃO 60X60CM, FORMA EM CONTRA BARRANCO, EXCLUSIVE TAMPA, INCLUSIVE ESCAVAÇÃO, REATERRO COM TRANSPORTE E RETIRADA DO MATERIAL ESCAVADO (EM CAÇAMBA)</v>
          </cell>
          <cell r="C2372" t="str">
            <v>m</v>
          </cell>
          <cell r="D2372">
            <v>408.91</v>
          </cell>
        </row>
        <row r="2373">
          <cell r="A2373" t="str">
            <v>ED-14744</v>
          </cell>
          <cell r="B2373" t="str">
            <v>CANALETA PARA DRENAGEM, EM CONCRETO COM FCK 15MPA, MOLDADA IN LOCO, SEÇÃO 60X60CM, FORMA EM MADEIRA, EXCLUSIVE TAMPA, INCLUSIVE ESCAVAÇÃO, REATERRO COM TRANSPORTE E RETIRADA DO MATERIAL ESCAVADO (EM CAÇAMBA)</v>
          </cell>
          <cell r="C2373" t="str">
            <v>m</v>
          </cell>
          <cell r="D2373">
            <v>545.21</v>
          </cell>
        </row>
        <row r="2374">
          <cell r="A2374" t="str">
            <v>ED-14724</v>
          </cell>
          <cell r="B2374" t="str">
            <v>CANALETA PARA DRENAGEM, EM CONCRETO COM FCK 15MPA, MOLDADA IN LOCO, SEÇÃO 90X90CM, FORMA EM CONTRA BARRANCO, EXCLUSIVE TAMPA, INCLUSIVE ESCAVAÇÃO, REATERRO COM TRANSPORTE E RETIRADA DO MATERIAL ESCAVADO (EM CAÇAMBA)</v>
          </cell>
          <cell r="C2374" t="str">
            <v>m</v>
          </cell>
          <cell r="D2374">
            <v>777.29</v>
          </cell>
        </row>
        <row r="2375">
          <cell r="A2375" t="str">
            <v>ED-14745</v>
          </cell>
          <cell r="B2375" t="str">
            <v>CANALETA PARA DRENAGEM, EM CONCRETO COM FCK 15MPA, MOLDADA IN LOCO, SEÇÃO 90X90CM, FORMA EM MADEIRA, EXCLUSIVE TAMPA, INCLUSIVE ESCAVAÇÃO, REATERRO COM TRANSPORTE E RETIRADA DO MATERIAL ESCAVADO (EM CAÇAMBA)</v>
          </cell>
          <cell r="C2375" t="str">
            <v>m</v>
          </cell>
          <cell r="D2375">
            <v>969.96</v>
          </cell>
        </row>
        <row r="2376">
          <cell r="A2376">
            <v>9002</v>
          </cell>
          <cell r="B2376" t="str">
            <v>TUBULAÇÃO PARA DRENAGEM</v>
          </cell>
          <cell r="C2376"/>
          <cell r="D2376"/>
        </row>
        <row r="2377">
          <cell r="A2377" t="str">
            <v>ED-48669</v>
          </cell>
          <cell r="B2377" t="str">
            <v>FORNECIMENTO E ASSENTAMENTO DE TUBO PVC RÍGIDO, DRENAGEM/PLUVIAL, PBV - SÉRIE NORMAL, DN 100 MM (4"), INCLUSIVE CONEXÕES</v>
          </cell>
          <cell r="C2377" t="str">
            <v>m</v>
          </cell>
          <cell r="D2377">
            <v>43.98</v>
          </cell>
        </row>
        <row r="2378">
          <cell r="A2378" t="str">
            <v>ED-48670</v>
          </cell>
          <cell r="B2378" t="str">
            <v>FORNECIMENTO E ASSENTAMENTO DE TUBO PVC RÍGIDO, DRENAGEM/PLUVIAL, PBV - SÉRIE NORMAL, DN 150 MM (6"), INCLUSIVE CONEXÕES</v>
          </cell>
          <cell r="C2378" t="str">
            <v>m</v>
          </cell>
          <cell r="D2378">
            <v>72.040000000000006</v>
          </cell>
        </row>
        <row r="2379">
          <cell r="A2379" t="str">
            <v>ED-48671</v>
          </cell>
          <cell r="B2379" t="str">
            <v>FORNECIMENTO E ASSENTAMENTO DE TUBO PVC RÍGIDO, DRENAGEM/PLUVIAL, PBV - SÉRIE NORMAL, DN 200 MM (8"), INCLUSIVE CONEXÕES</v>
          </cell>
          <cell r="C2379" t="str">
            <v>m</v>
          </cell>
          <cell r="D2379">
            <v>160.19</v>
          </cell>
        </row>
        <row r="2380">
          <cell r="A2380" t="str">
            <v>ED-48667</v>
          </cell>
          <cell r="B2380" t="str">
            <v>FORNECIMENTO E ASSENTAMENTO DE TUBO PVC RÍGIDO, DRENAGEM/PLUVIAL, PBV - SÉRIE NORMAL, DN 50 MM (2"), INCLUSIVE CONEXÕES</v>
          </cell>
          <cell r="C2380" t="str">
            <v>m</v>
          </cell>
          <cell r="D2380">
            <v>29.59</v>
          </cell>
        </row>
        <row r="2381">
          <cell r="A2381" t="str">
            <v>ED-48668</v>
          </cell>
          <cell r="B2381" t="str">
            <v>FORNECIMENTO E ASSENTAMENTO DE TUBO PVC RÍGIDO, DRENAGEM/PLUVIAL, PBV - SÉRIE NORMAL, DN 75 MM (3"), INCLUSIVE CONEXÕES</v>
          </cell>
          <cell r="C2381" t="str">
            <v>m</v>
          </cell>
          <cell r="D2381">
            <v>40.07</v>
          </cell>
        </row>
        <row r="2382">
          <cell r="A2382">
            <v>9003</v>
          </cell>
          <cell r="B2382" t="str">
            <v>TUBULAÇÃO PERFURADO EM PVC FLEXÍVEL CORRUGADO</v>
          </cell>
          <cell r="C2382"/>
          <cell r="D2382"/>
        </row>
        <row r="2383">
          <cell r="A2383" t="str">
            <v>ED-48689</v>
          </cell>
          <cell r="B2383" t="str">
            <v>FORNECIMENTO E ASSENTAMENTO DE TUBO PVC FLEXÍVEL CORRUGADO, PERFURADO, DN 100 MM (4"), PARA DRENAGEM</v>
          </cell>
          <cell r="C2383" t="str">
            <v>m</v>
          </cell>
          <cell r="D2383">
            <v>19.55</v>
          </cell>
        </row>
        <row r="2384">
          <cell r="A2384" t="str">
            <v>ED-48688</v>
          </cell>
          <cell r="B2384" t="str">
            <v>FORNECIMENTO E ASSENTAMENTO DE TUBO PVC FLEXÍVEL CORRUGADO, PERFURADO, DN 65 MM (2.1/2"), PARA DRENAGEM</v>
          </cell>
          <cell r="C2384" t="str">
            <v>m</v>
          </cell>
          <cell r="D2384">
            <v>13.87</v>
          </cell>
        </row>
        <row r="2385">
          <cell r="A2385" t="str">
            <v>ED-48690</v>
          </cell>
          <cell r="B2385" t="str">
            <v>FORNECIMENTO E ASSENTAMENTO DE TUBO PVC RÍGIDO CORRUGADO, PERFURADO, DN 160 MM (6"), PARA DRENAGEM</v>
          </cell>
          <cell r="C2385" t="str">
            <v>m</v>
          </cell>
          <cell r="D2385">
            <v>23.19</v>
          </cell>
        </row>
        <row r="2386">
          <cell r="A2386">
            <v>9004</v>
          </cell>
          <cell r="B2386" t="str">
            <v>TUBULAÇÃO DE CONCRETO SIMPLES</v>
          </cell>
          <cell r="C2386"/>
          <cell r="D2386"/>
        </row>
        <row r="2387">
          <cell r="A2387" t="str">
            <v>ED-48687</v>
          </cell>
          <cell r="B2387" t="str">
            <v>TUBO DE CONCRETO para dreno simples ou poroso, Ø 150 mm</v>
          </cell>
          <cell r="C2387" t="str">
            <v>m</v>
          </cell>
          <cell r="D2387">
            <v>51.4</v>
          </cell>
        </row>
        <row r="2388">
          <cell r="A2388" t="str">
            <v>ED-48675</v>
          </cell>
          <cell r="B2388" t="str">
            <v>TUBO DE CONCRETO SIMPLES, CLASSE PS1, DIÂMETRO 300MM, INCLUSIVE FORNECIMENTO, ASSENTAMENTO E REJUNTAMENTO, EXCLUSIVE ESCAVAÇÃO</v>
          </cell>
          <cell r="C2388" t="str">
            <v>m</v>
          </cell>
          <cell r="D2388">
            <v>66.66</v>
          </cell>
        </row>
        <row r="2389">
          <cell r="A2389" t="str">
            <v>ED-48676</v>
          </cell>
          <cell r="B2389" t="str">
            <v>TUBO DE CONCRETO SIMPLES, CLASSE PS1, DIÂMETRO 400MM, INCLUSIVE FORNECIMENTO, ASSENTAMENTO E REJUNTAMENTO, EXCLUSIVE ESCAVAÇÃO</v>
          </cell>
          <cell r="C2389" t="str">
            <v>m</v>
          </cell>
          <cell r="D2389">
            <v>91.07</v>
          </cell>
        </row>
        <row r="2390">
          <cell r="A2390" t="str">
            <v>ED-48677</v>
          </cell>
          <cell r="B2390" t="str">
            <v>TUBO DE CONCRETO SIMPLES, CLASSE PS1, DIÂMETRO 500MM, INCLUSIVE FORNECIMENTO, ASSENTAMENTO E REJUNTAMENTO, EXCLUSIVE ESCAVAÇÃO</v>
          </cell>
          <cell r="C2390" t="str">
            <v>m</v>
          </cell>
          <cell r="D2390">
            <v>103.38</v>
          </cell>
        </row>
        <row r="2391">
          <cell r="A2391" t="str">
            <v>ED-48678</v>
          </cell>
          <cell r="B2391" t="str">
            <v>TUBO DE CONCRETO SIMPLES, CLASSE PS1, DIÂMETRO 600MM, INCLUSIVE FORNECIMENTO, ASSENTAMENTO E REJUNTAMENTO, EXCLUSIVE ESCAVAÇÃO</v>
          </cell>
          <cell r="C2391" t="str">
            <v>m</v>
          </cell>
          <cell r="D2391">
            <v>128.44999999999999</v>
          </cell>
        </row>
        <row r="2392">
          <cell r="A2392">
            <v>9005</v>
          </cell>
          <cell r="B2392" t="str">
            <v>TUBULAÇÃO DE CONCRETO ARMADO</v>
          </cell>
          <cell r="C2392"/>
          <cell r="D2392"/>
        </row>
        <row r="2393">
          <cell r="A2393" t="str">
            <v>ED-48684</v>
          </cell>
          <cell r="B2393" t="str">
            <v>TUBO DE CONCRETO ARMADO, CLASSE PA1, DIÂMETRO 1000MM, INCLUSIVE FORNECIMENTO, ASSENTAMENTO E REJUNTAMENTO, EXCLUSIVE ESCAVAÇÃO</v>
          </cell>
          <cell r="C2393" t="str">
            <v>m</v>
          </cell>
          <cell r="D2393">
            <v>452.27</v>
          </cell>
        </row>
        <row r="2394">
          <cell r="A2394" t="str">
            <v>ED-48685</v>
          </cell>
          <cell r="B2394" t="str">
            <v>TUBO DE CONCRETO ARMADO, CLASSE PA1, DIÂMETRO 1200MM, INCLUSIVE FORNECIMENTO, ASSENTAMENTO E REJUNTAMENTO, EXCLUSIVE ESCAVAÇÃO</v>
          </cell>
          <cell r="C2394" t="str">
            <v>m</v>
          </cell>
          <cell r="D2394">
            <v>656.99</v>
          </cell>
        </row>
        <row r="2395">
          <cell r="A2395" t="str">
            <v>ED-48686</v>
          </cell>
          <cell r="B2395" t="str">
            <v>TUBO DE CONCRETO ARMADO, CLASSE PA1, DIÂMETRO 1500MM, INCLUSIVE FORNECIMENTO, ASSENTAMENTO E REJUNTAMENTO, EXCLUSIVE ESCAVAÇÃO</v>
          </cell>
          <cell r="C2395" t="str">
            <v>m</v>
          </cell>
          <cell r="D2395">
            <v>918.88</v>
          </cell>
        </row>
        <row r="2396">
          <cell r="A2396" t="str">
            <v>ED-48680</v>
          </cell>
          <cell r="B2396" t="str">
            <v xml:space="preserve">TUBO DE CONCRETO ARMADO, CLASSE PA1, DIÂMETRO 400MM, INCLUSIVE FORNECIMENTO, ASSENTAMENTO E REJUNTAMENTO, EXCLUSIVE ESCAVAÇÃO
</v>
          </cell>
          <cell r="C2396" t="str">
            <v>m</v>
          </cell>
          <cell r="D2396">
            <v>121.23</v>
          </cell>
        </row>
        <row r="2397">
          <cell r="A2397" t="str">
            <v>ED-48681</v>
          </cell>
          <cell r="B2397" t="str">
            <v>TUBO DE CONCRETO ARMADO, CLASSE PA1, DIÂMETRO 500MM, INCLUSIVE FORNECIMENTO, ASSENTAMENTO E REJUNTAMENTO, EXCLUSIVE ESCAVAÇÃO</v>
          </cell>
          <cell r="C2397" t="str">
            <v>m</v>
          </cell>
          <cell r="D2397">
            <v>143.97</v>
          </cell>
        </row>
        <row r="2398">
          <cell r="A2398" t="str">
            <v>ED-48682</v>
          </cell>
          <cell r="B2398" t="str">
            <v>TUBO DE CONCRETO ARMADO, CLASSE PA1, DIÂMETRO 600MM, INCLUSIVE FORNECIMENTO, ASSENTAMENTO E REJUNTAMENTO, EXCLUSIVE ESCAVAÇÃO</v>
          </cell>
          <cell r="C2398" t="str">
            <v>m</v>
          </cell>
          <cell r="D2398">
            <v>184.74</v>
          </cell>
        </row>
        <row r="2399">
          <cell r="A2399" t="str">
            <v>ED-48683</v>
          </cell>
          <cell r="B2399" t="str">
            <v>TUBO DE CONCRETO ARMADO, CLASSE PA1, DIÂMETRO 800MM, INCLUSIVE FORNECIMENTO, ASSENTAMENTO E REJUNTAMENTO, EXCLUSIVE ESCAVAÇÃO</v>
          </cell>
          <cell r="C2399" t="str">
            <v>m</v>
          </cell>
          <cell r="D2399">
            <v>304.58</v>
          </cell>
        </row>
        <row r="2400">
          <cell r="A2400">
            <v>9006</v>
          </cell>
          <cell r="B2400" t="str">
            <v>GALERIA CELULAR</v>
          </cell>
          <cell r="C2400"/>
          <cell r="D2400"/>
        </row>
        <row r="2401">
          <cell r="A2401" t="str">
            <v>ED-48611</v>
          </cell>
          <cell r="B2401" t="str">
            <v>ALA DE GALERIA CELULAR B = 1,20 M, EXCLUSIVE BOTA FORA</v>
          </cell>
          <cell r="C2401" t="str">
            <v>m</v>
          </cell>
          <cell r="D2401">
            <v>7484.47</v>
          </cell>
        </row>
        <row r="2402">
          <cell r="A2402" t="str">
            <v>ED-48612</v>
          </cell>
          <cell r="B2402" t="str">
            <v>ALA DE GALERIA CELULAR B = 1,30 M, EXCLUSIVE BOTA FORA</v>
          </cell>
          <cell r="C2402" t="str">
            <v>m</v>
          </cell>
          <cell r="D2402">
            <v>7774.84</v>
          </cell>
        </row>
        <row r="2403">
          <cell r="A2403" t="str">
            <v>ED-48613</v>
          </cell>
          <cell r="B2403" t="str">
            <v>ALA DE GALERIA CELULAR B = 1,40 M, EXCLUSIVE BOTA FORA</v>
          </cell>
          <cell r="C2403" t="str">
            <v>m</v>
          </cell>
          <cell r="D2403">
            <v>8064.55</v>
          </cell>
        </row>
        <row r="2404">
          <cell r="A2404" t="str">
            <v>ED-48614</v>
          </cell>
          <cell r="B2404" t="str">
            <v>ALA DE GALERIA CELULAR B = 1,50 M, EXCLUSIVE BOTA FORA</v>
          </cell>
          <cell r="C2404" t="str">
            <v>m</v>
          </cell>
          <cell r="D2404">
            <v>8360.8700000000008</v>
          </cell>
        </row>
        <row r="2405">
          <cell r="A2405" t="str">
            <v>ED-48615</v>
          </cell>
          <cell r="B2405" t="str">
            <v>ALA DE GALERIA CELULAR B = 1,60 M, EXCLUSIVE BOTA FORA</v>
          </cell>
          <cell r="C2405" t="str">
            <v>m</v>
          </cell>
          <cell r="D2405">
            <v>12069.36</v>
          </cell>
        </row>
        <row r="2406">
          <cell r="A2406" t="str">
            <v>ED-48616</v>
          </cell>
          <cell r="B2406" t="str">
            <v>ALA DE GALERIA CELULAR B = 1,70 M, EXCLUSIVE BOTA FORA</v>
          </cell>
          <cell r="C2406" t="str">
            <v>m</v>
          </cell>
          <cell r="D2406">
            <v>12442.65</v>
          </cell>
        </row>
        <row r="2407">
          <cell r="A2407" t="str">
            <v>ED-48617</v>
          </cell>
          <cell r="B2407" t="str">
            <v>ALA DE GALERIA CELULAR B = 1,80 M, EXCLUSIVE BOTA FORA</v>
          </cell>
          <cell r="C2407" t="str">
            <v>m</v>
          </cell>
          <cell r="D2407">
            <v>12803.28</v>
          </cell>
        </row>
        <row r="2408">
          <cell r="A2408" t="str">
            <v>ED-48618</v>
          </cell>
          <cell r="B2408" t="str">
            <v>ALA DE GALERIA CELULAR B = 1,90 M, EXCLUSIVE BOTA FORA</v>
          </cell>
          <cell r="C2408" t="str">
            <v>m</v>
          </cell>
          <cell r="D2408">
            <v>13199.46</v>
          </cell>
        </row>
        <row r="2409">
          <cell r="A2409" t="str">
            <v>ED-48619</v>
          </cell>
          <cell r="B2409" t="str">
            <v>ALA DE GALERIA CELULAR B = 2,00 M, EXCLUSIVE BOTA FORA</v>
          </cell>
          <cell r="C2409" t="str">
            <v>m</v>
          </cell>
          <cell r="D2409">
            <v>13649.24</v>
          </cell>
        </row>
        <row r="2410">
          <cell r="A2410" t="str">
            <v>ED-48620</v>
          </cell>
          <cell r="B2410" t="str">
            <v>ALA DE GALERIA CELULAR B = 2,10 M, EXCLUSIVE BOTA FORA</v>
          </cell>
          <cell r="C2410" t="str">
            <v>m</v>
          </cell>
          <cell r="D2410">
            <v>14119.97</v>
          </cell>
        </row>
        <row r="2411">
          <cell r="A2411" t="str">
            <v>ED-48621</v>
          </cell>
          <cell r="B2411" t="str">
            <v>ALA DE GALERIA CELULAR B = 2,20 M, EXCLUSIVE BOTA FORA</v>
          </cell>
          <cell r="C2411" t="str">
            <v>m</v>
          </cell>
          <cell r="D2411">
            <v>14554.22</v>
          </cell>
        </row>
        <row r="2412">
          <cell r="A2412" t="str">
            <v>ED-48622</v>
          </cell>
          <cell r="B2412" t="str">
            <v>ALA DE GALERIA CELULAR B = 2,30 M, EXCLUSIVE BOTA FORA</v>
          </cell>
          <cell r="C2412" t="str">
            <v>m</v>
          </cell>
          <cell r="D2412">
            <v>15115.86</v>
          </cell>
        </row>
        <row r="2413">
          <cell r="A2413" t="str">
            <v>ED-48623</v>
          </cell>
          <cell r="B2413" t="str">
            <v>ALA DE GALERIA CELULAR B = 2,40 M, EXCLUSIVE BOTA FORA</v>
          </cell>
          <cell r="C2413" t="str">
            <v>m</v>
          </cell>
          <cell r="D2413">
            <v>15553</v>
          </cell>
        </row>
        <row r="2414">
          <cell r="A2414" t="str">
            <v>ED-48624</v>
          </cell>
          <cell r="B2414" t="str">
            <v>ALA DE GALERIA CELULAR B = 2,50 M, EXCLUSIVE BOTA FORA</v>
          </cell>
          <cell r="C2414" t="str">
            <v>m</v>
          </cell>
          <cell r="D2414">
            <v>16022.84</v>
          </cell>
        </row>
        <row r="2415">
          <cell r="A2415" t="str">
            <v>ED-48625</v>
          </cell>
          <cell r="B2415" t="str">
            <v>ALA DE GALERIA CELULAR B = 2,60 M, EXCLUSIVE BOTA FORA</v>
          </cell>
          <cell r="C2415" t="str">
            <v>m</v>
          </cell>
          <cell r="D2415">
            <v>16497.400000000001</v>
          </cell>
        </row>
        <row r="2416">
          <cell r="A2416" t="str">
            <v>ED-48626</v>
          </cell>
          <cell r="B2416" t="str">
            <v>ALA DE GALERIA CELULAR B = 2,70 M, EXCLUSIVE BOTA FORA</v>
          </cell>
          <cell r="C2416" t="str">
            <v>m</v>
          </cell>
          <cell r="D2416">
            <v>16890.05</v>
          </cell>
        </row>
        <row r="2417">
          <cell r="A2417" t="str">
            <v>ED-48627</v>
          </cell>
          <cell r="B2417" t="str">
            <v>ALA DE GALERIA CELULAR B = 2,80 M, EXCLUSIVE BOTA FORA</v>
          </cell>
          <cell r="C2417" t="str">
            <v>m</v>
          </cell>
          <cell r="D2417">
            <v>17310.14</v>
          </cell>
        </row>
        <row r="2418">
          <cell r="A2418" t="str">
            <v>ED-48628</v>
          </cell>
          <cell r="B2418" t="str">
            <v>ALA DE GALERIA CELULAR B = 2,90 M, EXCLUSIVE BOTA FORA</v>
          </cell>
          <cell r="C2418" t="str">
            <v>m</v>
          </cell>
          <cell r="D2418">
            <v>17700.7</v>
          </cell>
        </row>
        <row r="2419">
          <cell r="A2419" t="str">
            <v>ED-48629</v>
          </cell>
          <cell r="B2419" t="str">
            <v>ALA DE GALERIA CELULAR B = 3,00 M, EXCLUSIVE BOTA FORA</v>
          </cell>
          <cell r="C2419" t="str">
            <v>m</v>
          </cell>
          <cell r="D2419">
            <v>18093.939999999999</v>
          </cell>
        </row>
        <row r="2420">
          <cell r="A2420" t="str">
            <v>ED-48544</v>
          </cell>
          <cell r="B2420" t="str">
            <v>ALA DE REDE TUBULAR DN 1000, EXCLUSIVE BOTA FORA</v>
          </cell>
          <cell r="C2420" t="str">
            <v>U</v>
          </cell>
          <cell r="D2420">
            <v>1836.21</v>
          </cell>
        </row>
        <row r="2421">
          <cell r="A2421" t="str">
            <v>ED-48545</v>
          </cell>
          <cell r="B2421" t="str">
            <v>ALA DE REDE TUBULAR DN 1100, EXCLUSIVE BOTA FORA</v>
          </cell>
          <cell r="C2421" t="str">
            <v>U</v>
          </cell>
          <cell r="D2421">
            <v>2478.09</v>
          </cell>
        </row>
        <row r="2422">
          <cell r="A2422" t="str">
            <v>ED-48546</v>
          </cell>
          <cell r="B2422" t="str">
            <v>ALA DE REDE TUBULAR DN 1200, EXCLUSIVE BOTA FORA</v>
          </cell>
          <cell r="C2422" t="str">
            <v>U</v>
          </cell>
          <cell r="D2422">
            <v>2638.98</v>
          </cell>
        </row>
        <row r="2423">
          <cell r="A2423" t="str">
            <v>ED-48547</v>
          </cell>
          <cell r="B2423" t="str">
            <v>ALA DE REDE TUBULAR DN 1300, EXCLUSIVE BOTA FORA</v>
          </cell>
          <cell r="C2423" t="str">
            <v>U</v>
          </cell>
          <cell r="D2423">
            <v>3272.26</v>
          </cell>
        </row>
        <row r="2424">
          <cell r="A2424" t="str">
            <v>ED-48548</v>
          </cell>
          <cell r="B2424" t="str">
            <v>ALA DE REDE TUBULAR DN 1500, EXCLUSIVE BOTA FORA</v>
          </cell>
          <cell r="C2424" t="str">
            <v>U</v>
          </cell>
          <cell r="D2424">
            <v>3653.48</v>
          </cell>
        </row>
        <row r="2425">
          <cell r="A2425" t="str">
            <v>ED-48539</v>
          </cell>
          <cell r="B2425" t="str">
            <v>ALA DE REDE TUBULAR DN 500, EXCLUSIVE BOTA FORA</v>
          </cell>
          <cell r="C2425" t="str">
            <v>U</v>
          </cell>
          <cell r="D2425">
            <v>1169.1099999999999</v>
          </cell>
        </row>
        <row r="2426">
          <cell r="A2426" t="str">
            <v>ED-48540</v>
          </cell>
          <cell r="B2426" t="str">
            <v>ALA DE REDE TUBULAR DN 600, EXCLUSIVE BOTA FORA</v>
          </cell>
          <cell r="C2426" t="str">
            <v>U</v>
          </cell>
          <cell r="D2426">
            <v>1303.5899999999999</v>
          </cell>
        </row>
        <row r="2427">
          <cell r="A2427" t="str">
            <v>ED-48541</v>
          </cell>
          <cell r="B2427" t="str">
            <v>ALA DE REDE TUBULAR DN 700, EXCLUSIVE BOTA FORA</v>
          </cell>
          <cell r="C2427" t="str">
            <v>U</v>
          </cell>
          <cell r="D2427">
            <v>1422.69</v>
          </cell>
        </row>
        <row r="2428">
          <cell r="A2428" t="str">
            <v>ED-48542</v>
          </cell>
          <cell r="B2428" t="str">
            <v>ALA DE REDE TUBULAR DN 800, EXCLUSIVE BOTA FORA</v>
          </cell>
          <cell r="C2428" t="str">
            <v>U</v>
          </cell>
          <cell r="D2428">
            <v>1547.01</v>
          </cell>
        </row>
        <row r="2429">
          <cell r="A2429" t="str">
            <v>ED-48543</v>
          </cell>
          <cell r="B2429" t="str">
            <v>ALA DE REDE TUBULAR DN 900, EXCLUSIVE BOTA FORA</v>
          </cell>
          <cell r="C2429" t="str">
            <v>U</v>
          </cell>
          <cell r="D2429">
            <v>1685.13</v>
          </cell>
        </row>
        <row r="2430">
          <cell r="A2430">
            <v>9007</v>
          </cell>
          <cell r="B2430" t="str">
            <v xml:space="preserve">CHAMINÉ DE POÇO DE VISITA </v>
          </cell>
          <cell r="C2430"/>
          <cell r="D2430"/>
        </row>
        <row r="2431">
          <cell r="A2431" t="str">
            <v>ED-48568</v>
          </cell>
          <cell r="B2431" t="str">
            <v>CHAMINÉ DE POÇO DE VISITA TIPO "A", EM ALVENARIA COM DEGRAUS DE AÇO CA-50</v>
          </cell>
          <cell r="C2431" t="str">
            <v>m</v>
          </cell>
          <cell r="D2431">
            <v>673.27</v>
          </cell>
        </row>
        <row r="2432">
          <cell r="A2432" t="str">
            <v>ED-48569</v>
          </cell>
          <cell r="B2432" t="str">
            <v>CHAMINÉ DE POÇO DE VISITA TIPO "B", EM ANEL DE CONCRETO CA-1 COM DEGRAUS DE AÇO CA-50</v>
          </cell>
          <cell r="C2432" t="str">
            <v>m</v>
          </cell>
          <cell r="D2432">
            <v>277.39999999999998</v>
          </cell>
        </row>
        <row r="2433">
          <cell r="A2433">
            <v>9008</v>
          </cell>
          <cell r="B2433" t="str">
            <v>POÇO DE VISITA PARA REDE TUBULAR</v>
          </cell>
          <cell r="C2433"/>
          <cell r="D2433"/>
        </row>
        <row r="2434">
          <cell r="A2434" t="str">
            <v>ED-48636</v>
          </cell>
          <cell r="B2434" t="str">
            <v>POÇO DE VISITA PARA REDE TUBULAR TIPO A DN 1000, EXCLUSIVE ESCAVAÇÃO, REATERRO E BOTA FORA</v>
          </cell>
          <cell r="C2434" t="str">
            <v>U</v>
          </cell>
          <cell r="D2434">
            <v>2915.35</v>
          </cell>
        </row>
        <row r="2435">
          <cell r="A2435" t="str">
            <v>ED-48637</v>
          </cell>
          <cell r="B2435" t="str">
            <v>POÇO DE VISITA PARA REDE TUBULAR TIPO A DN 1100, EXCLUSIVE ESCAVAÇÃO, REATERRO E BOTA FORA</v>
          </cell>
          <cell r="C2435" t="str">
            <v>U</v>
          </cell>
          <cell r="D2435">
            <v>3509.1</v>
          </cell>
        </row>
        <row r="2436">
          <cell r="A2436" t="str">
            <v>ED-48638</v>
          </cell>
          <cell r="B2436" t="str">
            <v>POÇO DE VISITA PARA REDE TUBULAR TIPO A DN 1200, EXCLUSIVE ESCAVAÇÃO, REATERRO E BOTA FORA</v>
          </cell>
          <cell r="C2436" t="str">
            <v>U</v>
          </cell>
          <cell r="D2436">
            <v>3775.95</v>
          </cell>
        </row>
        <row r="2437">
          <cell r="A2437" t="str">
            <v>ED-48639</v>
          </cell>
          <cell r="B2437" t="str">
            <v>POÇO DE VISITA PARA REDE TUBULAR TIPO A DN 1300, EXCLUSIVE ESCAVAÇÃO, REATERRO E BOTA FORA</v>
          </cell>
          <cell r="C2437" t="str">
            <v>U</v>
          </cell>
          <cell r="D2437">
            <v>4094.91</v>
          </cell>
        </row>
        <row r="2438">
          <cell r="A2438" t="str">
            <v>ED-48640</v>
          </cell>
          <cell r="B2438" t="str">
            <v>POÇO DE VISITA PARA REDE TUBULAR TIPO A DN 1500, EXCLUSIVE ESCAVAÇÃO, REATERRO E BOTA FORA</v>
          </cell>
          <cell r="C2438" t="str">
            <v>U</v>
          </cell>
          <cell r="D2438">
            <v>4742.74</v>
          </cell>
        </row>
        <row r="2439">
          <cell r="A2439" t="str">
            <v>ED-48630</v>
          </cell>
          <cell r="B2439" t="str">
            <v>POÇO DE VISITA PARA REDE TUBULAR TIPO A DN 500, EXCLUSIVE ESCAVAÇÃO, REATERRO E BOTA FORA</v>
          </cell>
          <cell r="C2439" t="str">
            <v>U</v>
          </cell>
          <cell r="D2439">
            <v>1977.56</v>
          </cell>
        </row>
        <row r="2440">
          <cell r="A2440" t="str">
            <v>ED-48631</v>
          </cell>
          <cell r="B2440" t="str">
            <v>POÇO DE VISITA PARA REDE TUBULAR TIPO A DN 600, EXCLUSIVE ESCAVAÇÃO, REATERRO E BOTA FORA</v>
          </cell>
          <cell r="C2440" t="str">
            <v>U</v>
          </cell>
          <cell r="D2440">
            <v>2081.15</v>
          </cell>
        </row>
        <row r="2441">
          <cell r="A2441" t="str">
            <v>ED-48632</v>
          </cell>
          <cell r="B2441" t="str">
            <v>POÇO DE VISITA PARA REDE TUBULAR TIPO A DN 700, EXCLUSIVE ESCAVAÇÃO, REATERRO E BOTA FORA</v>
          </cell>
          <cell r="C2441" t="str">
            <v>U</v>
          </cell>
          <cell r="D2441">
            <v>2166.7600000000002</v>
          </cell>
        </row>
        <row r="2442">
          <cell r="A2442" t="str">
            <v>ED-48634</v>
          </cell>
          <cell r="B2442" t="str">
            <v>POÇO DE VISITA PARA REDE TUBULAR TIPO A DN 800, EXCLUSIVE ESCAVAÇÃO, REATERRO E BOTA FORA</v>
          </cell>
          <cell r="C2442" t="str">
            <v>U</v>
          </cell>
          <cell r="D2442">
            <v>2442.92</v>
          </cell>
        </row>
        <row r="2443">
          <cell r="A2443" t="str">
            <v>ED-48635</v>
          </cell>
          <cell r="B2443" t="str">
            <v>POÇO DE VISITA PARA REDE TUBULAR TIPO A DN 900, EXCLUSIVE ESCAVAÇÃO, REATERRO E BOTA FORA</v>
          </cell>
          <cell r="C2443" t="str">
            <v>U</v>
          </cell>
          <cell r="D2443">
            <v>2672.22</v>
          </cell>
        </row>
        <row r="2444">
          <cell r="A2444" t="str">
            <v>ED-48646</v>
          </cell>
          <cell r="B2444" t="str">
            <v>POÇO DE VISITA PARA REDE TUBULAR TIPO B DN 1000, EXCLUSIVE ESCAVAÇÃO, REATERRO E BOTA FORA</v>
          </cell>
          <cell r="C2444" t="str">
            <v>U</v>
          </cell>
          <cell r="D2444">
            <v>3617.89</v>
          </cell>
        </row>
        <row r="2445">
          <cell r="A2445" t="str">
            <v>ED-48647</v>
          </cell>
          <cell r="B2445" t="str">
            <v>POÇO DE VISITA PARA REDE TUBULAR TIPO B DN 1100, EXCLUSIVE ESCAVAÇÃO, REATERRO E BOTA FORA</v>
          </cell>
          <cell r="C2445" t="str">
            <v>U</v>
          </cell>
          <cell r="D2445">
            <v>3939.33</v>
          </cell>
        </row>
        <row r="2446">
          <cell r="A2446" t="str">
            <v>ED-48648</v>
          </cell>
          <cell r="B2446" t="str">
            <v>POÇO DE VISITA PARA REDE TUBULAR TIPO B DN 1200, EXCLUSIVE ESCAVAÇÃO, REATERRO E BOTA FORA</v>
          </cell>
          <cell r="C2446" t="str">
            <v>U</v>
          </cell>
          <cell r="D2446">
            <v>4257.12</v>
          </cell>
        </row>
        <row r="2447">
          <cell r="A2447" t="str">
            <v>ED-48649</v>
          </cell>
          <cell r="B2447" t="str">
            <v>POÇO DE VISITA PARA REDE TUBULAR TIPO B DN 1300, EXCLUSIVE ESCAVAÇÃO, REATERRO E BOTA FORA</v>
          </cell>
          <cell r="C2447" t="str">
            <v>U</v>
          </cell>
          <cell r="D2447">
            <v>4603.8999999999996</v>
          </cell>
        </row>
        <row r="2448">
          <cell r="A2448" t="str">
            <v>ED-48650</v>
          </cell>
          <cell r="B2448" t="str">
            <v>POÇO DE VISITA PARA REDE TUBULAR TIPO B DN 1500, EXCLUSIVE ESCAVAÇÃO, REATERRO E BOTA FORA</v>
          </cell>
          <cell r="C2448" t="str">
            <v>U</v>
          </cell>
          <cell r="D2448">
            <v>5336.49</v>
          </cell>
        </row>
        <row r="2449">
          <cell r="A2449" t="str">
            <v>ED-48641</v>
          </cell>
          <cell r="B2449" t="str">
            <v>POÇO DE VISITA PARA REDE TUBULAR TIPO B DN 500, EXCLUSIVE ESCAVAÇÃO, REATERRO E BOTA FORA</v>
          </cell>
          <cell r="C2449" t="str">
            <v>U</v>
          </cell>
          <cell r="D2449">
            <v>2434.71</v>
          </cell>
        </row>
        <row r="2450">
          <cell r="A2450" t="str">
            <v>ED-48642</v>
          </cell>
          <cell r="B2450" t="str">
            <v>POÇO DE VISITA PARA REDE TUBULAR TIPO B DN 600, EXCLUSIVE ESCAVAÇÃO, REATERRO E BOTA FORA</v>
          </cell>
          <cell r="C2450" t="str">
            <v>U</v>
          </cell>
          <cell r="D2450">
            <v>2651.26</v>
          </cell>
        </row>
        <row r="2451">
          <cell r="A2451" t="str">
            <v>ED-48643</v>
          </cell>
          <cell r="B2451" t="str">
            <v>POÇO DE VISITA PARA REDE TUBULAR TIPO B DN 700, EXCLUSIVE ESCAVAÇÃO, REATERRO E BOTA FORA</v>
          </cell>
          <cell r="C2451" t="str">
            <v>U</v>
          </cell>
          <cell r="D2451">
            <v>2763.99</v>
          </cell>
        </row>
        <row r="2452">
          <cell r="A2452" t="str">
            <v>ED-48644</v>
          </cell>
          <cell r="B2452" t="str">
            <v>POÇO DE VISITA PARA REDE TUBULAR TIPO B DN 800, EXCLUSIVE ESCAVAÇÃO, REATERRO E BOTA FORA</v>
          </cell>
          <cell r="C2452" t="str">
            <v>U</v>
          </cell>
          <cell r="D2452">
            <v>2863.47</v>
          </cell>
        </row>
        <row r="2453">
          <cell r="A2453" t="str">
            <v>ED-48645</v>
          </cell>
          <cell r="B2453" t="str">
            <v>POÇO DE VISITA PARA REDE TUBULAR TIPO B DN 900, EXCLUSIVE ESCAVAÇÃO, REATERRO E BOTA FORA</v>
          </cell>
          <cell r="C2453" t="str">
            <v>U</v>
          </cell>
          <cell r="D2453">
            <v>3261.74</v>
          </cell>
        </row>
        <row r="2454">
          <cell r="A2454" t="str">
            <v>ED-48656</v>
          </cell>
          <cell r="B2454" t="str">
            <v>POÇO DE VISITA PARA REDE TUBULAR TIPO C DN 1000, EXCLUSIVE ESCAVAÇÃO, REATERRO E BOTA FORA</v>
          </cell>
          <cell r="C2454" t="str">
            <v>U</v>
          </cell>
          <cell r="D2454">
            <v>4153.79</v>
          </cell>
        </row>
        <row r="2455">
          <cell r="A2455" t="str">
            <v>ED-48657</v>
          </cell>
          <cell r="B2455" t="str">
            <v>POÇO DE VISITA PARA REDE TUBULAR TIPO C DN 1100, EXCLUSIVE ESCAVAÇÃO, REATERRO E BOTA FORA</v>
          </cell>
          <cell r="C2455" t="str">
            <v>U</v>
          </cell>
          <cell r="D2455">
            <v>4501.38</v>
          </cell>
        </row>
        <row r="2456">
          <cell r="A2456" t="str">
            <v>ED-48658</v>
          </cell>
          <cell r="B2456" t="str">
            <v>POÇO DE VISITA PARA REDE TUBULAR TIPO C DN 1200, EXCLUSIVE ESCAVAÇÃO, REATERRO E BOTA FORA</v>
          </cell>
          <cell r="C2456" t="str">
            <v>U</v>
          </cell>
          <cell r="D2456">
            <v>4845.3100000000004</v>
          </cell>
        </row>
        <row r="2457">
          <cell r="A2457" t="str">
            <v>ED-48659</v>
          </cell>
          <cell r="B2457" t="str">
            <v>POÇO DE VISITA PARA REDE TUBULAR TIPO C DN 1300, EXCLUSIVE ESCAVAÇÃO, REATERRO E BOTA FORA</v>
          </cell>
          <cell r="C2457" t="str">
            <v>U</v>
          </cell>
          <cell r="D2457">
            <v>5218.21</v>
          </cell>
        </row>
        <row r="2458">
          <cell r="A2458" t="str">
            <v>ED-48660</v>
          </cell>
          <cell r="B2458" t="str">
            <v>POÇO DE VISITA PARA REDE TUBULAR TIPO C DN 1500, EXCLUSIVE ESCAVAÇÃO, REATERRO E BOTA FORA</v>
          </cell>
          <cell r="C2458" t="str">
            <v>U</v>
          </cell>
          <cell r="D2458">
            <v>6003.08</v>
          </cell>
        </row>
        <row r="2459">
          <cell r="A2459" t="str">
            <v>ED-48651</v>
          </cell>
          <cell r="B2459" t="str">
            <v>POÇO DE VISITA PARA REDE TUBULAR TIPO C DN 500, EXCLUSIVE ESCAVAÇÃO, REATERRO E BOTA FORA</v>
          </cell>
          <cell r="C2459" t="str">
            <v>U</v>
          </cell>
          <cell r="D2459">
            <v>3006.07</v>
          </cell>
        </row>
        <row r="2460">
          <cell r="A2460" t="str">
            <v>ED-48652</v>
          </cell>
          <cell r="B2460" t="str">
            <v>POÇO DE VISITA PARA REDE TUBULAR TIPO C DN 600, EXCLUSIVE ESCAVAÇÃO, REATERRO E BOTA FORA</v>
          </cell>
          <cell r="C2460" t="str">
            <v>U</v>
          </cell>
          <cell r="D2460">
            <v>3124.79</v>
          </cell>
        </row>
        <row r="2461">
          <cell r="A2461" t="str">
            <v>ED-48653</v>
          </cell>
          <cell r="B2461" t="str">
            <v>POÇO DE VISITA PARA REDE TUBULAR TIPO C DN 700, EXCLUSIVE ESCAVAÇÃO, REATERRO E BOTA FORA</v>
          </cell>
          <cell r="C2461" t="str">
            <v>U</v>
          </cell>
          <cell r="D2461">
            <v>3237.52</v>
          </cell>
        </row>
        <row r="2462">
          <cell r="A2462" t="str">
            <v>ED-48654</v>
          </cell>
          <cell r="B2462" t="str">
            <v>POÇO DE VISITA PARA REDE TUBULAR TIPO C DN 800, EXCLUSIVE ESCAVAÇÃO, REATERRO E BOTA FORA</v>
          </cell>
          <cell r="C2462" t="str">
            <v>U</v>
          </cell>
          <cell r="D2462">
            <v>3486.74</v>
          </cell>
        </row>
        <row r="2463">
          <cell r="A2463" t="str">
            <v>ED-48655</v>
          </cell>
          <cell r="B2463" t="str">
            <v>POÇO DE VISITA PARA REDE TUBULAR TIPO C DN 900, EXCLUSIVE ESCAVAÇÃO, REATERRO E BOTA FORA</v>
          </cell>
          <cell r="C2463" t="str">
            <v>U</v>
          </cell>
          <cell r="D2463">
            <v>3771.51</v>
          </cell>
        </row>
        <row r="2464">
          <cell r="A2464">
            <v>9009</v>
          </cell>
          <cell r="B2464" t="str">
            <v>TAMPÃO PARA POÇO DE VISITA</v>
          </cell>
          <cell r="C2464"/>
          <cell r="D2464"/>
        </row>
        <row r="2465">
          <cell r="A2465" t="str">
            <v>ED-48666</v>
          </cell>
          <cell r="B2465" t="str">
            <v>TAMPÃO CIRCULAR EM FERRO FUNDIDO PARA POÇO DE VISITA, ARTICULADO COM DIÂMETRO DE 60CM, CLASSE 400, INCLUSIVE ASSENTAMENTO, EXCLUSIVE POÇO DE VISITA</v>
          </cell>
          <cell r="C2465" t="str">
            <v>un</v>
          </cell>
          <cell r="D2465">
            <v>462.43</v>
          </cell>
        </row>
        <row r="2466">
          <cell r="A2466">
            <v>9011</v>
          </cell>
          <cell r="B2466" t="str">
            <v>BOCA DE LOBO</v>
          </cell>
          <cell r="C2466"/>
          <cell r="D2466"/>
        </row>
        <row r="2467">
          <cell r="A2467" t="str">
            <v>ED-48551</v>
          </cell>
          <cell r="B2467" t="str">
            <v>BOCA DE LOBO DUPLA (TIPO B - CONCRETO), QUADRO, GRELHA E CANTONEIRA, INCLUSIVE ESCAVAÇÃO, REATERRO E BOTA-FORA</v>
          </cell>
          <cell r="C2467" t="str">
            <v>U</v>
          </cell>
          <cell r="D2467">
            <v>2092.12</v>
          </cell>
        </row>
        <row r="2468">
          <cell r="A2468" t="str">
            <v>ED-48549</v>
          </cell>
          <cell r="B2468" t="str">
            <v>BOCA DE LOBO SIMPLES (TIPO A - FERRO FUNDIDO), QUADRO, GRELHA E CANTONEIRA, INCLUSIVE ESCAVAÇÃO, REATERRO E BOTA-FORA</v>
          </cell>
          <cell r="C2468" t="str">
            <v>U</v>
          </cell>
          <cell r="D2468">
            <v>2538.36</v>
          </cell>
        </row>
        <row r="2469">
          <cell r="A2469" t="str">
            <v>ED-48550</v>
          </cell>
          <cell r="B2469" t="str">
            <v>BOCA DE LOBO SIMPLES (TIPO B - CONCRETO), QUADRO, GRELHA E CANTONEIRA, INCLUSIVE ESCAVAÇÃO, REATERRO E BOTA-FORA</v>
          </cell>
          <cell r="C2469" t="str">
            <v>U</v>
          </cell>
          <cell r="D2469">
            <v>1199.53</v>
          </cell>
        </row>
        <row r="2470">
          <cell r="A2470">
            <v>9012</v>
          </cell>
          <cell r="B2470" t="str">
            <v xml:space="preserve">CAIXA DE CAPTAÇÃO E DRENAGEM </v>
          </cell>
          <cell r="C2470"/>
          <cell r="D2470"/>
        </row>
        <row r="2471">
          <cell r="A2471" t="str">
            <v>ED-48572</v>
          </cell>
          <cell r="B2471" t="str">
            <v>CAIXA DE CAPTAÇÃO E DRENAGEM TIPO A (100 X 100 X 120 CM), D = 500 MM A 1500MM, INCLUSIVE ESCAVAÇÃO, REATERRO E BOTA FORA</v>
          </cell>
          <cell r="C2471" t="str">
            <v>U</v>
          </cell>
          <cell r="D2471">
            <v>1576.46</v>
          </cell>
        </row>
        <row r="2472">
          <cell r="A2472" t="str">
            <v>ED-48573</v>
          </cell>
          <cell r="B2472" t="str">
            <v>CAIXA DE CAPTAÇÃO E DRENAGEM TIPO A (120 X 120 X 150 CM), D = 500 MM A 1500MM, INCLUSIVE ESCAVAÇÃO, REATERRO E BOTA FORA</v>
          </cell>
          <cell r="C2472" t="str">
            <v>U</v>
          </cell>
          <cell r="D2472">
            <v>2173.58</v>
          </cell>
        </row>
        <row r="2473">
          <cell r="A2473" t="str">
            <v>ED-48574</v>
          </cell>
          <cell r="B2473" t="str">
            <v>CAIXA DE CAPTAÇÃO E DRENAGEM TIPO B D = 500 MM</v>
          </cell>
          <cell r="C2473" t="str">
            <v>U</v>
          </cell>
          <cell r="D2473">
            <v>1753.85</v>
          </cell>
        </row>
        <row r="2474">
          <cell r="A2474" t="str">
            <v>ED-48575</v>
          </cell>
          <cell r="B2474" t="str">
            <v>CAIXA DE CAPTAÇÃO E DRENAGEM TIPO B (100 X 100 X 120 CM), D = 500 MM A 1500MM, INCLUSIVE ESCAVAÇÃO, REATERRO E BOTA FORA</v>
          </cell>
          <cell r="C2474" t="str">
            <v>U</v>
          </cell>
          <cell r="D2474">
            <v>1997.56</v>
          </cell>
        </row>
        <row r="2475">
          <cell r="A2475" t="str">
            <v>ED-48576</v>
          </cell>
          <cell r="B2475" t="str">
            <v>CAIXA DE CAPTAÇÃO E DRENAGEM TIPO B (120 X 120 X 150 CM), D = 500 MM A 1500MM, INCLUSIVE ESCAVAÇÃO, REATERRO E BOTA FORA</v>
          </cell>
          <cell r="C2475" t="str">
            <v>U</v>
          </cell>
          <cell r="D2475">
            <v>2745.1</v>
          </cell>
        </row>
        <row r="2476">
          <cell r="A2476" t="str">
            <v>ED-48578</v>
          </cell>
          <cell r="B2476" t="str">
            <v>CAIXA DE CAPTAÇÃO E DRENAGEM TIPO C (100 X 100 X 120 CM), D = 500 MM A 1500MM, INCLUSIVE ESCAVAÇÃO, REATERRO E BOTA FORA</v>
          </cell>
          <cell r="C2476" t="str">
            <v>U</v>
          </cell>
          <cell r="D2476">
            <v>1564.66</v>
          </cell>
        </row>
        <row r="2477">
          <cell r="A2477" t="str">
            <v>ED-48579</v>
          </cell>
          <cell r="B2477" t="str">
            <v>CAIXA DE CAPTAÇÃO E DRENAGEM TIPO C (120 X 120 X 150 CM), D = 500 MM A 1500MM, INCLUSIVE ESCAVAÇÃO, REATERRO E BOTA FORA</v>
          </cell>
          <cell r="C2477" t="str">
            <v>U</v>
          </cell>
          <cell r="D2477">
            <v>2283.48</v>
          </cell>
        </row>
        <row r="2478">
          <cell r="A2478" t="str">
            <v>ED-48582</v>
          </cell>
          <cell r="B2478" t="str">
            <v>CAIXA DE CAPTAÇÃO E DRENAGEM TIPO E (100 X 100 X 120 CM), D = 500 MM A 1500MM, INCLUSIVE ESCAVAÇÃO, REATERRO E BOTA FORA</v>
          </cell>
          <cell r="C2478" t="str">
            <v>U</v>
          </cell>
          <cell r="D2478">
            <v>1521.48</v>
          </cell>
        </row>
        <row r="2479">
          <cell r="A2479" t="str">
            <v>ED-48583</v>
          </cell>
          <cell r="B2479" t="str">
            <v>CAIXA DE CAPTAÇÃO E DRENAGEM TIPO E (120 X 120 X 150 CM), D = 500 MM A 1500MM, INCLUSIVE ESCAVAÇÃO, REATERRO E BOTA FORA</v>
          </cell>
          <cell r="C2479" t="str">
            <v>U</v>
          </cell>
          <cell r="D2479">
            <v>2169.7399999999998</v>
          </cell>
        </row>
        <row r="2480">
          <cell r="A2480" t="str">
            <v>ED-48584</v>
          </cell>
          <cell r="B2480" t="str">
            <v>CAIXA DE CAPTAÇÃO E DRENAGEM TIPO F (100 X 100 X 120 CM), D = 500 MM A 1500MM, INCLUSIVE ESCAVAÇÃO, REATERRO E BOTA FORA</v>
          </cell>
          <cell r="C2480" t="str">
            <v>U</v>
          </cell>
          <cell r="D2480">
            <v>1926.9</v>
          </cell>
        </row>
        <row r="2481">
          <cell r="A2481" t="str">
            <v>ED-48585</v>
          </cell>
          <cell r="B2481" t="str">
            <v>CAIXA DE CAPTAÇÃO E DRENAGEM TIPO F (120 X 120 X 150 CM), D = 500 MM A 1500MM, INCLUSIVE ESCAVAÇÃO, REATERRO E BOTA FORA</v>
          </cell>
          <cell r="C2481" t="str">
            <v>U</v>
          </cell>
          <cell r="D2481">
            <v>2725.58</v>
          </cell>
        </row>
        <row r="2482">
          <cell r="A2482" t="str">
            <v>ED-48571</v>
          </cell>
          <cell r="B2482" t="str">
            <v>CAIXAS DE CAPTAÇÃO E DRENAGEM TIPO A D = 500 MM</v>
          </cell>
          <cell r="C2482" t="str">
            <v>U</v>
          </cell>
          <cell r="D2482">
            <v>1361.39</v>
          </cell>
        </row>
        <row r="2483">
          <cell r="A2483" t="str">
            <v>ED-48577</v>
          </cell>
          <cell r="B2483" t="str">
            <v>CAIXAS DE CAPTAÇÃO E DRENAGEM TIPO C D = 500 MM</v>
          </cell>
          <cell r="C2483" t="str">
            <v>U</v>
          </cell>
          <cell r="D2483">
            <v>2173.42</v>
          </cell>
        </row>
        <row r="2484">
          <cell r="A2484">
            <v>9013</v>
          </cell>
          <cell r="B2484" t="str">
            <v>CAIXA DE AREIA</v>
          </cell>
          <cell r="C2484"/>
          <cell r="D2484"/>
        </row>
        <row r="2485">
          <cell r="A2485" t="str">
            <v>ED-48587</v>
          </cell>
          <cell r="B2485" t="str">
            <v>CAIXA DE AREIA 100 X 100 X 100 CM</v>
          </cell>
          <cell r="C2485" t="str">
            <v>U</v>
          </cell>
          <cell r="D2485">
            <v>1370.69</v>
          </cell>
        </row>
        <row r="2486">
          <cell r="A2486" t="str">
            <v>ED-48586</v>
          </cell>
          <cell r="B2486" t="str">
            <v>CAIXA DE AREIA 50 X 60 X 70 CM</v>
          </cell>
          <cell r="C2486" t="str">
            <v>U</v>
          </cell>
          <cell r="D2486">
            <v>587.15</v>
          </cell>
        </row>
        <row r="2487">
          <cell r="A2487">
            <v>9014</v>
          </cell>
          <cell r="B2487" t="str">
            <v xml:space="preserve">DESCIDA D´ÁGUA TIPO CALHA </v>
          </cell>
          <cell r="C2487"/>
          <cell r="D2487"/>
        </row>
        <row r="2488">
          <cell r="A2488" t="str">
            <v>ED-48603</v>
          </cell>
          <cell r="B2488" t="str">
            <v>DESCIDA D´ÁGUA TIPO CALHA DN 1000, EXCLUSIVE BOTA FORA</v>
          </cell>
          <cell r="C2488" t="str">
            <v>m</v>
          </cell>
          <cell r="D2488">
            <v>904.33</v>
          </cell>
        </row>
        <row r="2489">
          <cell r="A2489" t="str">
            <v>ED-48604</v>
          </cell>
          <cell r="B2489" t="str">
            <v>DESCIDA D´ÁGUA TIPO CALHA DN 1100, EXCLUSIVE BOTA FORA</v>
          </cell>
          <cell r="C2489" t="str">
            <v>m</v>
          </cell>
          <cell r="D2489">
            <v>1181.76</v>
          </cell>
        </row>
        <row r="2490">
          <cell r="A2490" t="str">
            <v>ED-48605</v>
          </cell>
          <cell r="B2490" t="str">
            <v>DESCIDA D´ÁGUA TIPO CALHA DN 1200, EXCLUSIVE BOTA FORA</v>
          </cell>
          <cell r="C2490" t="str">
            <v>m</v>
          </cell>
          <cell r="D2490">
            <v>1291.43</v>
          </cell>
        </row>
        <row r="2491">
          <cell r="A2491" t="str">
            <v>ED-48606</v>
          </cell>
          <cell r="B2491" t="str">
            <v>DESCIDA D´ÁGUA TIPO CALHA DN 1300, EXCLUSIVE BOTA FORA</v>
          </cell>
          <cell r="C2491" t="str">
            <v>m</v>
          </cell>
          <cell r="D2491">
            <v>1403.53</v>
          </cell>
        </row>
        <row r="2492">
          <cell r="A2492" t="str">
            <v>ED-48607</v>
          </cell>
          <cell r="B2492" t="str">
            <v>DESCIDA D´ÁGUA TIPO CALHA DN 1500, EXCLUSIVE BOTA FORA</v>
          </cell>
          <cell r="C2492" t="str">
            <v>m</v>
          </cell>
          <cell r="D2492">
            <v>2087.29</v>
          </cell>
        </row>
        <row r="2493">
          <cell r="A2493" t="str">
            <v>ED-48598</v>
          </cell>
          <cell r="B2493" t="str">
            <v>DESCIDA D´ÁGUA TIPO CALHA DN 500, EXCLUSIVE BOTA FORA</v>
          </cell>
          <cell r="C2493" t="str">
            <v>m</v>
          </cell>
          <cell r="D2493">
            <v>456.82</v>
          </cell>
        </row>
        <row r="2494">
          <cell r="A2494" t="str">
            <v>ED-48599</v>
          </cell>
          <cell r="B2494" t="str">
            <v>DESCIDA D´ÁGUA TIPO CALHA DN 600, EXCLUSIVE BOTA FORA</v>
          </cell>
          <cell r="C2494" t="str">
            <v>m</v>
          </cell>
          <cell r="D2494">
            <v>546.08000000000004</v>
          </cell>
        </row>
        <row r="2495">
          <cell r="A2495" t="str">
            <v>ED-48600</v>
          </cell>
          <cell r="B2495" t="str">
            <v>DESCIDA D´ÁGUA TIPO CALHA DN 700, EXCLUSIVE BOTA FORA</v>
          </cell>
          <cell r="C2495" t="str">
            <v>m</v>
          </cell>
          <cell r="D2495">
            <v>630.34</v>
          </cell>
        </row>
        <row r="2496">
          <cell r="A2496" t="str">
            <v>ED-48601</v>
          </cell>
          <cell r="B2496" t="str">
            <v>DESCIDA D´ÁGUA TIPO CALHA DN 800, EXCLUSIVE BOTA FORA</v>
          </cell>
          <cell r="C2496" t="str">
            <v>m</v>
          </cell>
          <cell r="D2496">
            <v>724.46</v>
          </cell>
        </row>
        <row r="2497">
          <cell r="A2497" t="str">
            <v>ED-48602</v>
          </cell>
          <cell r="B2497" t="str">
            <v>DESCIDA D´ÁGUA TIPO CALHA DN 900, EXCLUSIVE BOTA FORA</v>
          </cell>
          <cell r="C2497" t="str">
            <v>m</v>
          </cell>
          <cell r="D2497">
            <v>812.78</v>
          </cell>
        </row>
        <row r="2498">
          <cell r="A2498">
            <v>9015</v>
          </cell>
          <cell r="B2498" t="str">
            <v xml:space="preserve">DESCIDA D´ÁGUA TIPO DEGRAU </v>
          </cell>
          <cell r="C2498"/>
          <cell r="D2498"/>
        </row>
        <row r="2499">
          <cell r="A2499" t="str">
            <v>ED-48593</v>
          </cell>
          <cell r="B2499" t="str">
            <v>DESCIDA D´ÁGUA TIPO DEGRAU DN 1000, EXCLUSIVE BOTA FORA</v>
          </cell>
          <cell r="C2499" t="str">
            <v>m</v>
          </cell>
          <cell r="D2499">
            <v>1174.06</v>
          </cell>
        </row>
        <row r="2500">
          <cell r="A2500" t="str">
            <v>ED-48594</v>
          </cell>
          <cell r="B2500" t="str">
            <v>DESCIDA D´ÁGUA TIPO DEGRAU DN 1100, EXCLUSIVE BOTA FORA</v>
          </cell>
          <cell r="C2500" t="str">
            <v>m</v>
          </cell>
          <cell r="D2500">
            <v>1473.6</v>
          </cell>
        </row>
        <row r="2501">
          <cell r="A2501" t="str">
            <v>ED-48595</v>
          </cell>
          <cell r="B2501" t="str">
            <v>DESCIDA D´ÁGUA TIPO DEGRAU DN 1200, EXCLUSIVE BOTA FORA</v>
          </cell>
          <cell r="C2501" t="str">
            <v>m</v>
          </cell>
          <cell r="D2501">
            <v>1588.21</v>
          </cell>
        </row>
        <row r="2502">
          <cell r="A2502" t="str">
            <v>ED-48596</v>
          </cell>
          <cell r="B2502" t="str">
            <v>DESCIDA D´ÁGUA TIPO DEGRAU DN 1300, EXCLUSIVE BOTA FORA</v>
          </cell>
          <cell r="C2502" t="str">
            <v>m</v>
          </cell>
          <cell r="D2502">
            <v>1705.94</v>
          </cell>
        </row>
        <row r="2503">
          <cell r="A2503" t="str">
            <v>ED-48597</v>
          </cell>
          <cell r="B2503" t="str">
            <v>DESCIDA D´ÁGUA TIPO DEGRAU DN 1500, EXCLUSIVE BOTA FORA</v>
          </cell>
          <cell r="C2503" t="str">
            <v>m</v>
          </cell>
          <cell r="D2503">
            <v>2304.08</v>
          </cell>
        </row>
        <row r="2504">
          <cell r="A2504" t="str">
            <v>ED-48588</v>
          </cell>
          <cell r="B2504" t="str">
            <v>DESCIDA D´ÁGUA TIPO DEGRAU DN 500, EXCLUSIVE BOTA FORA</v>
          </cell>
          <cell r="C2504" t="str">
            <v>m</v>
          </cell>
          <cell r="D2504">
            <v>691.54</v>
          </cell>
        </row>
        <row r="2505">
          <cell r="A2505" t="str">
            <v>ED-48589</v>
          </cell>
          <cell r="B2505" t="str">
            <v>DESCIDA D´ÁGUA TIPO DEGRAU DN 600, EXCLUSIVE BOTA FORA</v>
          </cell>
          <cell r="C2505" t="str">
            <v>m</v>
          </cell>
          <cell r="D2505">
            <v>786.42</v>
          </cell>
        </row>
        <row r="2506">
          <cell r="A2506" t="str">
            <v>ED-48590</v>
          </cell>
          <cell r="B2506" t="str">
            <v>DESCIDA D´ÁGUA TIPO DEGRAU DN 700, EXCLUSIVE BOTA FORA</v>
          </cell>
          <cell r="C2506" t="str">
            <v>m</v>
          </cell>
          <cell r="D2506">
            <v>877.25</v>
          </cell>
        </row>
        <row r="2507">
          <cell r="A2507" t="str">
            <v>ED-48591</v>
          </cell>
          <cell r="B2507" t="str">
            <v>DESCIDA D´ÁGUA TIPO DEGRAU DN 800, EXCLUSIVE BOTA FORA</v>
          </cell>
          <cell r="C2507" t="str">
            <v>m</v>
          </cell>
          <cell r="D2507">
            <v>976.2</v>
          </cell>
        </row>
        <row r="2508">
          <cell r="A2508" t="str">
            <v>ED-48592</v>
          </cell>
          <cell r="B2508" t="str">
            <v>DESCIDA D´ÁGUA TIPO DEGRAU DN 900, EXCLUSIVE BOTA FORA</v>
          </cell>
          <cell r="C2508" t="str">
            <v>m</v>
          </cell>
          <cell r="D2508">
            <v>1071.08</v>
          </cell>
        </row>
        <row r="2509">
          <cell r="A2509">
            <v>9016</v>
          </cell>
          <cell r="B2509" t="str">
            <v>VALA DE INFILTRAÇÃO</v>
          </cell>
          <cell r="C2509"/>
          <cell r="D2509"/>
        </row>
        <row r="2510">
          <cell r="A2510" t="str">
            <v>ED-48697</v>
          </cell>
          <cell r="B2510" t="str">
            <v>VALA DE INFILTRAÇÃO E DRENAGEM 100 X 300 X 100 CM, INCLUSIVE ESCAVAÇÃO E BOTA FORA</v>
          </cell>
          <cell r="C2510" t="str">
            <v>U</v>
          </cell>
          <cell r="D2510">
            <v>705.91</v>
          </cell>
        </row>
        <row r="2511">
          <cell r="A2511" t="str">
            <v>ED-48691</v>
          </cell>
          <cell r="B2511" t="str">
            <v>VALA DE INFILTRAÇÃO E DRENAGEM 40 X 120 X 40 CM, INCLUSIVE ESCAVAÇÃO E BOTA FORA</v>
          </cell>
          <cell r="C2511" t="str">
            <v>U</v>
          </cell>
          <cell r="D2511">
            <v>177.48</v>
          </cell>
        </row>
        <row r="2512">
          <cell r="A2512" t="str">
            <v>ED-48692</v>
          </cell>
          <cell r="B2512" t="str">
            <v>VALA DE INFILTRAÇÃO E DRENAGEM 50 X 150 X 50 CM, INCLUSIVE ESCAVAÇÃO E BOTA FORA</v>
          </cell>
          <cell r="C2512" t="str">
            <v>U</v>
          </cell>
          <cell r="D2512">
            <v>243.06</v>
          </cell>
        </row>
        <row r="2513">
          <cell r="A2513" t="str">
            <v>ED-48693</v>
          </cell>
          <cell r="B2513" t="str">
            <v>VALA DE INFILTRAÇÃO E DRENAGEM 60 X 180 X 60 CM, INCLUSIVE ESCAVAÇÃO E BOTA FORA</v>
          </cell>
          <cell r="C2513" t="str">
            <v>U</v>
          </cell>
          <cell r="D2513">
            <v>317.61</v>
          </cell>
        </row>
        <row r="2514">
          <cell r="A2514" t="str">
            <v>ED-48694</v>
          </cell>
          <cell r="B2514" t="str">
            <v>VALA DE INFILTRAÇÃO E DRENAGEM 70 X 210 X 70 CM, INCLUSIVE ESCAVAÇÃO E BOTA FORA</v>
          </cell>
          <cell r="C2514" t="str">
            <v>U</v>
          </cell>
          <cell r="D2514">
            <v>401.18</v>
          </cell>
        </row>
        <row r="2515">
          <cell r="A2515" t="str">
            <v>ED-48695</v>
          </cell>
          <cell r="B2515" t="str">
            <v>VALA DE INFILTRAÇÃO E DRENAGEM 80 X 240 X 80 CM, INCLUSIVE ESCAVAÇÃO E BOTA FORA</v>
          </cell>
          <cell r="C2515" t="str">
            <v>U</v>
          </cell>
          <cell r="D2515">
            <v>493.75</v>
          </cell>
        </row>
        <row r="2516">
          <cell r="A2516" t="str">
            <v>ED-48696</v>
          </cell>
          <cell r="B2516" t="str">
            <v>VALA DE INFILTRAÇÃO E DRENAGEM 90 X 270 X 90 CM, INCLUSIVE ESCAVAÇÃO E BOTA FORA</v>
          </cell>
          <cell r="C2516" t="str">
            <v>U</v>
          </cell>
          <cell r="D2516">
            <v>595.33000000000004</v>
          </cell>
        </row>
        <row r="2517">
          <cell r="A2517">
            <v>9017</v>
          </cell>
          <cell r="B2517" t="str">
            <v>SARJETA</v>
          </cell>
          <cell r="C2517"/>
          <cell r="D2517"/>
        </row>
        <row r="2518">
          <cell r="A2518" t="str">
            <v>ED-14762</v>
          </cell>
          <cell r="B2518" t="str">
            <v>SARJETA DE CONCRETO URBANO (SCU), TIPO 1, COM FCK 15 MPA, LARGURA DE 50CM COM INCLINAÇÃO DE 3%, ESP. 7CM, PADRÃO DER-MG, EXCLUSIVE MEIO-FIO, INCLUSIVE ESCAVAÇÃO, APILAOMENTO E TRANSPORTE COM RETIRADA DO MATERIAL ESCAVADO (EM CAÇAMBA)</v>
          </cell>
          <cell r="C2518" t="str">
            <v>m</v>
          </cell>
          <cell r="D2518">
            <v>37.31</v>
          </cell>
        </row>
        <row r="2519">
          <cell r="A2519" t="str">
            <v>ED-14763</v>
          </cell>
          <cell r="B2519" t="str">
            <v>SARJETA DE CONCRETO URBANO (SCU), TIPO 2, COM FCK 15 MPA, LARGURA DE 50CM COM INCLINAÇÃO DE 15%, ESP. 7CM, PADRÃO DER-MG, EXCLUSIVE MEIO-FIO, INCLUSIVE ESCAVAÇÃO, APILAOMENTO E TRANSPORTE COM RETIRADA DO MATERIAL ESCAVADO (EM CAÇAMBA)</v>
          </cell>
          <cell r="C2519" t="str">
            <v>m</v>
          </cell>
          <cell r="D2519">
            <v>39.19</v>
          </cell>
        </row>
        <row r="2520">
          <cell r="A2520" t="str">
            <v>ED-14764</v>
          </cell>
          <cell r="B2520" t="str">
            <v>SARJETA DE CONCRETO URBANO (SCU), TIPO 3, COM FCK 15 MPA, LARGURA DE 50CM COM INCLINAÇÃO DE 25%, ESP. 7CM, PADRÃO DER-MG, EXCLUSIVE MEIO-FIO, INCLUSIVE ESCAVAÇÃO, APILAOMENTO E TRANSPORTE COM RETIRADA DO MATERIAL ESCAVADO (EM CAÇAMBA)</v>
          </cell>
          <cell r="C2520" t="str">
            <v>m</v>
          </cell>
          <cell r="D2520">
            <v>39.68</v>
          </cell>
        </row>
        <row r="2521">
          <cell r="A2521">
            <v>8687</v>
          </cell>
          <cell r="B2521" t="str">
            <v>PREVENÇÃO E COMBATE A INCÊNDIO</v>
          </cell>
          <cell r="C2521"/>
          <cell r="D2521"/>
        </row>
        <row r="2522">
          <cell r="A2522">
            <v>9018</v>
          </cell>
          <cell r="B2522" t="str">
            <v>ELETROBOMBA E ACESSÓRIOS</v>
          </cell>
          <cell r="C2522"/>
          <cell r="D2522"/>
        </row>
        <row r="2523">
          <cell r="A2523" t="str">
            <v>ED-50186</v>
          </cell>
          <cell r="B2523" t="str">
            <v>CILINDRO DE PRESSÃO OU MOLA PNEUMÁTICA DE DIÂMETRO 150mm, COMPRIMENTO DE 1,20m COM GARRAS PARA FIXAÇÃO NA PAREDE</v>
          </cell>
          <cell r="C2523" t="str">
            <v>U</v>
          </cell>
          <cell r="D2523">
            <v>415.02</v>
          </cell>
        </row>
        <row r="2524">
          <cell r="A2524" t="str">
            <v>ED-50198</v>
          </cell>
          <cell r="B2524" t="str">
            <v>MANÔMETRO WILLY, MOD. 2 1/2", ESCALA DE LEITURA DE 0 A 100 PSI</v>
          </cell>
          <cell r="C2524" t="str">
            <v>U</v>
          </cell>
          <cell r="D2524">
            <v>68.319999999999993</v>
          </cell>
        </row>
        <row r="2525">
          <cell r="A2525" t="str">
            <v>ED-50185</v>
          </cell>
          <cell r="B2525" t="str">
            <v>PRESSOSTATO TELEMECANIQUE, MODELO XML B004 A2S11, COM ESCALA DE 3 A 58 PSI</v>
          </cell>
          <cell r="C2525" t="str">
            <v>U</v>
          </cell>
          <cell r="D2525">
            <v>982.94</v>
          </cell>
        </row>
        <row r="2526">
          <cell r="A2526" t="str">
            <v>ED-50187</v>
          </cell>
          <cell r="B2526" t="str">
            <v>SIRENE PARA ALARME DE BOMBA EM FUNCIONAMENTO, 220V</v>
          </cell>
          <cell r="C2526" t="str">
            <v>U</v>
          </cell>
          <cell r="D2526">
            <v>63.18</v>
          </cell>
        </row>
        <row r="2527">
          <cell r="A2527">
            <v>9019</v>
          </cell>
          <cell r="B2527" t="str">
            <v>ABRIGO, HIDRANTE, MANGUEIRA E EXTINTOR</v>
          </cell>
          <cell r="C2527"/>
          <cell r="D2527"/>
        </row>
        <row r="2528">
          <cell r="A2528" t="str">
            <v>ED-22698</v>
          </cell>
          <cell r="B2528" t="str">
            <v>ABRIGO EM CHAPA DE AÇO CARBONO DE SOBREPOR, PINTADO DE VERMELHO NAS DIMENSÕES (75X30X25)CM COM UMA PORTA COM VIDRO TRANSPARENTE COM A INSCRIÇÃO "INCÊNDIO", PARA EXTINTOR, FORNECIMENTO E INSTALAÇÃO, EXCLUSIVE EXTINTOR</v>
          </cell>
          <cell r="C2528" t="str">
            <v>un</v>
          </cell>
          <cell r="D2528">
            <v>268.92</v>
          </cell>
        </row>
        <row r="2529">
          <cell r="A2529" t="str">
            <v>ED-50177</v>
          </cell>
          <cell r="B2529" t="str">
            <v>ABRIGO EM CHAPA DE AÇO CARBONO DE SOBREPOR, PINTADO DE VERMELHO NAS DIMENSÕES (90X60X17)CM COM UMA PORTA COM VIDRO TRANSPARENTE COM A INSCRIÇÃO "INCÊNDIO", INCLUINDO SUPORTE BASCULANTE PARA MANGUEIRA - FORNECIMENTO E INSTALAÇÃO, EXCLUSIVE MANGUEIRA, REGISTRO GLOBO E ACESSÓRIOS</v>
          </cell>
          <cell r="C2529" t="str">
            <v>un</v>
          </cell>
          <cell r="D2529">
            <v>354.75</v>
          </cell>
        </row>
        <row r="2530">
          <cell r="A2530" t="str">
            <v>ED-22701</v>
          </cell>
          <cell r="B2530" t="str">
            <v>ABRIGO EM CHAPA DE AÇO CARBONO DE SOBREPOR, PINTADO DE VERMELHO NAS DIMENSÕES (90X60X17)CM COM UMA PORTA COM VIDRO TRANSPARENTE COM A INSCRIÇÃO "INCÊNDIO", INCLUINDO SUPORTE BASCULANTE PARA MANGUEIRA, MANGUEIRA TIPO 1 COMPRIMENTO 15M, REGISTRO GLOBO E ACESSÓRIOS, FORNECIMENTO E INSTALAÇÃO</v>
          </cell>
          <cell r="C2530" t="str">
            <v>un</v>
          </cell>
          <cell r="D2530">
            <v>1057.98</v>
          </cell>
        </row>
        <row r="2531">
          <cell r="A2531" t="str">
            <v>ED-22714</v>
          </cell>
          <cell r="B2531" t="str">
            <v>ABRIGO EM CHAPA DE AÇO CARBONO DE SOBREPOR, PINTADO DE VERMELHO NAS DIMENSÕES (90X60X17)CM COM UMA PORTA COM VIDRO TRANSPARENTE COM A INSCRIÇÃO "INCÊNDIO", INCLUINDO SUPORTE BASCULANTE PARA MANGUEIRA, MANGUEIRA TIPO 2 COMPRIMENTO 15M, REGISTRO GLOBO E ACESSÓRIOS, FORNECIMENTO E INSTALAÇÃO</v>
          </cell>
          <cell r="C2531" t="str">
            <v>un</v>
          </cell>
          <cell r="D2531">
            <v>1178.8900000000001</v>
          </cell>
        </row>
        <row r="2532">
          <cell r="A2532" t="str">
            <v>ED-50181</v>
          </cell>
          <cell r="B2532" t="str">
            <v>ADAPTADOR EM LATÃO PARA INSTALAÇÃO PREDIAL DE COMBATE A INCÊNDIO ENGATE RÁPIDO 1.1/2" X ROSCA INTERNA 5 FIOS 2.1/2", FORNECIMENTO E INSTALAÇÃO</v>
          </cell>
          <cell r="C2532" t="str">
            <v>un</v>
          </cell>
          <cell r="D2532">
            <v>74.36</v>
          </cell>
        </row>
        <row r="2533">
          <cell r="A2533" t="str">
            <v>ED-50182</v>
          </cell>
          <cell r="B2533" t="str">
            <v>ADAPTADOR EM LATÃO PARA INSTALAÇÃO PREDIAL DE COMBATE A INCÊNDIO ENGATE RÁPIDO 2.1/2" X ROSCA INTERNA 5 FIOS 2.1/2", FORNECIMENTO E INSTALAÇÃO</v>
          </cell>
          <cell r="C2533" t="str">
            <v>un</v>
          </cell>
          <cell r="D2533">
            <v>108.96</v>
          </cell>
        </row>
        <row r="2534">
          <cell r="A2534" t="str">
            <v>ED-50194</v>
          </cell>
          <cell r="B2534" t="str">
            <v>BASE DECORATIVA PARA EXTINTORES</v>
          </cell>
          <cell r="C2534" t="str">
            <v>U</v>
          </cell>
          <cell r="D2534">
            <v>31.38</v>
          </cell>
        </row>
        <row r="2535">
          <cell r="A2535" t="str">
            <v>ED-50188</v>
          </cell>
          <cell r="B2535" t="str">
            <v>CHAVE PARA CONEXÕES DE ENGATE RÁPIDO TIPO STORZ, 63X38MM</v>
          </cell>
          <cell r="C2535" t="str">
            <v>un</v>
          </cell>
          <cell r="D2535">
            <v>15.19</v>
          </cell>
        </row>
        <row r="2536">
          <cell r="A2536" t="str">
            <v>ED-50189</v>
          </cell>
          <cell r="B2536" t="str">
            <v>ESGUICHO TIPO AGULHETA COM JUNTA DE UNIÃO ENGATE RÁPIDO DN 38MM, FORNECIMENTO E INSTALAÇÃO</v>
          </cell>
          <cell r="C2536" t="str">
            <v>un</v>
          </cell>
          <cell r="D2536">
            <v>104.03</v>
          </cell>
        </row>
        <row r="2537">
          <cell r="A2537" t="str">
            <v>ED-50190</v>
          </cell>
          <cell r="B2537" t="str">
            <v>EXTINTOR DE GÁS CARBÔNICO 5-B:C, CAPACIDADE 6 KG</v>
          </cell>
          <cell r="C2537" t="str">
            <v>U</v>
          </cell>
          <cell r="D2537">
            <v>686.54</v>
          </cell>
        </row>
        <row r="2538">
          <cell r="A2538" t="str">
            <v>ED-50191</v>
          </cell>
          <cell r="B2538" t="str">
            <v>EXTINTOR DE INCÊNDIO ÁGUA PRESSURIZADA 2-A, CAPACIDADE 10 L</v>
          </cell>
          <cell r="C2538" t="str">
            <v>U</v>
          </cell>
          <cell r="D2538">
            <v>217.61</v>
          </cell>
        </row>
        <row r="2539">
          <cell r="A2539" t="str">
            <v>ED-50193</v>
          </cell>
          <cell r="B2539" t="str">
            <v>EXTINTOR DE INCÊNDIO TIPO PÓ QUÍMICO 2-A:20-B:C, CAPACIDADE 6 KG</v>
          </cell>
          <cell r="C2539" t="str">
            <v>U</v>
          </cell>
          <cell r="D2539">
            <v>209.54</v>
          </cell>
        </row>
        <row r="2540">
          <cell r="A2540" t="str">
            <v>ED-50192</v>
          </cell>
          <cell r="B2540" t="str">
            <v>EXTINTOR DE INCÊNDIO TIPO PÓ QUÍMICO 20-B:C, CAPACIDADE 6 KG</v>
          </cell>
          <cell r="C2540" t="str">
            <v>U</v>
          </cell>
          <cell r="D2540">
            <v>200.23</v>
          </cell>
        </row>
        <row r="2541">
          <cell r="A2541" t="str">
            <v>ED-50195</v>
          </cell>
          <cell r="B2541" t="str">
            <v>HIDRANTE DE RECALQUE COMPLETO EM CAIXA DE ALVENARIA</v>
          </cell>
          <cell r="C2541" t="str">
            <v>U</v>
          </cell>
          <cell r="D2541">
            <v>765.43</v>
          </cell>
        </row>
        <row r="2542">
          <cell r="A2542" t="str">
            <v>ED-50197</v>
          </cell>
          <cell r="B2542" t="str">
            <v>MANGUEIRA DE FIBRA SINTÉTICA E BORRACHA PARA INCÊNDIO TIPO 1, DN 38MM, COMPRIMENTO 15M, FORNECIMENTO E INSTALAÇÃO</v>
          </cell>
          <cell r="C2542" t="str">
            <v>un</v>
          </cell>
          <cell r="D2542">
            <v>337.23</v>
          </cell>
        </row>
        <row r="2543">
          <cell r="A2543" t="str">
            <v>ED-22707</v>
          </cell>
          <cell r="B2543" t="str">
            <v>MANGUEIRA DE FIBRA SINTÉTICA E BORRACHA PARA INCÊNDIO TIPO 2, DN 38MM, COMPRIMENTO 15M, FORNECIMENTO E INSTALAÇÃO</v>
          </cell>
          <cell r="C2543" t="str">
            <v>un</v>
          </cell>
          <cell r="D2543">
            <v>458.14</v>
          </cell>
        </row>
        <row r="2544">
          <cell r="A2544">
            <v>9020</v>
          </cell>
          <cell r="B2544" t="str">
            <v>REGISTRO GLOBO</v>
          </cell>
          <cell r="C2544"/>
          <cell r="D2544"/>
        </row>
        <row r="2545">
          <cell r="A2545" t="str">
            <v>ED-50208</v>
          </cell>
          <cell r="B2545" t="str">
            <v>REGISTRO TIPO GLOBO ANGULAR, COM 45 GRAUS, DN 2.1/2" (63 MM), PN16, EM LATÃO COM VOLANTE PARA HIDRANTE - FORNECIMENTO E INSTALAÇÃO</v>
          </cell>
          <cell r="C2545" t="str">
            <v>un</v>
          </cell>
          <cell r="D2545">
            <v>172.42</v>
          </cell>
        </row>
        <row r="2546">
          <cell r="A2546" t="str">
            <v>ED-50210</v>
          </cell>
          <cell r="B2546" t="str">
            <v>REGISTRO TIPO GLOBO, DN 1" (25 MM), PN16, EM LATAO COM VOLANTE, EXTREMIDADES ROSCADAS  - FORNECIMENTO E INSTALAÇÃO</v>
          </cell>
          <cell r="C2546" t="str">
            <v>un</v>
          </cell>
          <cell r="D2546">
            <v>146.5</v>
          </cell>
        </row>
        <row r="2547">
          <cell r="A2547" t="str">
            <v>ED-50209</v>
          </cell>
          <cell r="B2547" t="str">
            <v>REGISTRO TIPO GLOBO, DN 1.1/2" (15 MM), PN16, EM LATAO COM VOLANTE, EXTREMIDADES ROSCADAS  - FORNECIMENTO E INSTALAÇÃO</v>
          </cell>
          <cell r="C2547" t="str">
            <v>un</v>
          </cell>
          <cell r="D2547">
            <v>257.69</v>
          </cell>
        </row>
        <row r="2548">
          <cell r="A2548" t="str">
            <v>ED-50211</v>
          </cell>
          <cell r="B2548" t="str">
            <v>REGISTRO TIPO GLOBO, DN 2.1/2" (63 MM), PN16, EM LATAO COM VOLANTE, EXTREMIDADES ROSCADAS  - FORNECIMENTO E INSTALAÇÃO</v>
          </cell>
          <cell r="C2548" t="str">
            <v>un</v>
          </cell>
          <cell r="D2548">
            <v>574.80999999999995</v>
          </cell>
        </row>
        <row r="2549">
          <cell r="A2549">
            <v>9022</v>
          </cell>
          <cell r="B2549" t="str">
            <v>LUMINÁRIA DE EMERGÊNCIA</v>
          </cell>
          <cell r="C2549"/>
          <cell r="D2549"/>
        </row>
        <row r="2550">
          <cell r="A2550" t="str">
            <v>ED-26993</v>
          </cell>
          <cell r="B2550" t="str">
            <v>LUMINÁRIA DE EMERGÊNCIA AUTÔNOMA, TIPO LED COM DOIS FARÓIS, POTÊNCIA TOTAL DE 8W, FORNECIMENTO E INSTALAÇÃO</v>
          </cell>
          <cell r="C2550" t="str">
            <v>un</v>
          </cell>
          <cell r="D2550">
            <v>209.46</v>
          </cell>
        </row>
        <row r="2551">
          <cell r="A2551" t="str">
            <v>ED-26989</v>
          </cell>
          <cell r="B2551" t="str">
            <v>LUMINÁRIA DE EMERGÊNCIA AUTÔNOMA, TIPO LED POTÊNCIA TOTAL DE 2W, FORNECIMENTO E INSTALAÇÃO</v>
          </cell>
          <cell r="C2551" t="str">
            <v>un</v>
          </cell>
          <cell r="D2551">
            <v>27.78</v>
          </cell>
        </row>
        <row r="2552">
          <cell r="A2552">
            <v>9023</v>
          </cell>
          <cell r="B2552" t="str">
            <v>PLACA DE SINALIZAÇÃO</v>
          </cell>
          <cell r="C2552"/>
          <cell r="D2552"/>
        </row>
        <row r="2553">
          <cell r="A2553" t="str">
            <v>ED-50206</v>
          </cell>
          <cell r="B2553" t="str">
            <v>PLACA FOTOLUMINESCENTE "A2" - TRIÂNGULO 300 MM (RISCO INCÊNDIO)</v>
          </cell>
          <cell r="C2553" t="str">
            <v>U</v>
          </cell>
          <cell r="D2553">
            <v>34.75</v>
          </cell>
        </row>
        <row r="2554">
          <cell r="A2554" t="str">
            <v>ED-50199</v>
          </cell>
          <cell r="B2554" t="str">
            <v>PLACA FOTOLUMINESCENTE "E5" - 300 X 300 MM</v>
          </cell>
          <cell r="C2554" t="str">
            <v>U</v>
          </cell>
          <cell r="D2554">
            <v>20.94</v>
          </cell>
        </row>
        <row r="2555">
          <cell r="A2555" t="str">
            <v>ED-50200</v>
          </cell>
          <cell r="B2555" t="str">
            <v>PLACA FOTOLUMINESCENTE "E8" - 300 X 300 MM</v>
          </cell>
          <cell r="C2555" t="str">
            <v>U</v>
          </cell>
          <cell r="D2555">
            <v>20.97</v>
          </cell>
        </row>
        <row r="2556">
          <cell r="A2556" t="str">
            <v>ED-50207</v>
          </cell>
          <cell r="B2556" t="str">
            <v>PLACA FOTOLUMINESCENTE "P2" - D = 300 MM (PROIBIDO PRODUZIR CHAMA)</v>
          </cell>
          <cell r="C2556" t="str">
            <v>U</v>
          </cell>
          <cell r="D2556">
            <v>21.01</v>
          </cell>
        </row>
        <row r="2557">
          <cell r="A2557" t="str">
            <v>ED-50201</v>
          </cell>
          <cell r="B2557" t="str">
            <v>PLACA FOTOLUMINESCENTE "S1" OU "S2"- 380 X 190 MM (SAÍDA - DIREITA)</v>
          </cell>
          <cell r="C2557" t="str">
            <v>U</v>
          </cell>
          <cell r="D2557">
            <v>23.23</v>
          </cell>
        </row>
        <row r="2558">
          <cell r="A2558" t="str">
            <v>ED-50202</v>
          </cell>
          <cell r="B2558" t="str">
            <v>PLACA FOTOLUMINESCENTE "S1" OU "S2"- 380 X 190 MM (SAÍDA - ESQUERDA)</v>
          </cell>
          <cell r="C2558" t="str">
            <v>U</v>
          </cell>
          <cell r="D2558">
            <v>23.33</v>
          </cell>
        </row>
        <row r="2559">
          <cell r="A2559" t="str">
            <v>ED-50204</v>
          </cell>
          <cell r="B2559" t="str">
            <v>PLACA FOTOLUMINESCENTE "S10" - 380 X 190 MM (SAÍDA ESCADA SOBE)</v>
          </cell>
          <cell r="C2559" t="str">
            <v>U</v>
          </cell>
          <cell r="D2559">
            <v>23.13</v>
          </cell>
        </row>
        <row r="2560">
          <cell r="A2560" t="str">
            <v>ED-50205</v>
          </cell>
          <cell r="B2560" t="str">
            <v>PLACA FOTOLUMINESCENTE "S12" - 380 X 190 MM (SAÍDA)</v>
          </cell>
          <cell r="C2560" t="str">
            <v>U</v>
          </cell>
          <cell r="D2560">
            <v>23.06</v>
          </cell>
        </row>
        <row r="2561">
          <cell r="A2561" t="str">
            <v>ED-50203</v>
          </cell>
          <cell r="B2561" t="str">
            <v>PLACA FOTOLUMINESCENTE "S9" - 380 X 190 MM (SAÍDA ESCADA DESCE)</v>
          </cell>
          <cell r="C2561" t="str">
            <v>U</v>
          </cell>
          <cell r="D2561">
            <v>23.17</v>
          </cell>
        </row>
        <row r="2562">
          <cell r="A2562">
            <v>9024</v>
          </cell>
          <cell r="B2562" t="str">
            <v>SISTEMA DE DETECÇÃO E ALARME DE INCÊNDIO (SDAI)</v>
          </cell>
          <cell r="C2562"/>
          <cell r="D2562"/>
        </row>
        <row r="2563">
          <cell r="A2563" t="str">
            <v>ED-50180</v>
          </cell>
          <cell r="B2563" t="str">
            <v>ACIONADOR MANUAL DE ALARME DE INCÊNDIO</v>
          </cell>
          <cell r="C2563" t="str">
            <v>un</v>
          </cell>
          <cell r="D2563">
            <v>119.49</v>
          </cell>
        </row>
        <row r="2564">
          <cell r="A2564" t="str">
            <v>ED-50218</v>
          </cell>
          <cell r="B2564" t="str">
            <v>CANOPLA PARA SPRINKLER</v>
          </cell>
          <cell r="C2564" t="str">
            <v>U</v>
          </cell>
          <cell r="D2564">
            <v>9.58</v>
          </cell>
        </row>
        <row r="2565">
          <cell r="A2565" t="str">
            <v>ED-50215</v>
          </cell>
          <cell r="B2565" t="str">
            <v>SPRINKLER PENDENTE 15 MM (1/2") 141º C</v>
          </cell>
          <cell r="C2565" t="str">
            <v>U</v>
          </cell>
          <cell r="D2565">
            <v>124.44</v>
          </cell>
        </row>
        <row r="2566">
          <cell r="A2566" t="str">
            <v>ED-50212</v>
          </cell>
          <cell r="B2566" t="str">
            <v>SPRINKLER PENDENTE 15 MM (1/2") 68º C</v>
          </cell>
          <cell r="C2566" t="str">
            <v>U</v>
          </cell>
          <cell r="D2566">
            <v>115.56</v>
          </cell>
        </row>
        <row r="2567">
          <cell r="A2567" t="str">
            <v>ED-50213</v>
          </cell>
          <cell r="B2567" t="str">
            <v>SPRINKLER PENDENTE 15 MM (1/2") 79º C</v>
          </cell>
          <cell r="C2567" t="str">
            <v>U</v>
          </cell>
          <cell r="D2567">
            <v>117.51</v>
          </cell>
        </row>
        <row r="2568">
          <cell r="A2568" t="str">
            <v>ED-50214</v>
          </cell>
          <cell r="B2568" t="str">
            <v>SPRINKLER PENDENTE 15 MM (1/2") 93º C</v>
          </cell>
          <cell r="C2568" t="str">
            <v>U</v>
          </cell>
          <cell r="D2568">
            <v>118.66</v>
          </cell>
        </row>
        <row r="2569">
          <cell r="A2569">
            <v>8688</v>
          </cell>
          <cell r="B2569" t="str">
            <v>INSTALAÇÕES DE GASES</v>
          </cell>
          <cell r="C2569"/>
          <cell r="D2569"/>
        </row>
        <row r="2570">
          <cell r="A2570">
            <v>9026</v>
          </cell>
          <cell r="B2570" t="str">
            <v>TUBULAÇÃO DE AÇO CARBONO</v>
          </cell>
          <cell r="C2570"/>
          <cell r="D2570"/>
        </row>
        <row r="2571">
          <cell r="A2571" t="str">
            <v>ED-49832</v>
          </cell>
          <cell r="B2571" t="str">
            <v>TUBO AÇO PRETO SCH-40, D = 1/2" SEM COSTURA</v>
          </cell>
          <cell r="C2571" t="str">
            <v>m</v>
          </cell>
          <cell r="D2571">
            <v>39.99</v>
          </cell>
        </row>
        <row r="2572">
          <cell r="A2572" t="str">
            <v>ED-49833</v>
          </cell>
          <cell r="B2572" t="str">
            <v>TUBO AÇO PRETO SCH-40, D = 3/4" SEM COSTURA</v>
          </cell>
          <cell r="C2572" t="str">
            <v>m</v>
          </cell>
          <cell r="D2572">
            <v>49.15</v>
          </cell>
        </row>
        <row r="2573">
          <cell r="A2573" t="str">
            <v>ED-49831</v>
          </cell>
          <cell r="B2573" t="str">
            <v>TUBO AÇO PRETO SCH-40, D = 3/8" SEM COSTURA</v>
          </cell>
          <cell r="C2573" t="str">
            <v>m</v>
          </cell>
          <cell r="D2573">
            <v>34.06</v>
          </cell>
        </row>
        <row r="2574">
          <cell r="A2574">
            <v>9027</v>
          </cell>
          <cell r="B2574" t="str">
            <v>REGISTRO</v>
          </cell>
          <cell r="C2574"/>
          <cell r="D2574"/>
        </row>
        <row r="2575">
          <cell r="A2575" t="str">
            <v>ED-49827</v>
          </cell>
          <cell r="B2575" t="str">
            <v>REGISTRO DE BLOQUEIO EM LATÃO, DIÂMETRO DE 1/2"X1/2", ROSCA NPT, BAIXA PRESSÃO, INCLUSIVE ACESSÓRIOS DE VEDAÇÃO</v>
          </cell>
          <cell r="C2575" t="str">
            <v>un</v>
          </cell>
          <cell r="D2575">
            <v>40.619999999999997</v>
          </cell>
        </row>
        <row r="2576">
          <cell r="A2576" t="str">
            <v>ED-49826</v>
          </cell>
          <cell r="B2576" t="str">
            <v>REGISTRO REGULADOR DE GÁS EM LATÃO, DIÂMETRO ENTRADA DE 1/4" COM ROSCA NPT, SAÍDA EM TERMINAL DE MANGUEIRA DE 3/8", INCLUSIVE ACESSÓRIOS DE VEDAÇÃO</v>
          </cell>
          <cell r="C2576" t="str">
            <v>un</v>
          </cell>
          <cell r="D2576">
            <v>30.61</v>
          </cell>
        </row>
        <row r="2577">
          <cell r="A2577">
            <v>9029</v>
          </cell>
          <cell r="B2577" t="str">
            <v>VÁLVULA</v>
          </cell>
          <cell r="C2577"/>
          <cell r="D2577"/>
        </row>
        <row r="2578">
          <cell r="A2578" t="str">
            <v>ED-49841</v>
          </cell>
          <cell r="B2578" t="str">
            <v>VÁLVULA DE ESFERA TRIPARTIDA COM ROSCA NPT, CLASSE 300lbs - 1/2"</v>
          </cell>
          <cell r="C2578" t="str">
            <v>U</v>
          </cell>
          <cell r="D2578">
            <v>108.01</v>
          </cell>
        </row>
        <row r="2579">
          <cell r="A2579" t="str">
            <v>ED-49842</v>
          </cell>
          <cell r="B2579" t="str">
            <v>VÁLVULA DE ESFERA TRIPARTIDA COM ROSCA NPT, CLASSE 300lbs - 3/4"</v>
          </cell>
          <cell r="C2579" t="str">
            <v>U</v>
          </cell>
          <cell r="D2579">
            <v>140.62</v>
          </cell>
        </row>
        <row r="2580">
          <cell r="A2580">
            <v>9030</v>
          </cell>
          <cell r="B2580" t="str">
            <v>VÁLVULA DA ALÍVIO</v>
          </cell>
          <cell r="C2580"/>
          <cell r="D2580"/>
        </row>
        <row r="2581">
          <cell r="A2581" t="str">
            <v>ED-48290</v>
          </cell>
          <cell r="B2581" t="str">
            <v>VÁLVULA DE ALÍVIO E SEGURANÇA, DIÂMETRO DE 1" NPT</v>
          </cell>
          <cell r="C2581" t="str">
            <v>U</v>
          </cell>
          <cell r="D2581">
            <v>1049.7</v>
          </cell>
        </row>
        <row r="2582">
          <cell r="A2582" t="str">
            <v>ED-48292</v>
          </cell>
          <cell r="B2582" t="str">
            <v>VÁLVULA DE ALÍVIO E SEGURANÇA, DIÂMETRO DE 1 1/2" NPT</v>
          </cell>
          <cell r="C2582" t="str">
            <v>U</v>
          </cell>
          <cell r="D2582">
            <v>1743.95</v>
          </cell>
        </row>
        <row r="2583">
          <cell r="A2583" t="str">
            <v>ED-48291</v>
          </cell>
          <cell r="B2583" t="str">
            <v>VÁLVULA DE ALÍVIO E SEGURANÇA, DIÂMETRO DE 1 1/4" NPT</v>
          </cell>
          <cell r="C2583" t="str">
            <v>U</v>
          </cell>
          <cell r="D2583">
            <v>1463.45</v>
          </cell>
        </row>
        <row r="2584">
          <cell r="A2584" t="str">
            <v>ED-48288</v>
          </cell>
          <cell r="B2584" t="str">
            <v>VÁLVULA DE ALÍVIO E SEGURANÇA, DIÂMETRO DE 1/2" NPT</v>
          </cell>
          <cell r="C2584" t="str">
            <v>U</v>
          </cell>
          <cell r="D2584">
            <v>702.57</v>
          </cell>
        </row>
        <row r="2585">
          <cell r="A2585" t="str">
            <v>ED-48293</v>
          </cell>
          <cell r="B2585" t="str">
            <v>VÁLVULA DE ALÍVIO E SEGURANÇA, DIÂMETRO DE 2" NPT</v>
          </cell>
          <cell r="C2585" t="str">
            <v>U</v>
          </cell>
          <cell r="D2585">
            <v>2493.5100000000002</v>
          </cell>
        </row>
        <row r="2586">
          <cell r="A2586" t="str">
            <v>ED-48294</v>
          </cell>
          <cell r="B2586" t="str">
            <v>VÁLVULA DE ALÍVIO E SEGURANÇA, DIÂMETRO DE 2 1/2" NPT</v>
          </cell>
          <cell r="C2586" t="str">
            <v>U</v>
          </cell>
          <cell r="D2586">
            <v>5299.11</v>
          </cell>
        </row>
        <row r="2587">
          <cell r="A2587" t="str">
            <v>ED-48289</v>
          </cell>
          <cell r="B2587" t="str">
            <v>VÁLVULA DE ALÍVIO E SEGURANÇA, DIÂMETRO DE 3/4" NPT</v>
          </cell>
          <cell r="C2587" t="str">
            <v>U</v>
          </cell>
          <cell r="D2587">
            <v>873.72</v>
          </cell>
        </row>
        <row r="2588">
          <cell r="A2588">
            <v>9031</v>
          </cell>
          <cell r="B2588" t="str">
            <v>VÁLVULA DE ESFERA</v>
          </cell>
          <cell r="C2588"/>
          <cell r="D2588"/>
        </row>
        <row r="2589">
          <cell r="A2589" t="str">
            <v>ED-48276</v>
          </cell>
          <cell r="B2589" t="str">
            <v>VÁLVULA DE ESFERA EM LATÃO, DIÂMETRO DE 1" NPT</v>
          </cell>
          <cell r="C2589" t="str">
            <v>U</v>
          </cell>
          <cell r="D2589">
            <v>112.97</v>
          </cell>
        </row>
        <row r="2590">
          <cell r="A2590" t="str">
            <v>ED-48278</v>
          </cell>
          <cell r="B2590" t="str">
            <v>VÁLVULA DE ESFERA EM LATÃO, DIÂMETRO DE 1 1/2" NPT</v>
          </cell>
          <cell r="C2590" t="str">
            <v>U</v>
          </cell>
          <cell r="D2590">
            <v>191.09</v>
          </cell>
        </row>
        <row r="2591">
          <cell r="A2591" t="str">
            <v>ED-48277</v>
          </cell>
          <cell r="B2591" t="str">
            <v>VÁLVULA DE ESFERA EM LATÃO, DIÂMETRO DE 1 1/4" NPT</v>
          </cell>
          <cell r="C2591" t="str">
            <v>U</v>
          </cell>
          <cell r="D2591">
            <v>162.88</v>
          </cell>
        </row>
        <row r="2592">
          <cell r="A2592" t="str">
            <v>ED-48274</v>
          </cell>
          <cell r="B2592" t="str">
            <v>VÁLVULA DE ESFERA EM LATÃO, DIÂMETRO DE 1/2" NPT</v>
          </cell>
          <cell r="C2592" t="str">
            <v>U</v>
          </cell>
          <cell r="D2592">
            <v>66.010000000000005</v>
          </cell>
        </row>
        <row r="2593">
          <cell r="A2593" t="str">
            <v>ED-48279</v>
          </cell>
          <cell r="B2593" t="str">
            <v>VÁLVULA DE ESFERA EM LATÃO, DIÂMETRO DE 2" NPT</v>
          </cell>
          <cell r="C2593" t="str">
            <v>U</v>
          </cell>
          <cell r="D2593">
            <v>314.39</v>
          </cell>
        </row>
        <row r="2594">
          <cell r="A2594" t="str">
            <v>ED-48280</v>
          </cell>
          <cell r="B2594" t="str">
            <v>VÁLVULA DE ESFERA EM LATÃO, DIÂMETRO DE 2 1/2" NPT</v>
          </cell>
          <cell r="C2594" t="str">
            <v>U</v>
          </cell>
          <cell r="D2594">
            <v>338.06</v>
          </cell>
        </row>
        <row r="2595">
          <cell r="A2595" t="str">
            <v>ED-48275</v>
          </cell>
          <cell r="B2595" t="str">
            <v>VÁLVULA DE ESFERA EM LATÃO, DIÂMETRO DE 3/4" NPT</v>
          </cell>
          <cell r="C2595" t="str">
            <v>U</v>
          </cell>
          <cell r="D2595">
            <v>79.62</v>
          </cell>
        </row>
        <row r="2596">
          <cell r="A2596">
            <v>9032</v>
          </cell>
          <cell r="B2596" t="str">
            <v>VÁLVULA DE RETENÇÃO</v>
          </cell>
          <cell r="C2596"/>
          <cell r="D2596"/>
        </row>
        <row r="2597">
          <cell r="A2597" t="str">
            <v>ED-48283</v>
          </cell>
          <cell r="B2597" t="str">
            <v>VÁLVULA DE RETENÇÃO EM LATÃO, DIÂMETRO DE 1" NPT</v>
          </cell>
          <cell r="C2597" t="str">
            <v>U</v>
          </cell>
          <cell r="D2597">
            <v>62.47</v>
          </cell>
        </row>
        <row r="2598">
          <cell r="A2598" t="str">
            <v>ED-48285</v>
          </cell>
          <cell r="B2598" t="str">
            <v>VÁLVULA DE RETENÇÃO EM LATÃO, DIÂMETRO DE 1 1/2" NPT</v>
          </cell>
          <cell r="C2598" t="str">
            <v>U</v>
          </cell>
          <cell r="D2598">
            <v>143.19</v>
          </cell>
        </row>
        <row r="2599">
          <cell r="A2599" t="str">
            <v>ED-48284</v>
          </cell>
          <cell r="B2599" t="str">
            <v>VÁLVULA DE RETENÇÃO EM LATÃO, DIÂMETRO DE 1 1/4" NPT</v>
          </cell>
          <cell r="C2599" t="str">
            <v>U</v>
          </cell>
          <cell r="D2599">
            <v>114.64</v>
          </cell>
        </row>
        <row r="2600">
          <cell r="A2600" t="str">
            <v>ED-48281</v>
          </cell>
          <cell r="B2600" t="str">
            <v>VÁLVULA DE RETENÇÃO EM LATÃO, DIÂMETRO DE 1/2" NPT</v>
          </cell>
          <cell r="C2600" t="str">
            <v>U</v>
          </cell>
          <cell r="D2600">
            <v>47.53</v>
          </cell>
        </row>
        <row r="2601">
          <cell r="A2601" t="str">
            <v>ED-48286</v>
          </cell>
          <cell r="B2601" t="str">
            <v>VÁLVULA DE RETENÇÃO EM LATÃO, DIÂMETRO DE 2" NPT</v>
          </cell>
          <cell r="C2601" t="str">
            <v>U</v>
          </cell>
          <cell r="D2601">
            <v>193.73</v>
          </cell>
        </row>
        <row r="2602">
          <cell r="A2602" t="str">
            <v>ED-48287</v>
          </cell>
          <cell r="B2602" t="str">
            <v>VÁLVULA DE RETENÇÃO EM LATÃO, DIÂMETRO DE 2 1/2" NPT</v>
          </cell>
          <cell r="C2602" t="str">
            <v>U</v>
          </cell>
          <cell r="D2602">
            <v>308.20999999999998</v>
          </cell>
        </row>
        <row r="2603">
          <cell r="A2603" t="str">
            <v>ED-48282</v>
          </cell>
          <cell r="B2603" t="str">
            <v>VÁLVULA DE RETENÇÃO EM LATÃO, DIÂMETRO DE 3/4" NPT</v>
          </cell>
          <cell r="C2603" t="str">
            <v>U</v>
          </cell>
          <cell r="D2603">
            <v>51.48</v>
          </cell>
        </row>
        <row r="2604">
          <cell r="A2604">
            <v>9033</v>
          </cell>
          <cell r="B2604" t="str">
            <v>VÁLVULA SOLENÓIDE</v>
          </cell>
          <cell r="C2604"/>
          <cell r="D2604"/>
        </row>
        <row r="2605">
          <cell r="A2605" t="str">
            <v>ED-48273</v>
          </cell>
          <cell r="B2605" t="str">
            <v>VÁLVULA SOLENÓIDE 2/3 VIAS NF. AÇÃO DIRETA 1/2" BSP</v>
          </cell>
          <cell r="C2605" t="str">
            <v>U</v>
          </cell>
          <cell r="D2605">
            <v>238.71</v>
          </cell>
        </row>
        <row r="2606">
          <cell r="A2606" t="str">
            <v>ED-48272</v>
          </cell>
          <cell r="B2606" t="str">
            <v>VÁLVULA SOLENÓIDE 2/3 VIAS NF. AÇÃO DIRETA 3/8" BSP</v>
          </cell>
          <cell r="C2606" t="str">
            <v>U</v>
          </cell>
          <cell r="D2606">
            <v>178.88</v>
          </cell>
        </row>
        <row r="2607">
          <cell r="A2607">
            <v>9034</v>
          </cell>
          <cell r="B2607" t="str">
            <v>MANÔMETRO E PRESSOSTATO</v>
          </cell>
          <cell r="C2607"/>
          <cell r="D2607"/>
        </row>
        <row r="2608">
          <cell r="A2608" t="str">
            <v>ED-48262</v>
          </cell>
          <cell r="B2608" t="str">
            <v>MANÔMETRO DE PRESSÃO PARA AR COMPRIMIDO 15 A 600 mBAR, COM ROSCA, 1/2 NPT</v>
          </cell>
          <cell r="C2608" t="str">
            <v>U</v>
          </cell>
          <cell r="D2608">
            <v>485.54</v>
          </cell>
        </row>
        <row r="2609">
          <cell r="A2609" t="str">
            <v>ED-48261</v>
          </cell>
          <cell r="B2609" t="str">
            <v>MANÔMETRO DE PRESSÃO PARA AR COMPRIMIDO 15 A 600 mBAR, COM ROSCA, 1/4 NPT</v>
          </cell>
          <cell r="C2609" t="str">
            <v>U</v>
          </cell>
          <cell r="D2609">
            <v>380.88</v>
          </cell>
        </row>
        <row r="2610">
          <cell r="A2610" t="str">
            <v>ED-48253</v>
          </cell>
          <cell r="B2610" t="str">
            <v>PRESSOSTATO PARA COMPRESSOR DE 125 A 175 PSI</v>
          </cell>
          <cell r="C2610" t="str">
            <v>U</v>
          </cell>
          <cell r="D2610">
            <v>108.83</v>
          </cell>
        </row>
        <row r="2611">
          <cell r="A2611" t="str">
            <v>ED-48252</v>
          </cell>
          <cell r="B2611" t="str">
            <v>PRESSOSTATO PARA COMPRESSOR DE 80 A 125 PSI</v>
          </cell>
          <cell r="C2611" t="str">
            <v>U</v>
          </cell>
          <cell r="D2611">
            <v>110.08</v>
          </cell>
        </row>
        <row r="2612">
          <cell r="A2612">
            <v>9035</v>
          </cell>
          <cell r="B2612" t="str">
            <v>COMPRESSOR</v>
          </cell>
          <cell r="C2612"/>
          <cell r="D2612"/>
        </row>
        <row r="2613">
          <cell r="A2613" t="str">
            <v>ED-48251</v>
          </cell>
          <cell r="B2613" t="str">
            <v>COMPRESSOR SL/100 - 120PSI -8,3 BAR 100 LIBRAS</v>
          </cell>
          <cell r="C2613" t="str">
            <v>U</v>
          </cell>
          <cell r="D2613">
            <v>2403.7800000000002</v>
          </cell>
        </row>
        <row r="2614">
          <cell r="A2614">
            <v>9036</v>
          </cell>
          <cell r="B2614" t="str">
            <v>CILINDRO</v>
          </cell>
          <cell r="C2614"/>
          <cell r="D2614"/>
        </row>
        <row r="2615">
          <cell r="A2615" t="str">
            <v>ED-49817</v>
          </cell>
          <cell r="B2615" t="str">
            <v>CILINDRO DE AÇO COM GÁS GLP CAPACIDADE 45 KG</v>
          </cell>
          <cell r="C2615" t="str">
            <v>U</v>
          </cell>
          <cell r="D2615">
            <v>769.84</v>
          </cell>
        </row>
        <row r="2616">
          <cell r="A2616" t="str">
            <v>ED-48250</v>
          </cell>
          <cell r="B2616" t="str">
            <v>CILINDRO DE PRESSÃO MÁXI,A 140 BAR, 3/4" NPT</v>
          </cell>
          <cell r="C2616" t="str">
            <v>U</v>
          </cell>
          <cell r="D2616">
            <v>326.89</v>
          </cell>
        </row>
        <row r="2617">
          <cell r="A2617">
            <v>9037</v>
          </cell>
          <cell r="B2617" t="str">
            <v>CENTRAL DE GÁS</v>
          </cell>
          <cell r="C2617"/>
          <cell r="D2617"/>
        </row>
        <row r="2618">
          <cell r="A2618" t="str">
            <v>ED-15716</v>
          </cell>
          <cell r="B2618" t="str">
            <v>DEPÓSITO PARA CILINDRO DE GÁS (GLP), INCLUSIVE ALVENARIA DE VEDAÇÃO COM ESP. 14CM, CHAPISCO COM ARGAMASSA (TRAÇO 1:3), ESP. 5MM, REBOCO COM ARGAMASSA (TRAÇO 1:2:8), ESP. 20MM, PINTURA ACRÍLICA EM DUAS (2) DEMÃOS, LAJE IMPERMEABILIZADA E PORTÃO EM TELA GALVANIZADA FIO 12 COM CADEADO, EXCLUSIVE CILINDROS - PADRÃO DER-MG</v>
          </cell>
          <cell r="C2618" t="str">
            <v>un</v>
          </cell>
          <cell r="D2618">
            <v>2666.47</v>
          </cell>
        </row>
        <row r="2619">
          <cell r="A2619">
            <v>9038</v>
          </cell>
          <cell r="B2619" t="str">
            <v>ACESSÓRIOS E COMPLEMENTOS PARA GÁS</v>
          </cell>
          <cell r="C2619"/>
          <cell r="D2619"/>
        </row>
        <row r="2620">
          <cell r="A2620" t="str">
            <v>ED-49818</v>
          </cell>
          <cell r="B2620" t="str">
            <v xml:space="preserve">COLETOR DE GÁS COM DUAS (2) SAÍDAS, EM AÇO PRETO, SCHEDULE 40, DIÂMETRO SAÍDA 1/2" (21,34MM), COM ACABAMENTO EM PINTURA ELETROSTÁTICA, INCLUSIVE ACESSÓRIOS DE VEDAÇÃO
</v>
          </cell>
          <cell r="C2620" t="str">
            <v>un</v>
          </cell>
          <cell r="D2620">
            <v>81.540000000000006</v>
          </cell>
        </row>
        <row r="2621">
          <cell r="A2621" t="str">
            <v>ED-49819</v>
          </cell>
          <cell r="B2621" t="str">
            <v>COLETOR DE GÁS COM TRÊS (3) SAÍDAS, EM AÇO PRETO, SCHEDULE 40, DIÂMETRO SAÍDA 1/2" (21,34MM), COM ACABAMENTO EM PINTURA ELETROSTÁTICA, INCLUSIVE ACESSÓRIOS DE VEDAÇÃO</v>
          </cell>
          <cell r="C2621" t="str">
            <v>un</v>
          </cell>
          <cell r="D2621">
            <v>117.73</v>
          </cell>
        </row>
        <row r="2622">
          <cell r="A2622" t="str">
            <v>ED-48256</v>
          </cell>
          <cell r="B2622" t="str">
            <v>FILTRO TIPO "Y" EM BRONZE, DIÂMETRO DE 1" NPT</v>
          </cell>
          <cell r="C2622" t="str">
            <v>U</v>
          </cell>
          <cell r="D2622">
            <v>137.93</v>
          </cell>
        </row>
        <row r="2623">
          <cell r="A2623" t="str">
            <v>ED-48258</v>
          </cell>
          <cell r="B2623" t="str">
            <v>FILTRO TIPO "Y" EM BRONZE, DIÂMETRO DE 1 1/2" NPT</v>
          </cell>
          <cell r="C2623" t="str">
            <v>U</v>
          </cell>
          <cell r="D2623">
            <v>242.43</v>
          </cell>
        </row>
        <row r="2624">
          <cell r="A2624" t="str">
            <v>ED-48257</v>
          </cell>
          <cell r="B2624" t="str">
            <v>FILTRO TIPO "Y" EM BRONZE, DIÂMETRO DE 1 1/4" NPT</v>
          </cell>
          <cell r="C2624" t="str">
            <v>U</v>
          </cell>
          <cell r="D2624">
            <v>206.33</v>
          </cell>
        </row>
        <row r="2625">
          <cell r="A2625" t="str">
            <v>ED-48254</v>
          </cell>
          <cell r="B2625" t="str">
            <v>FILTRO TIPO "Y" EM BRONZE, DIÂMETRO DE 1/2" NPT</v>
          </cell>
          <cell r="C2625" t="str">
            <v>U</v>
          </cell>
          <cell r="D2625">
            <v>91.38</v>
          </cell>
        </row>
        <row r="2626">
          <cell r="A2626" t="str">
            <v>ED-48259</v>
          </cell>
          <cell r="B2626" t="str">
            <v>FILTRO TIPO "Y" EM BRONZE, DIÂMETRO DE 2" NPT</v>
          </cell>
          <cell r="C2626" t="str">
            <v>U</v>
          </cell>
          <cell r="D2626">
            <v>330.78</v>
          </cell>
        </row>
        <row r="2627">
          <cell r="A2627" t="str">
            <v>ED-48255</v>
          </cell>
          <cell r="B2627" t="str">
            <v>FILTRO TIPO "Y" EM BRONZE, DIÂMETRO DE 3/4" NPT</v>
          </cell>
          <cell r="C2627" t="str">
            <v>U</v>
          </cell>
          <cell r="D2627">
            <v>118.93</v>
          </cell>
        </row>
        <row r="2628">
          <cell r="A2628" t="str">
            <v>ED-49821</v>
          </cell>
          <cell r="B2628" t="str">
            <v>MANGUEIRA PLÁSTICA PARA GÁS D = 3/8" X 1,50 M</v>
          </cell>
          <cell r="C2628" t="str">
            <v>U</v>
          </cell>
          <cell r="D2628">
            <v>30.11</v>
          </cell>
        </row>
        <row r="2629">
          <cell r="A2629" t="str">
            <v>ED-49822</v>
          </cell>
          <cell r="B2629" t="str">
            <v>NIPLE DE REDUÇÃO 1/2"X1/8" EM LATÃO, ROSCA NPT, INCLUSIVE ACESSÓRIOS DE VEDAÇÃO</v>
          </cell>
          <cell r="C2629" t="str">
            <v>un</v>
          </cell>
          <cell r="D2629">
            <v>14.45</v>
          </cell>
        </row>
        <row r="2630">
          <cell r="A2630" t="str">
            <v>ED-49823</v>
          </cell>
          <cell r="B2630" t="str">
            <v>NIPLE DE REDUÇÃO 1/2"X3/8" EM LATÃO, ROSCA NPT, INCLUSIVE ACESSÓRIOS DE VEDAÇÃO</v>
          </cell>
          <cell r="C2630" t="str">
            <v>un</v>
          </cell>
          <cell r="D2630">
            <v>14.23</v>
          </cell>
        </row>
        <row r="2631">
          <cell r="A2631" t="str">
            <v>ED-49824</v>
          </cell>
          <cell r="B2631" t="str">
            <v>NIPLE DUPLO EM FERRO MALEÁVEL, DIÂMETRO 1/2"(15MM), COM ACABAMENTO GALVANIZADO, CLASSE DE PRESSÃO 300LBS, ROSCA NPT, INCLUSIVE ACESSÓRIOS DE VEDAÇÃO</v>
          </cell>
          <cell r="C2631" t="str">
            <v>un</v>
          </cell>
          <cell r="D2631">
            <v>14.22</v>
          </cell>
        </row>
        <row r="2632">
          <cell r="A2632" t="str">
            <v>ED-49830</v>
          </cell>
          <cell r="B2632" t="str">
            <v>TAMPÃO EM FERRO MALEÁVEL, DIÂMETRO 1/2"(15MM), COM ACABAMENTO GALVANIZADO, CLASSE DE PRESSÃO 300LBS, ROSCA NPT, INCLUSIVE ACESSÓRIOS DE VEDAÇÃO</v>
          </cell>
          <cell r="C2632" t="str">
            <v>un</v>
          </cell>
          <cell r="D2632">
            <v>16.73</v>
          </cell>
        </row>
        <row r="2633">
          <cell r="A2633">
            <v>8689</v>
          </cell>
          <cell r="B2633" t="str">
            <v>VIDROS E ESPELHOS</v>
          </cell>
          <cell r="C2633"/>
          <cell r="D2633"/>
        </row>
        <row r="2634">
          <cell r="A2634">
            <v>9039</v>
          </cell>
          <cell r="B2634" t="str">
            <v>ESPELHO</v>
          </cell>
          <cell r="C2634"/>
          <cell r="D2634"/>
        </row>
        <row r="2635">
          <cell r="A2635" t="str">
            <v>ED-51151</v>
          </cell>
          <cell r="B2635" t="str">
            <v>ESPELHO CRISTAL COM MOLDURA EM ALUMÍNIO, DIMENSÃO (60X90)CM, COM ESP. 4MM, INCLUSIVE FIXAÇÃO COM ADESIVO/SELANTE A BASE DE POLIURETANO, FORNECIMENTO E INSTALAÇÃO</v>
          </cell>
          <cell r="C2635" t="str">
            <v>un</v>
          </cell>
          <cell r="D2635">
            <v>244.39</v>
          </cell>
        </row>
        <row r="2636">
          <cell r="A2636" t="str">
            <v>ED-51152</v>
          </cell>
          <cell r="B2636" t="str">
            <v>ESPELHO CRISTAL, DIMENSÃO (40X60)CM, COM ESP. 4MM, EM ACABAMENTO LAPIDADO, INCLUSIVE FIXAÇÃO COM PARAFUSO TIPO FINESSON, FORNECIMENTO E INSTALAÇÃO</v>
          </cell>
          <cell r="C2636" t="str">
            <v>un</v>
          </cell>
          <cell r="D2636">
            <v>125.53</v>
          </cell>
        </row>
        <row r="2637">
          <cell r="A2637" t="str">
            <v>ED-51150</v>
          </cell>
          <cell r="B2637" t="str">
            <v>ESPELHO CRISTAL, DIMENSÃO (60X90)CM, COM ESP. 4MM, EM ACABAMENTO LAPIDADO, INCLUSIVE FIXAÇÃO COM PARAFUSO TIPO FINESSON, FORNECIMENTO E INSTALAÇÃO</v>
          </cell>
          <cell r="C2637" t="str">
            <v>un</v>
          </cell>
          <cell r="D2637">
            <v>237.34</v>
          </cell>
        </row>
        <row r="2638">
          <cell r="A2638">
            <v>9040</v>
          </cell>
          <cell r="B2638" t="str">
            <v>VIDRO ARAMADO</v>
          </cell>
          <cell r="C2638"/>
          <cell r="D2638"/>
        </row>
        <row r="2639">
          <cell r="A2639" t="str">
            <v>ED-51149</v>
          </cell>
          <cell r="B2639" t="str">
            <v>VIDRO ARAMADO E = 7 MM, COLOCADO</v>
          </cell>
          <cell r="C2639" t="str">
            <v>m2</v>
          </cell>
          <cell r="D2639">
            <v>357.85</v>
          </cell>
        </row>
        <row r="2640">
          <cell r="A2640">
            <v>9041</v>
          </cell>
          <cell r="B2640" t="str">
            <v>VIDRO LISOS TRANSPARENTES</v>
          </cell>
          <cell r="C2640"/>
          <cell r="D2640"/>
        </row>
        <row r="2641">
          <cell r="A2641" t="str">
            <v>ED-51155</v>
          </cell>
          <cell r="B2641" t="str">
            <v>VIDRO COMUM LISO INCOLOR, ESP. 3MM, INCLUSIVE FIXAÇÃO E VEDAÇÃO COM GUARNIÇÃO/GAXETA DE BORRACHA NEOPRENE, FORNECIMENTO E INSTALAÇÃO, EXCLUSIVE CAIXILHO/PERFIL</v>
          </cell>
          <cell r="C2641" t="str">
            <v>m2</v>
          </cell>
          <cell r="D2641">
            <v>141.26</v>
          </cell>
        </row>
        <row r="2642">
          <cell r="A2642" t="str">
            <v>ED-51156</v>
          </cell>
          <cell r="B2642" t="str">
            <v>VIDRO COMUM LISO INCOLOR, ESP. 4MM, INCLUSIVE FIXAÇÃO E VEDAÇÃO COM GUARNIÇÃO/GAXETA DE BORRACHA NEOPRENE, FORNECIMENTO E INSTALAÇÃO, EXCLUSIVE CAIXILHO/PERFIL</v>
          </cell>
          <cell r="C2642" t="str">
            <v>m2</v>
          </cell>
          <cell r="D2642">
            <v>174.23</v>
          </cell>
        </row>
        <row r="2643">
          <cell r="A2643" t="str">
            <v>ED-51157</v>
          </cell>
          <cell r="B2643" t="str">
            <v>VIDRO COMUM LISO INCOLOR, ESP. 6MM, INCLUSIVE FIXAÇÃO E VEDAÇÃO COM GUARNIÇÃO/GAXETA DE BORRACHA NEOPRENE, FORNECIMENTO E INSTALAÇÃO, EXCLUSIVE CAIXILHO/PERFIL</v>
          </cell>
          <cell r="C2643" t="str">
            <v>m2</v>
          </cell>
          <cell r="D2643">
            <v>235.81</v>
          </cell>
        </row>
        <row r="2644">
          <cell r="A2644">
            <v>9042</v>
          </cell>
          <cell r="B2644" t="str">
            <v>VIDRO FANTASIA</v>
          </cell>
          <cell r="C2644"/>
          <cell r="D2644"/>
        </row>
        <row r="2645">
          <cell r="A2645" t="str">
            <v>ED-51154</v>
          </cell>
          <cell r="B2645" t="str">
            <v>VIDRO IMPRESSO (FANTASIA) TIPO CANELADO OU MARTELADO INCOLOR, ESP. 3MM OU 4MM, INCLUSIVE FIXAÇÃO E VEDAÇÃO COM GUARNIÇÃO/GAXETA DE BORRACHA NEOPRENE, FORNECIMENTO E INSTALAÇÃO, EXCLUSIVE CAIXILHO/PERFIL</v>
          </cell>
          <cell r="C2645" t="str">
            <v>m2</v>
          </cell>
          <cell r="D2645">
            <v>149.78</v>
          </cell>
        </row>
        <row r="2646">
          <cell r="A2646" t="str">
            <v>ED-51153</v>
          </cell>
          <cell r="B2646" t="str">
            <v>VIDRO IMPRESSO (FANTASIA) TIPO MINI-BOREAL, ESP. 3MM, INCLUSIVE FIXAÇÃO E VEDAÇÃO COM GUARNIÇÃO/GAXETA DE BORRACHA NEOPRENE, FORNECIMENTO E INSTALAÇÃO, EXCLUSIVE CAIXILHO/PERFIL</v>
          </cell>
          <cell r="C2646" t="str">
            <v>m2</v>
          </cell>
          <cell r="D2646">
            <v>136.69</v>
          </cell>
        </row>
        <row r="2647">
          <cell r="A2647">
            <v>9043</v>
          </cell>
          <cell r="B2647" t="str">
            <v>VIDRO TEMPERADOS</v>
          </cell>
          <cell r="C2647"/>
          <cell r="D2647"/>
        </row>
        <row r="2648">
          <cell r="A2648" t="str">
            <v>ED-51160</v>
          </cell>
          <cell r="B2648" t="str">
            <v>VIDRO TEMPERADO INCOLOR, ESP. 10MM, INCLUSIVE FIXAÇÃO E VEDAÇÃO COM GUARNIÇÃO/GAXETA DE BORRACHA NEOPRENE, FORNECIMENTO E INSTALAÇÃO, EXCLUSIVE CAIXILHO/PERFIL</v>
          </cell>
          <cell r="C2648" t="str">
            <v>m2</v>
          </cell>
          <cell r="D2648">
            <v>350.26</v>
          </cell>
        </row>
        <row r="2649">
          <cell r="A2649" t="str">
            <v>ED-51158</v>
          </cell>
          <cell r="B2649" t="str">
            <v>VIDRO TEMPERADO INCOLOR, ESP. 6MM, INCLUSIVE FIXAÇÃO E VEDAÇÃO COM GUARNIÇÃO/GAXETA DE BORRACHA NEOPRENE, FORNECIMENTO E INSTALAÇÃO, EXCLUSIVE CAIXILHO/PERFIL</v>
          </cell>
          <cell r="C2649" t="str">
            <v>m2</v>
          </cell>
          <cell r="D2649">
            <v>220.74</v>
          </cell>
        </row>
        <row r="2650">
          <cell r="A2650" t="str">
            <v>ED-51159</v>
          </cell>
          <cell r="B2650" t="str">
            <v>VIDRO TEMPERADO INCOLOR, ESP. 8MM, INCLUSIVE FIXAÇÃO E VEDAÇÃO COM GUARNIÇÃO/GAXETA DE BORRACHA NEOPRENE, FORNECIMENTO E INSTALAÇÃO, EXCLUSIVE CAIXILHO/PERFIL</v>
          </cell>
          <cell r="C2650" t="str">
            <v>m2</v>
          </cell>
          <cell r="D2650">
            <v>277.87</v>
          </cell>
        </row>
        <row r="2651">
          <cell r="A2651">
            <v>8690</v>
          </cell>
          <cell r="B2651" t="str">
            <v>PLACAS E SINALIZAÇÕES VISUAIS</v>
          </cell>
          <cell r="C2651"/>
          <cell r="D2651"/>
        </row>
        <row r="2652">
          <cell r="A2652">
            <v>9045</v>
          </cell>
          <cell r="B2652" t="str">
            <v>PLACA DE INAUGURAÇÃO</v>
          </cell>
          <cell r="C2652"/>
          <cell r="D2652"/>
        </row>
        <row r="2653">
          <cell r="A2653" t="str">
            <v>ED-50634</v>
          </cell>
          <cell r="B2653" t="str">
            <v>PLACA DE INAUGURAÇÃO EM ALUMÍNIO FUNDIDO, 60 X 40 CM</v>
          </cell>
          <cell r="C2653" t="str">
            <v>U</v>
          </cell>
          <cell r="D2653">
            <v>690.41</v>
          </cell>
        </row>
        <row r="2654">
          <cell r="A2654" t="str">
            <v>ED-50635</v>
          </cell>
          <cell r="B2654" t="str">
            <v>PLACA DE INAUGURAÇÃO EM ALUMÍNIO FUNDIDO 85 X 50 CM</v>
          </cell>
          <cell r="C2654" t="str">
            <v>cj</v>
          </cell>
          <cell r="D2654">
            <v>952.12</v>
          </cell>
        </row>
        <row r="2655">
          <cell r="A2655">
            <v>9046</v>
          </cell>
          <cell r="B2655" t="str">
            <v>PLACA EM ALUMÍNIO</v>
          </cell>
          <cell r="C2655"/>
          <cell r="D2655"/>
        </row>
        <row r="2656">
          <cell r="A2656" t="str">
            <v>ED-50642</v>
          </cell>
          <cell r="B2656" t="str">
            <v>PLACA DE ALUMÍNIO ANODIZADO 25 X 25 CM PARA IDENTIFICAÇÃO</v>
          </cell>
          <cell r="C2656" t="str">
            <v>U</v>
          </cell>
          <cell r="D2656">
            <v>48.92</v>
          </cell>
        </row>
        <row r="2657">
          <cell r="A2657" t="str">
            <v>ED-50636</v>
          </cell>
          <cell r="B2657" t="str">
            <v>PLACA DE ALUMÍNIO FUNDIDO COM DENOMINAÇÃO DE CÔMODOS, 20 X 5 CM</v>
          </cell>
          <cell r="C2657" t="str">
            <v>U</v>
          </cell>
          <cell r="D2657">
            <v>53.6</v>
          </cell>
        </row>
        <row r="2658">
          <cell r="A2658" t="str">
            <v>ED-50637</v>
          </cell>
          <cell r="B2658" t="str">
            <v>PLACA DE ALUMÍNIO FUNDIDO COM DENOMINAÇÃO DE CÔMODOS, 21 X 4 CM</v>
          </cell>
          <cell r="C2658" t="str">
            <v>U</v>
          </cell>
          <cell r="D2658">
            <v>50.96</v>
          </cell>
        </row>
        <row r="2659">
          <cell r="A2659" t="str">
            <v>ED-50638</v>
          </cell>
          <cell r="B2659" t="str">
            <v>PLACA DE ALUMÍNIO FUNDIDO COM NOME DO PRÉDIO, AFIXADA EM PAREDE (0,39 M2)</v>
          </cell>
          <cell r="C2659" t="str">
            <v>U</v>
          </cell>
          <cell r="D2659">
            <v>843.5</v>
          </cell>
        </row>
        <row r="2660">
          <cell r="A2660" t="str">
            <v>ED-50639</v>
          </cell>
          <cell r="B2660" t="str">
            <v>PLACA DE ALUMÍNIO FUNDIDO DE NUMERAÇÃO DE PORTAS, 3 X 3 CM</v>
          </cell>
          <cell r="C2660" t="str">
            <v>U</v>
          </cell>
          <cell r="D2660">
            <v>16.399999999999999</v>
          </cell>
        </row>
        <row r="2661">
          <cell r="A2661" t="str">
            <v>ED-50640</v>
          </cell>
          <cell r="B2661" t="str">
            <v>PLACA DE ALUMÍNIO FUNDIDO DE NUMERAÇÃO DE PORTAS, 5 X 5 CM</v>
          </cell>
          <cell r="C2661" t="str">
            <v>U</v>
          </cell>
          <cell r="D2661">
            <v>16.440000000000001</v>
          </cell>
        </row>
        <row r="2662">
          <cell r="A2662" t="str">
            <v>ED-50643</v>
          </cell>
          <cell r="B2662" t="str">
            <v>PLACA EM ALUMÍNIO ANODIZADO 70 X 61 CM, FIXADA TUBO DE METALON</v>
          </cell>
          <cell r="C2662" t="str">
            <v>U</v>
          </cell>
          <cell r="D2662">
            <v>211.56</v>
          </cell>
        </row>
        <row r="2663">
          <cell r="A2663" t="str">
            <v>ED-50644</v>
          </cell>
          <cell r="B2663" t="str">
            <v>PLACA EM ALUMÍNIO 15 X 15 CM, COM PICTOGRAMA EM PELÍCULA ADESIVA</v>
          </cell>
          <cell r="C2663" t="str">
            <v>U</v>
          </cell>
          <cell r="D2663">
            <v>62.4</v>
          </cell>
        </row>
        <row r="2664">
          <cell r="A2664">
            <v>9047</v>
          </cell>
          <cell r="B2664" t="str">
            <v>PLACA EM AÇO ESCOVADO</v>
          </cell>
          <cell r="C2664"/>
          <cell r="D2664"/>
        </row>
        <row r="2665">
          <cell r="A2665" t="str">
            <v>ED-50633</v>
          </cell>
          <cell r="B2665" t="str">
            <v>PLACA EM CHAPA DE AÇO ESCOVADO 25 X 12 CM, E = 1 MM</v>
          </cell>
          <cell r="C2665" t="str">
            <v>U</v>
          </cell>
          <cell r="D2665">
            <v>74.95</v>
          </cell>
        </row>
        <row r="2666">
          <cell r="A2666">
            <v>8691</v>
          </cell>
          <cell r="B2666" t="str">
            <v>PONTOS DE INSTALAÇÕES</v>
          </cell>
          <cell r="C2666"/>
          <cell r="D2666"/>
        </row>
        <row r="2667">
          <cell r="A2667">
            <v>9050</v>
          </cell>
          <cell r="B2667" t="str">
            <v>PONTO DE ESGOTO</v>
          </cell>
          <cell r="C2667"/>
          <cell r="D2667"/>
        </row>
        <row r="2668">
          <cell r="A2668" t="str">
            <v>ED-50223</v>
          </cell>
          <cell r="B2668" t="str">
            <v>PONTO DE EMBUTIR PARA ESGOTO EM TUBO PVC RÍGIDO, PB - SÉRIE NORMAL, DN 40MM (1.1/2"), EMBUTIDO NA ALVENARIA/PISO, COM ALTURA (SAÍDA) DE 50CM DO PISO, COM DISTÂNCIA DE ATÉ CINCO (5) METROS DA RAMAL DE ESGOTO, EXCLUSIVE ESCAVAÇÃO, INCLUSIVE CONEXÕES E FIXAÇÃO DO TUBO COM ENCHIMENTO DO RASGO NA ALVENARIA/CONCRETO COM ARGAMASSA</v>
          </cell>
          <cell r="C2668" t="str">
            <v>un</v>
          </cell>
          <cell r="D2668">
            <v>153.03</v>
          </cell>
        </row>
        <row r="2669">
          <cell r="A2669" t="str">
            <v>ED-50225</v>
          </cell>
          <cell r="B2669" t="str">
            <v>PONTO DE EMBUTIR PARA ESGOTO EM TUBO PVC RÍGIDO, PBV - SÉRIE NORMAL, DN 100MM (4"), EMBUTIDO EM PISO COM DISTÂNCIA DE ATÉ CINCO (5) METROS DA RAMAL DE ESGOTO, INCLUSIVE CONEXÕES E FIXAÇÃO DO TUBO COM ENCHIMENTO DO RASGO NO CONCRETO COM ARGAMASSA</v>
          </cell>
          <cell r="C2669" t="str">
            <v>un</v>
          </cell>
          <cell r="D2669">
            <v>313.10000000000002</v>
          </cell>
        </row>
        <row r="2670">
          <cell r="A2670" t="str">
            <v>ED-50224</v>
          </cell>
          <cell r="B2670" t="str">
            <v>PONTO DE EMBUTIR PARA ESGOTO EM TUBO PVC RÍGIDO, PBV - SÉRIE NORMAL, DN 50MM (2"), EMBUTIDO EM PISO COM DISTÂNCIA DE ATÉ CINCO (5) METROS DA RAMAL DE ESGOTO, EXCLUSIVE ESCAVAÇÃO, INCLUSIVE CONEXÕES E FIXAÇÃO DO TUBO COM ENCHIMENTO DO RASGO NO CONCRETO COM ARGAMASSA</v>
          </cell>
          <cell r="C2670" t="str">
            <v>un</v>
          </cell>
          <cell r="D2670">
            <v>215.4</v>
          </cell>
        </row>
        <row r="2671">
          <cell r="A2671">
            <v>9051</v>
          </cell>
          <cell r="B2671" t="str">
            <v>PONTO DE ÁGUA FRIA</v>
          </cell>
          <cell r="C2671"/>
          <cell r="D2671"/>
        </row>
        <row r="2672">
          <cell r="A2672" t="str">
            <v>ED-50221</v>
          </cell>
          <cell r="B2672" t="str">
            <v>PONTO DE EMBUTIR PARA ÁGUA FRIA EM TUBO DE PVC RÍGIDO SOLDÁVEL, DN 20MM (1/2"), EMBUTIDO NA ALVENARIA COM DISTÂNCIA DE ATÉ CINCO (5) METROS DA TOMADA DE ÁGUA, INCLUSIVE CONEXÕES E FIXAÇÃO DO TUBO COM ENCHIMENTO DO RASGO NA ALVENARIA/CONCRETO COM ARGAMASSA</v>
          </cell>
          <cell r="C2672" t="str">
            <v>un</v>
          </cell>
          <cell r="D2672">
            <v>126.5</v>
          </cell>
        </row>
        <row r="2673">
          <cell r="A2673" t="str">
            <v>ED-50222</v>
          </cell>
          <cell r="B2673" t="str">
            <v>PONTO DE EMBUTIR PARA ÁGUA FRIA EM TUBO PVC RÍGIDO ROSCÁVEL, DN 1/2" (20MM), EMBUTIDO NA ALVENARIA COM DISTÂNCIA DE ATÉ CINCO (5) METROS DA TOMADA DE ÁGUA, INCLUSIVE CONEXÕES E FIXAÇÃO DO TUBO COM ENCHIMENTO DO RASGO NA ALVENARIA/CONCRETO COM ARGAMASSA</v>
          </cell>
          <cell r="C2673" t="str">
            <v>un</v>
          </cell>
          <cell r="D2673">
            <v>169.4</v>
          </cell>
        </row>
        <row r="2674">
          <cell r="A2674">
            <v>9052</v>
          </cell>
          <cell r="B2674" t="str">
            <v>PONTO DE TOMADA/INTERRUPTOR/LUZ</v>
          </cell>
          <cell r="C2674"/>
          <cell r="D2674"/>
        </row>
        <row r="2675">
          <cell r="A2675" t="str">
            <v>ED-50227</v>
          </cell>
          <cell r="B2675" t="str">
            <v>PONTO DE EMBUTIR PARA UM (1) INTERRUPTOR SIMPLES (10A-250V), COM PLACA 4"X2" DE UM (1) POSTO, COM ELETRODUTO FLEXÍVEL CORRUGADO, ANTI-CHAMA, DN 25MM (3/4"), EMBUTIDO NA ALVENARIA E CABO DE COBRE FLEXÍVEL, CLASSE 5, ISOLAMENTO TIPO LSHF/ATOX, NÃO HALOGENADO, SEÇÃO 1,5MM2 (70°C-450/750V), COM DISTÂNCIA DE ATÉ DEZ (10) METROS DO PONTO DE DERIVAÇÃO, INCLUSIVE CAIXA DE LIGAÇÃO, SUPORTE E FIXAÇÃO DO ELETRODUTO COM ENCHIMENTO DO RASGO NA ALVENARIA/CONCRETO COM ARGAMASSA</v>
          </cell>
          <cell r="C2675" t="str">
            <v>un</v>
          </cell>
          <cell r="D2675">
            <v>226.27</v>
          </cell>
        </row>
        <row r="2676">
          <cell r="A2676" t="str">
            <v>ED-50228</v>
          </cell>
          <cell r="B2676" t="str">
            <v>PONTO DE EMBUTIR PARA UMA (1) LUMINÁRIA,COM ELETRODUTO DE PVC RÍGIDO ROSCÁVEL, DN 20MM (3/4"), EMBUTIDO NA LAJE E CABO DE COBRE FLEXÍVEL, CLASSE 5, ISOLAMENTO TIPO LSHF/ATOX, NÃO HALOGENADO, SEÇÃO 1,5MM2 (70°C-450/750V), COM DISTÂNCIA DE ATÉ CINCO (5) METROS DO PONTO DE DERIVAÇÃO, EXCLUSIVE LUMINÁRIA, INCLUSIVE CAIXA DE LIGAÇÃO OCTOGONAL, SUPORTE E FIXAÇÃO DO ELETRODUTO</v>
          </cell>
          <cell r="C2676" t="str">
            <v>un</v>
          </cell>
          <cell r="D2676">
            <v>143.11000000000001</v>
          </cell>
        </row>
        <row r="2677">
          <cell r="A2677" t="str">
            <v>ED-17905</v>
          </cell>
          <cell r="B2677" t="str">
            <v>PONTO DE EMBUTIR PARA UMA (1) TOMADA PADRÃO, TRÊS (3) POLOS (2P+T/10A-250V), COM PLACA 4"X2" DE UM (1) POSTO, COM ELETRODUTO DE PVC RÍGIDO ROSCÁVEL, DN 20MM (3/4"), EMBUTIDO NO PISO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v>
          </cell>
          <cell r="C2677" t="str">
            <v>un</v>
          </cell>
          <cell r="D2677">
            <v>403.1</v>
          </cell>
        </row>
        <row r="2678">
          <cell r="A2678" t="str">
            <v>ED-50232</v>
          </cell>
          <cell r="B2678" t="str">
            <v>PONTO DE EMBUTIR PARA UMA (1) TOMADA PADRÃO, TRÊS (3) POLOS (2P+T/10A-250V), COM PLACA 4"X2" DE UM (1) POSTO, COM ELETRODUTO FLEXÍVEL CORRUGADO, ANTI-CHAMA, DN 25MM (3/4"), EMBUTIDO NA ALVENARIA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v>
          </cell>
          <cell r="C2678" t="str">
            <v>un</v>
          </cell>
          <cell r="D2678">
            <v>282</v>
          </cell>
        </row>
        <row r="2679">
          <cell r="A2679" t="str">
            <v>ED-17903</v>
          </cell>
          <cell r="B2679" t="str">
            <v>PONTO DE SOBREPOR PARA UM (1) INTERRUPTOR SIMPLES (10A-250V),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v>
          </cell>
          <cell r="C2679" t="str">
            <v>un</v>
          </cell>
          <cell r="D2679">
            <v>406.77</v>
          </cell>
        </row>
        <row r="2680">
          <cell r="A2680" t="str">
            <v>ED-17906</v>
          </cell>
          <cell r="B2680" t="str">
            <v>PONTO DE SOBREPOR PARA UMA (1) TOMADA PADRÃO, TRÊS (3) POLOS (2P+T/10A-250V),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v>
          </cell>
          <cell r="C2680" t="str">
            <v>un</v>
          </cell>
          <cell r="D2680">
            <v>410.47</v>
          </cell>
        </row>
        <row r="2681">
          <cell r="A2681" t="str">
            <v>ED-17902</v>
          </cell>
          <cell r="B2681" t="str">
            <v>PONTO DE SOBREPOR PARA UMA (1) TOMADA TELEFÔNICA (CONECTOR RJ11), COM PLACA 4"X2" DE UM (1) POSTO, COM ELETRODUTO DE AÇO GALVANIZADO, CLASSE LEVE, DN 20MM (3/4"), FIXADO NA ALVENARIA/TETO E FIO TELEFÔNICO (FI) EM COBRE ELETROLÍTICO ESTANHADO DE SEÇÃO MACIÇA, ESP. 0,60MM (2X0,60MM), COM DISTÂNCIA DE ATÉ DEZ (10) METROS DO PONTO DE DERIVAÇÃO, INCLUSIVE FORNECIMENTO, INSTALAÇÃO, CONDULETE EM ALUMÍNIO, CONEXÕES, SUPORTE E FIXAÇÃO DO ELETRODUTO</v>
          </cell>
          <cell r="C2681" t="str">
            <v>un</v>
          </cell>
          <cell r="D2681">
            <v>310.13</v>
          </cell>
        </row>
        <row r="2682">
          <cell r="A2682">
            <v>9053</v>
          </cell>
          <cell r="B2682" t="str">
            <v>PONTO DE REDE (LÓGICA/SOM/CFT)</v>
          </cell>
          <cell r="C2682"/>
          <cell r="D2682"/>
        </row>
        <row r="2683">
          <cell r="A2683" t="str">
            <v>ED-50229</v>
          </cell>
          <cell r="B2683" t="str">
            <v>PONTO DE EMBUTIR SECO, PARA UMA (1) PLACA CEGA 4"X4", COM ELETRODUTO DE PVC RÍGIDO ROSCÁVEL, DN 20MM (3/4"), EMBUTIDO NO PISO E SONDA EM ARAME GALVANIZADO, DIÂMETRO DE 1,24MM (BWG 18), COM DISTÂNCIA DE ATÉ DEZ (10) METROS DO PONTO DE DERIVAÇÃO, INCLUSIVE CAIXA DE LIGAÇÃO, SUPORTE E FIXAÇÃO DO ELETRODUTO COM ENCHIMENTO DO RASGO NA ALVENARIA/CONCRETO COM ARGAMASSA</v>
          </cell>
          <cell r="C2683" t="str">
            <v>un</v>
          </cell>
          <cell r="D2683">
            <v>260.47000000000003</v>
          </cell>
        </row>
        <row r="2684">
          <cell r="A2684" t="str">
            <v>ED-50230</v>
          </cell>
          <cell r="B2684" t="str">
            <v>PONTO DE EMBUTIR SECO, PARA UMA (1) PLACA CEGA 4"X4", COM ELETRODUTO FLEXÍVEL CORRUGADO, ANTI-CHAMA, DN 25MM (3/4"), EMBUTIDO NA ALVENARIA E SONDA EM ARAME GALVANIZADO, DIÂMETRO DE 1,24MM (BWG 18), COM DISTÂNCIA DE ATÉ DEZ (10) METROS DO PONTO DE DERIVAÇÃO, INCLUSIVE CAIXA DE LIGAÇÃO, SUPORTE E FIXAÇÃO DO ELETRODUTO COM ENCHIMENTO DO RASGO NA ALVENARIA/CONCRETO COM ARGAMASSA</v>
          </cell>
          <cell r="C2684" t="str">
            <v>un</v>
          </cell>
          <cell r="D2684">
            <v>139.37</v>
          </cell>
        </row>
        <row r="2685">
          <cell r="A2685">
            <v>9054</v>
          </cell>
          <cell r="B2685" t="str">
            <v>PONTO DE TELEFONIA</v>
          </cell>
          <cell r="C2685"/>
          <cell r="D2685"/>
        </row>
        <row r="2686">
          <cell r="A2686" t="str">
            <v>ED-50231</v>
          </cell>
          <cell r="B2686" t="str">
            <v>PONTO DE EMBUTIR PARA UMA (1) TOMADA TELEFÔNICA (CONECTOR RJ11), COM PLACA 4"X2" DE UM (1) POSTO, COM ELETRODUTO FLEXÍVEL CORRUGADO, ANTI-CHAMA, DN 25MM (3/4"), EMBUTIDO NA ALVENARIA E FIO TELEFÔNICO (FI) EM COBRE ELETROLÍTICO ESTANHADO DE SEÇÃO MACIÇA, ESP. 0,60MM (2X0,60MM), COM DISTÂNCIA DE ATÉ DEZ (10) METROS DO PONTO DE DERIVAÇÃO, INCLUSIVE CAIXA DE LIGAÇÃO, SUPORTE E FIXAÇÃO DO ELETRODUTO COM ENCHIMENTO DO RASGO NA ALVENARIA/CONCRETO COM ARGAMASSA</v>
          </cell>
          <cell r="C2686" t="str">
            <v>un</v>
          </cell>
          <cell r="D2686">
            <v>178.18</v>
          </cell>
        </row>
        <row r="2687">
          <cell r="A2687">
            <v>9055</v>
          </cell>
          <cell r="B2687" t="str">
            <v>PONTO DE GÁS (GLP)</v>
          </cell>
          <cell r="C2687"/>
          <cell r="D2687"/>
        </row>
        <row r="2688">
          <cell r="A2688" t="str">
            <v>ED-50226</v>
          </cell>
          <cell r="B2688" t="str">
            <v>PONTO DE EMBUTIR PARA GÁS EM TUBO DE AÇO GALVANIZADO COM COSTURA, DN 1/2", EMBUTIDO NA ALVENARIA COM DISTÂNCIA DE ATÉ CINCO (5) METROS DO RAMAL DE ABASTECIMENTO, INCLUSIVE CONEXÕES E FIXAÇÃO DO TUBO COM ENCHIMENTO DO RASGO NA ALVENARIA/CONCRETO COM ARGAMASSA</v>
          </cell>
          <cell r="C2688" t="str">
            <v>un</v>
          </cell>
          <cell r="D2688">
            <v>312.85000000000002</v>
          </cell>
        </row>
        <row r="2689">
          <cell r="A2689" t="str">
            <v>ED-18181</v>
          </cell>
          <cell r="B2689" t="str">
            <v>PONTO DE EMBUTIR PARA GÁS EM TUBO DE COBRE CLASSE "A" SEM COSTURA SOLDÁVEL, DN 1/2" (15MM), EMBUTIDO NA ALVENARIA COM DISTÂNCIA DE ATÉ CINCO (5) METROS DO RAMAL DE ABASTECIMENTO, INCLUSIVE CONEXÕES E FIXAÇÃO DO TUBO COM ENCHIMENTO DO RASGO NA ALVENARIA/CONCRETO COM ARGAMASSA</v>
          </cell>
          <cell r="C2689" t="str">
            <v>un</v>
          </cell>
          <cell r="D2689">
            <v>312.85000000000002</v>
          </cell>
        </row>
        <row r="2690">
          <cell r="A2690">
            <v>8692</v>
          </cell>
          <cell r="B2690" t="str">
            <v>SERVIÇOS DE PAISAGISMO</v>
          </cell>
          <cell r="C2690"/>
          <cell r="D2690"/>
        </row>
        <row r="2691">
          <cell r="A2691">
            <v>9056</v>
          </cell>
          <cell r="B2691" t="str">
            <v>PLANTIO DE GRAMA</v>
          </cell>
          <cell r="C2691"/>
          <cell r="D2691"/>
        </row>
        <row r="2692">
          <cell r="A2692" t="str">
            <v>ED-50435</v>
          </cell>
          <cell r="B2692" t="str">
            <v>PLANTIO DE GRAMA BATATAIS EM PLACAS, INCLUSIVE TERRA VEGETAL E CONSERVAÇÃO POR TRINTA (30) DIAS</v>
          </cell>
          <cell r="C2692" t="str">
            <v>m2</v>
          </cell>
          <cell r="D2692">
            <v>25.86</v>
          </cell>
        </row>
        <row r="2693">
          <cell r="A2693" t="str">
            <v>ED-50437</v>
          </cell>
          <cell r="B2693" t="str">
            <v>PLANTIO DE GRAMA ESMERALDA EM PLACAS, INCLUSIVE TERRA VEGETAL E CONSERVAÇÃO POR TRINTA (30) DIAS</v>
          </cell>
          <cell r="C2693" t="str">
            <v>m2</v>
          </cell>
          <cell r="D2693">
            <v>28.7</v>
          </cell>
        </row>
        <row r="2694">
          <cell r="A2694" t="str">
            <v>ED-50436</v>
          </cell>
          <cell r="B2694" t="str">
            <v>PLANTIO DE GRAMA SÃO CARLOS EM PLACAS, INCLUSIVE TERRA VEGETAL E CONSERVAÇÃO POR TRINTA (30) DIAS</v>
          </cell>
          <cell r="C2694" t="str">
            <v>m2</v>
          </cell>
          <cell r="D2694">
            <v>34.880000000000003</v>
          </cell>
        </row>
        <row r="2695">
          <cell r="A2695">
            <v>9057</v>
          </cell>
          <cell r="B2695" t="str">
            <v>PLANTIO E PREPARO DE COVA PARA ÁRVORE</v>
          </cell>
          <cell r="C2695"/>
          <cell r="D2695"/>
        </row>
        <row r="2696">
          <cell r="A2696" t="str">
            <v>ED-50433</v>
          </cell>
          <cell r="B2696" t="str">
            <v>PLANTIO E PREPARO DE COVAS DE ARBUSTOS ORNAMENTAIS EM GERAL, EXCETO FORNECIMENTO DAS MUDAS</v>
          </cell>
          <cell r="C2696" t="str">
            <v>un</v>
          </cell>
          <cell r="D2696">
            <v>10.050000000000001</v>
          </cell>
        </row>
        <row r="2697">
          <cell r="A2697" t="str">
            <v>ED-50434</v>
          </cell>
          <cell r="B2697" t="str">
            <v>PLANTIO E PREPARO DE COVAS DE FORRAÇÃO, EXCETO FORNECIMENTO DAS MUDAS</v>
          </cell>
          <cell r="C2697" t="str">
            <v>m2</v>
          </cell>
          <cell r="D2697">
            <v>25.5</v>
          </cell>
        </row>
        <row r="2698">
          <cell r="A2698" t="str">
            <v>ED-50432</v>
          </cell>
          <cell r="B2698" t="str">
            <v>PLANTIO E PREPARO DE COVAS PARA ÁRVORES COM ALTURA MÉDIA DE 2,00M, DIMENSÕES (60X60X60)CM , EXCLUSIVE FORNECIMENTO DAS MUDAS</v>
          </cell>
          <cell r="C2698" t="str">
            <v>un</v>
          </cell>
          <cell r="D2698">
            <v>13.4</v>
          </cell>
        </row>
        <row r="2699">
          <cell r="A2699">
            <v>9058</v>
          </cell>
          <cell r="B2699" t="str">
            <v>FORNECIMENTO DE MUDA</v>
          </cell>
          <cell r="C2699"/>
          <cell r="D2699"/>
        </row>
        <row r="2700">
          <cell r="A2700" t="str">
            <v>ED-50446</v>
          </cell>
          <cell r="B2700" t="str">
            <v>FORNECIMENTO DE ARBUSTO BELA EMÍLIA COM ALTURA MÍNIMA DE 15CM, EXCLUSIVE PLANTIO</v>
          </cell>
          <cell r="C2700" t="str">
            <v>un</v>
          </cell>
          <cell r="D2700">
            <v>3.84</v>
          </cell>
        </row>
        <row r="2701">
          <cell r="A2701" t="str">
            <v>ED-50447</v>
          </cell>
          <cell r="B2701" t="str">
            <v>FORNECIMENTO DE ARBUSTO CAMARÁ COM ALTURA MÍNIMA DE 15CM, EXCLUSIVE PLANTIO</v>
          </cell>
          <cell r="C2701" t="str">
            <v>un</v>
          </cell>
          <cell r="D2701">
            <v>2.41</v>
          </cell>
        </row>
        <row r="2702">
          <cell r="A2702" t="str">
            <v>ED-50441</v>
          </cell>
          <cell r="B2702" t="str">
            <v>FORNECIMENTO DE ÁRVORE ACÁSSIA MIMOSA COM ALTURA MÉDIA DE 2,00M, EXCLUSIVE PLANTIO</v>
          </cell>
          <cell r="C2702" t="str">
            <v>un</v>
          </cell>
          <cell r="D2702">
            <v>161.09</v>
          </cell>
        </row>
        <row r="2703">
          <cell r="A2703" t="str">
            <v>ED-25275</v>
          </cell>
          <cell r="B2703" t="str">
            <v>FORNECIMENTO DE ÁRVORE AROEIRA-PIMENTEIRA COM ALTURA MÉDIA DE 2,00M, EXCLUSIVE PLANTIO</v>
          </cell>
          <cell r="C2703" t="str">
            <v>un</v>
          </cell>
          <cell r="D2703">
            <v>80.23</v>
          </cell>
        </row>
        <row r="2704">
          <cell r="A2704" t="str">
            <v>ED-25277</v>
          </cell>
          <cell r="B2704" t="str">
            <v>FORNECIMENTO DE ÁRVORE AROEIRA-SALSA COM ALTURA MÉDIA DE 2,00M, EXCLUSIVE PLANTIO</v>
          </cell>
          <cell r="C2704" t="str">
            <v>un</v>
          </cell>
          <cell r="D2704">
            <v>80.23</v>
          </cell>
        </row>
        <row r="2705">
          <cell r="A2705" t="str">
            <v>ED-25245</v>
          </cell>
          <cell r="B2705" t="str">
            <v>FORNECIMENTO DE ÁRVORE IPÊ-AMARELO COM ALTURA MÉDIA DE 2,00M, EXCLUSIVE PLANTIO</v>
          </cell>
          <cell r="C2705" t="str">
            <v>un</v>
          </cell>
          <cell r="D2705">
            <v>101.93</v>
          </cell>
        </row>
        <row r="2706">
          <cell r="A2706" t="str">
            <v>ED-25264</v>
          </cell>
          <cell r="B2706" t="str">
            <v>FORNECIMENTO DE ÁRVORE IPÊ-BRANCO COM ALTURA MÉDIA DE 2,00M, EXCLUSIVE PLANTIO</v>
          </cell>
          <cell r="C2706" t="str">
            <v>un</v>
          </cell>
          <cell r="D2706">
            <v>101.93</v>
          </cell>
        </row>
        <row r="2707">
          <cell r="A2707" t="str">
            <v>ED-50439</v>
          </cell>
          <cell r="B2707" t="str">
            <v>FORNECIMENTO DE ÁRVORE IPÊ-ROSA COM ALTURA MÉDIA DE 2,00M, EXCLUSIVE PLANTIO</v>
          </cell>
          <cell r="C2707" t="str">
            <v>un</v>
          </cell>
          <cell r="D2707">
            <v>101.93</v>
          </cell>
        </row>
        <row r="2708">
          <cell r="A2708" t="str">
            <v>ED-25244</v>
          </cell>
          <cell r="B2708" t="str">
            <v>FORNECIMENTO DE ÁRVORE IPÊ-ROXO COM ALTURA MÉDIA DE 2,00M, EXCLUSIVE PLANTIO</v>
          </cell>
          <cell r="C2708" t="str">
            <v>un</v>
          </cell>
          <cell r="D2708">
            <v>101.93</v>
          </cell>
        </row>
        <row r="2709">
          <cell r="A2709" t="str">
            <v>ED-50442</v>
          </cell>
          <cell r="B2709" t="str">
            <v>FORNECIMENTO DE ÁRVORE JACARANDÁ MIMOSO COM ALTURA MÉDIA DE 2,00M, EXCLUSIVE PLANTIO</v>
          </cell>
          <cell r="C2709" t="str">
            <v>un</v>
          </cell>
          <cell r="D2709">
            <v>98.5</v>
          </cell>
        </row>
        <row r="2710">
          <cell r="A2710" t="str">
            <v>ED-25470</v>
          </cell>
          <cell r="B2710" t="str">
            <v>FORNECIMENTO DE ÁRVORE JATOBÁ COM ALTURA MÉDIA DE 2,00M, EXCLUSIVE PLANTIO</v>
          </cell>
          <cell r="C2710" t="str">
            <v>un</v>
          </cell>
          <cell r="D2710">
            <v>93.5</v>
          </cell>
        </row>
        <row r="2711">
          <cell r="A2711" t="str">
            <v>ED-25280</v>
          </cell>
          <cell r="B2711" t="str">
            <v>FORNECIMENTO DE ÁRVORE MANACÁ-DA-SERRA COM ALTURA MÉDIA DE 2,00M, EXCLUSIVE PLANTIO</v>
          </cell>
          <cell r="C2711" t="str">
            <v>un</v>
          </cell>
          <cell r="D2711">
            <v>95.7</v>
          </cell>
        </row>
        <row r="2712">
          <cell r="A2712" t="str">
            <v>ED-25497</v>
          </cell>
          <cell r="B2712" t="str">
            <v>FORNECIMENTO DE ÁRVORE OITI COM ALTURA MÉDIA DE 2,00M, EXCLUSIVE PLANTIO</v>
          </cell>
          <cell r="C2712" t="str">
            <v>un</v>
          </cell>
          <cell r="D2712">
            <v>72.67</v>
          </cell>
        </row>
        <row r="2713">
          <cell r="A2713" t="str">
            <v>ED-25269</v>
          </cell>
          <cell r="B2713" t="str">
            <v>FORNECIMENTO DE ÁRVORE PAINEIRA COM ALTURA MÉDIA DE 2,00M, EXCLUSIVE PLANTIO</v>
          </cell>
          <cell r="C2713" t="str">
            <v>un</v>
          </cell>
          <cell r="D2713">
            <v>80.569999999999993</v>
          </cell>
        </row>
        <row r="2714">
          <cell r="A2714" t="str">
            <v>ED-25273</v>
          </cell>
          <cell r="B2714" t="str">
            <v>FORNECIMENTO DE ÁRVORE PAU-BRASIL COM ALTURA MÉDIA DE 2,00M, EXCLUSIVE PLANTIO</v>
          </cell>
          <cell r="C2714" t="str">
            <v>un</v>
          </cell>
          <cell r="D2714">
            <v>75.14</v>
          </cell>
        </row>
        <row r="2715">
          <cell r="A2715" t="str">
            <v>ED-50440</v>
          </cell>
          <cell r="B2715" t="str">
            <v>FORNECIMENTO DE ÁRVORE PAU-FERRO COM ALTURA MÉDIA DE 2,00M, EXCLUSIVE PLANTIO</v>
          </cell>
          <cell r="C2715" t="str">
            <v>un</v>
          </cell>
          <cell r="D2715">
            <v>98.29</v>
          </cell>
        </row>
        <row r="2716">
          <cell r="A2716" t="str">
            <v>ED-25489</v>
          </cell>
          <cell r="B2716" t="str">
            <v>FORNECIMENTO DE ÁRVORE PAU-MULATO COM ALTURA MÉDIA DE 2,00M, EXCLUSIVE PLANTIO</v>
          </cell>
          <cell r="C2716" t="str">
            <v>un</v>
          </cell>
          <cell r="D2716">
            <v>81.430000000000007</v>
          </cell>
        </row>
        <row r="2717">
          <cell r="A2717" t="str">
            <v>ED-25268</v>
          </cell>
          <cell r="B2717" t="str">
            <v>FORNECIMENTO DE ÁRVORE QUARESMEIRA COM ALTURA MÉDIA DE 2,00M, EXCLUSIVE PLANTIO</v>
          </cell>
          <cell r="C2717" t="str">
            <v>un</v>
          </cell>
          <cell r="D2717">
            <v>95.7</v>
          </cell>
        </row>
        <row r="2718">
          <cell r="A2718" t="str">
            <v>ED-25493</v>
          </cell>
          <cell r="B2718" t="str">
            <v>FORNECIMENTO DE ÁRVORE SAPUCAIA COM ALTURA MÉDIA DE 2,00M, EXCLUSIVE PLANTIO</v>
          </cell>
          <cell r="C2718" t="str">
            <v>un</v>
          </cell>
          <cell r="D2718">
            <v>95.22</v>
          </cell>
        </row>
        <row r="2719">
          <cell r="A2719" t="str">
            <v>ED-50438</v>
          </cell>
          <cell r="B2719" t="str">
            <v>FORNECIMENTO DE ÁRVORE SIBIPURUNA COM ALTURA MÉDIA DE 2,00M, EXCLUSIVE PLANTIO</v>
          </cell>
          <cell r="C2719" t="str">
            <v>un</v>
          </cell>
          <cell r="D2719">
            <v>98.29</v>
          </cell>
        </row>
        <row r="2720">
          <cell r="A2720" t="str">
            <v>ED-25441</v>
          </cell>
          <cell r="B2720" t="str">
            <v>FORNECIMENTO DE ÁRVORE UNHA-DE-VACA COM ALTURA MÉDIA DE 2,00M, EXCLUSIVE PLANTIO</v>
          </cell>
          <cell r="C2720" t="str">
            <v>un</v>
          </cell>
          <cell r="D2720">
            <v>75.64</v>
          </cell>
        </row>
        <row r="2721">
          <cell r="A2721" t="str">
            <v>ED-25551</v>
          </cell>
          <cell r="B2721" t="str">
            <v>FORNECIMENTO DE FORRAÇÃO DO TIPO ACALYPHA, EXCLUSIVE PLANTIO</v>
          </cell>
          <cell r="C2721" t="str">
            <v>m2</v>
          </cell>
          <cell r="D2721">
            <v>55.25</v>
          </cell>
        </row>
        <row r="2722">
          <cell r="A2722" t="str">
            <v>ED-25553</v>
          </cell>
          <cell r="B2722" t="str">
            <v>FORNECIMENTO DE FORRAÇÃO DO TIPO CLOROFITO, EXCLUSIVE PLANTIO</v>
          </cell>
          <cell r="C2722" t="str">
            <v>m2</v>
          </cell>
          <cell r="D2722">
            <v>43.5</v>
          </cell>
        </row>
        <row r="2723">
          <cell r="A2723" t="str">
            <v>ED-25549</v>
          </cell>
          <cell r="B2723" t="str">
            <v>FORNECIMENTO DE FORRAÇÃO DO TIPO GRAMA-AMENDOIM, EXCLUSIVE PLANTIO</v>
          </cell>
          <cell r="C2723" t="str">
            <v>m2</v>
          </cell>
          <cell r="D2723">
            <v>18</v>
          </cell>
        </row>
        <row r="2724">
          <cell r="A2724" t="str">
            <v>ED-25552</v>
          </cell>
          <cell r="B2724" t="str">
            <v>FORNECIMENTO DE FORRAÇÃO DO TIPO WEDELIA, EXCLUSIVE PLANTIO</v>
          </cell>
          <cell r="C2724" t="str">
            <v>m2</v>
          </cell>
          <cell r="D2724">
            <v>63.75</v>
          </cell>
        </row>
        <row r="2725">
          <cell r="A2725" t="str">
            <v>ED-50449</v>
          </cell>
          <cell r="B2725" t="str">
            <v>FORNECIMENTO DE PALMEIRA ARECA-BAMBU COM ALTURA MÍNIMA DE 50CM, EXCLUSIVE PLANTIO</v>
          </cell>
          <cell r="C2725" t="str">
            <v>un</v>
          </cell>
          <cell r="D2725">
            <v>24.08</v>
          </cell>
        </row>
        <row r="2726">
          <cell r="A2726" t="str">
            <v>ED-25243</v>
          </cell>
          <cell r="B2726" t="str">
            <v>FORNECIMENTO DE PALMEIRA JERIVÁ COM ALTURA MÉDIA DE 2,00M, EXCLUSIVE PLANTIO</v>
          </cell>
          <cell r="C2726" t="str">
            <v>un</v>
          </cell>
          <cell r="D2726">
            <v>172.55</v>
          </cell>
        </row>
        <row r="2727">
          <cell r="A2727" t="str">
            <v>ED-50448</v>
          </cell>
          <cell r="B2727" t="str">
            <v>FORNECIMENTO DE PALMEIRA LICURI COM ALTURA MÉDIA DE 2,00M, EXCLUSIVE PLANTIO</v>
          </cell>
          <cell r="C2727" t="str">
            <v>un</v>
          </cell>
          <cell r="D2727">
            <v>172.55</v>
          </cell>
        </row>
        <row r="2728">
          <cell r="A2728">
            <v>9060</v>
          </cell>
          <cell r="B2728" t="str">
            <v>CERCA EM FERRO</v>
          </cell>
          <cell r="C2728"/>
          <cell r="D2728"/>
        </row>
        <row r="2729">
          <cell r="A2729" t="str">
            <v>ED-50431</v>
          </cell>
          <cell r="B2729" t="str">
            <v>CERCA EM FERRO, TRIANGULAR, PADRÃO PREFEITURA</v>
          </cell>
          <cell r="C2729" t="str">
            <v>U</v>
          </cell>
          <cell r="D2729">
            <v>83.97</v>
          </cell>
        </row>
        <row r="2730">
          <cell r="A2730">
            <v>8693</v>
          </cell>
          <cell r="B2730" t="str">
            <v>SERVIÇOS COMPLEMENTARES</v>
          </cell>
          <cell r="C2730"/>
          <cell r="D2730"/>
        </row>
        <row r="2731">
          <cell r="A2731">
            <v>9061</v>
          </cell>
          <cell r="B2731" t="str">
            <v>RASGO E ENCHIMENTO EM PAREDE</v>
          </cell>
          <cell r="C2731"/>
          <cell r="D2731"/>
        </row>
        <row r="2732">
          <cell r="A2732" t="str">
            <v>ED-50704</v>
          </cell>
          <cell r="B2732" t="str">
            <v>ENCHIMENTO DE RASGO EM ALVENARIA/CONCRETO COM ARGAMASSA, DIÂMETROS DE 15MM A 25MM (1/2" A 1"), INCLUSIVE ARGAMASSA, TRAÇO 1:2:8 (CIMENTO, CAL E AREIA), PREPARO MECÂNICO</v>
          </cell>
          <cell r="C2732" t="str">
            <v>m</v>
          </cell>
          <cell r="D2732">
            <v>2.39</v>
          </cell>
        </row>
        <row r="2733">
          <cell r="A2733" t="str">
            <v>ED-50705</v>
          </cell>
          <cell r="B2733" t="str">
            <v>ENCHIMENTO DE RASGO EM ALVENARIA/CONCRETO COM ARGAMASSA, DIÂMETROS DE 32MM A 50MM (1.1/4" A 2"), INCLUSIVE ARGAMASSA, TRAÇO 1:2:8 (CIMENTO, CAL E AREIA), PREPARO MECÂNICO</v>
          </cell>
          <cell r="C2733" t="str">
            <v>m</v>
          </cell>
          <cell r="D2733">
            <v>3.12</v>
          </cell>
        </row>
        <row r="2734">
          <cell r="A2734" t="str">
            <v>ED-50706</v>
          </cell>
          <cell r="B2734" t="str">
            <v>ENCHIMENTO DE RASGO EM ALVENARIA/CONCRETO COM ARGAMASSA, DIÂMETROS DE 65MM A 100MM (2.1/2" A 4"), INCLUSIVE ARGAMASSA, TRAÇO 1:2:8 (CIMENTO, CAL E AREIA), PREPARO MECÂNICO</v>
          </cell>
          <cell r="C2734" t="str">
            <v>m</v>
          </cell>
          <cell r="D2734">
            <v>5.19</v>
          </cell>
        </row>
        <row r="2735">
          <cell r="A2735" t="str">
            <v>ED-50707</v>
          </cell>
          <cell r="B2735" t="str">
            <v>RASGO EM ALVENARIA PARA PASSAGEM DE ELETRODUTO/TUBULAÇÃO, DIÂMETROS DE 15MM A 25MM (1/2" A 1"), EXCLUSIVE ENCHIMENTO</v>
          </cell>
          <cell r="C2735" t="str">
            <v>m</v>
          </cell>
          <cell r="D2735">
            <v>3.19</v>
          </cell>
        </row>
        <row r="2736">
          <cell r="A2736" t="str">
            <v>ED-50708</v>
          </cell>
          <cell r="B2736" t="str">
            <v>RASGO EM ALVENARIA PARA PASSAGEM DE ELETRODUTO/TUBULAÇÃO, DIÂMETROS DE 32MM A 50MM (1.1/4" A 2"), EXCLUSIVE ENCHIMENTO</v>
          </cell>
          <cell r="C2736" t="str">
            <v>m</v>
          </cell>
          <cell r="D2736">
            <v>4.97</v>
          </cell>
        </row>
        <row r="2737">
          <cell r="A2737" t="str">
            <v>ED-50709</v>
          </cell>
          <cell r="B2737" t="str">
            <v>RASGO EM ALVENARIA PARA PASSAGEM DE ELETRODUTO/TUBULAÇÃO, DIÂMETROS DE 65MM A 100MM (2.1/2" A 4"), EXCLUSIVE ENCHIMENTO</v>
          </cell>
          <cell r="C2737" t="str">
            <v>m</v>
          </cell>
          <cell r="D2737">
            <v>6.4</v>
          </cell>
        </row>
        <row r="2738">
          <cell r="A2738" t="str">
            <v>ED-50710</v>
          </cell>
          <cell r="B2738" t="str">
            <v>RASGO EM CONCRETO PARA PASSAGEM DE ELETRODUTO/TUBULAÇÃO, DIÂMETROS DE 15MM A 25MM (1/2" A 1"), EXCLUSIVE ENCHIMENTO</v>
          </cell>
          <cell r="C2738" t="str">
            <v>m</v>
          </cell>
          <cell r="D2738">
            <v>8.9600000000000009</v>
          </cell>
        </row>
        <row r="2739">
          <cell r="A2739" t="str">
            <v>ED-50711</v>
          </cell>
          <cell r="B2739" t="str">
            <v>RASGO EM CONCRETO PARA PASSAGEM DE ELETRODUTO/TUBULAÇÃO, DIÂMETROS DE 32MM A 50MM (1.1/4" A 2"), EXCLUSIVE ENCHIMENTO</v>
          </cell>
          <cell r="C2739" t="str">
            <v>m</v>
          </cell>
          <cell r="D2739">
            <v>9.74</v>
          </cell>
        </row>
        <row r="2740">
          <cell r="A2740" t="str">
            <v>ED-50712</v>
          </cell>
          <cell r="B2740" t="str">
            <v>RASGO EM CONCRETO PARA PASSAGEM DE ELETRODUTO/TUBULAÇÃO, DIÂMETROS DE 65MM A 100MM (2.1/2" A 4"), EXCLUSIVE ENCHIMENTO</v>
          </cell>
          <cell r="C2740" t="str">
            <v>m</v>
          </cell>
          <cell r="D2740">
            <v>12.46</v>
          </cell>
        </row>
        <row r="2741">
          <cell r="A2741">
            <v>9062</v>
          </cell>
          <cell r="B2741" t="str">
            <v>JUNTA DE DILATAÇÃO E TRINCA</v>
          </cell>
          <cell r="C2741"/>
          <cell r="D2741"/>
        </row>
        <row r="2742">
          <cell r="A2742" t="str">
            <v>ED-8005</v>
          </cell>
          <cell r="B2742" t="str">
            <v>COSTURA DE TRINCA COM GRAMPO, BARRA DE AÇO CA-60 Ø4,2MM, COMPRIMENTO TOTAL 40CM, ESPAÇAMENTO DE 10CM, INCLUSIVE CORTE, DOBRA E ARGAMASSA, TRAÇO 1:4 (CIMENTO E AREIA), PREPARO MECÂNICO</v>
          </cell>
          <cell r="C2742" t="str">
            <v>m</v>
          </cell>
          <cell r="D2742">
            <v>39.340000000000003</v>
          </cell>
        </row>
        <row r="2743">
          <cell r="A2743" t="str">
            <v>ED-8004</v>
          </cell>
          <cell r="B2743" t="str">
            <v>COSTURA DE TRINCA COM GRAMPO, BARRA DE AÇO CA-60 Ø4,2MM, COMPRIMENTO TOTAL 40CM, ESPAÇAMENTO DE 15CM, INCLUSIVE CORTE, DOBRA E ARGAMASSA, TRAÇO 1:4 (CIMENTO E AREIA), PREPARO MECÂNICO</v>
          </cell>
          <cell r="C2743" t="str">
            <v>m</v>
          </cell>
          <cell r="D2743">
            <v>26.22</v>
          </cell>
        </row>
        <row r="2744">
          <cell r="A2744" t="str">
            <v>ED-8003</v>
          </cell>
          <cell r="B2744" t="str">
            <v>COSTURA DE TRINCA COM GRAMPO, BARRA DE AÇO CA-60 Ø4,2MM, COMPRIMENTO TOTAL 40CM, ESPAÇAMENTO DE 20CM, INCLUSIVE CORTE, DOBRA E ARGAMASSA, TRAÇO 1:4 (CIMENTO E AREIA), PREPARO MECÂNICO</v>
          </cell>
          <cell r="C2744" t="str">
            <v>m</v>
          </cell>
          <cell r="D2744">
            <v>21.43</v>
          </cell>
        </row>
        <row r="2745">
          <cell r="A2745" t="str">
            <v>ED-50234</v>
          </cell>
          <cell r="B2745" t="str">
            <v>COSTURA DE TRINCA COM GRAMPO, BARRA DE AÇO CA-60 Ø4,2MM, COMPRIMENTO TOTAL 40CM, ESPAÇAMENTO DE 30CM, INCLUSIVE CORTE, DOBRA E ARGAMASSA, TRAÇO 1:4 (CIMENTO E AREIA), PREPARO MECÂNICO</v>
          </cell>
          <cell r="C2745" t="str">
            <v>m</v>
          </cell>
          <cell r="D2745">
            <v>15.21</v>
          </cell>
        </row>
        <row r="2746">
          <cell r="A2746" t="str">
            <v>ED-50236</v>
          </cell>
          <cell r="B2746" t="str">
            <v>ENTELAMENTO CORRETIVO DE SUPERFÍCIE COM TRINCA POR RETRAÇÃO OU DILATAÇÃO, REVESTIDA COM ARGAMASSA DE CAL HIDRATADA, TRAÇO 1:3 (CAL E AREIA), PREPARO MANUAL, INCLUSIVE TELA DE POLIÉSTER ADESIVA COM REFORÇO CENTRAL, LARGURA DE 15CM</v>
          </cell>
          <cell r="C2746" t="str">
            <v>m</v>
          </cell>
          <cell r="D2746">
            <v>8.1</v>
          </cell>
        </row>
        <row r="2747">
          <cell r="A2747" t="str">
            <v>ED-50237</v>
          </cell>
          <cell r="B2747" t="str">
            <v>ENTELAMENTO PREVENTIVO DE SUPERFÍCIE SUJEITA A TRINCA, INCLUSIVE TELA DE POLIÉSTER ADESIVA SEM REFORÇO, LARGURA DE 25CM, EXCLUSIVE REVESTIMENTO DE ACABAMENTO</v>
          </cell>
          <cell r="C2747" t="str">
            <v>m</v>
          </cell>
          <cell r="D2747">
            <v>10.32</v>
          </cell>
        </row>
        <row r="2748">
          <cell r="A2748" t="str">
            <v>ED-8145</v>
          </cell>
          <cell r="B2748" t="str">
            <v>JUNTA DE DILATAÇÃO COM ISOPOR 20 MM, EXCLUSIVE SELANTE</v>
          </cell>
          <cell r="C2748" t="str">
            <v>m2</v>
          </cell>
          <cell r="D2748">
            <v>7.91</v>
          </cell>
        </row>
        <row r="2749">
          <cell r="A2749" t="str">
            <v>ED-50240</v>
          </cell>
          <cell r="B2749" t="str">
            <v>TELA SOLDADA PARA LIGAÇÃO E PREVENÇÃO DE TRINCA EM ALVENARIA/ESTRUTURA, DIMENSÕES (50X10,5)CM, INCLUSIVE PINOS DE FIXAÇÃO, EXCLUSIVE REBOCO</v>
          </cell>
          <cell r="C2749" t="str">
            <v>un</v>
          </cell>
          <cell r="D2749">
            <v>5.69</v>
          </cell>
        </row>
        <row r="2750">
          <cell r="A2750" t="str">
            <v>ED-50241</v>
          </cell>
          <cell r="B2750" t="str">
            <v>TELA SOLDADA PARA LIGAÇÃO E PREVENÇÃO DE TRINCA EM ALVENARIA/ESTRUTURA, DIMENSÕES (50X12)CM, INCLUSIVE PINOS DE FIXAÇÃO, EXCLUSIVE REBOCO</v>
          </cell>
          <cell r="C2750" t="str">
            <v>un</v>
          </cell>
          <cell r="D2750">
            <v>7.52</v>
          </cell>
        </row>
        <row r="2751">
          <cell r="A2751" t="str">
            <v>ED-50238</v>
          </cell>
          <cell r="B2751" t="str">
            <v>TELA SOLDADA PARA LIGAÇÃO E PREVENÇÃO DE TRINCA EM ALVENARIA/ESTRUTURA, DIMENSÕES (50X6)CM, INCLUSIVE PINOS DE FIXAÇÃO, EXCLUSIVE REBOCO</v>
          </cell>
          <cell r="C2751" t="str">
            <v>un</v>
          </cell>
          <cell r="D2751">
            <v>6.96</v>
          </cell>
        </row>
        <row r="2752">
          <cell r="A2752" t="str">
            <v>ED-50239</v>
          </cell>
          <cell r="B2752" t="str">
            <v>TELA SOLDADA PARA LIGAÇÃO E PREVENÇÃO DE TRINCA EM ALVENARIA/ESTRUTURA, DIMENSÕES (50X7,5)CM, INCLUSIVE PINOS DE FIXAÇÃO, EXCLUSIVE REBOCO</v>
          </cell>
          <cell r="C2752" t="str">
            <v>un</v>
          </cell>
          <cell r="D2752">
            <v>7.1</v>
          </cell>
        </row>
        <row r="2753">
          <cell r="A2753" t="str">
            <v>ED-20754</v>
          </cell>
          <cell r="B2753" t="str">
            <v>TELA SOLDADA PARA LIGAÇÃO E PREVENÇÃO DE TRINCA EM ALVENARIA/ESTRUTURA, INCLUSIVE PINOS DE FIXAÇÃO, EXCLUSIVE REBOCO</v>
          </cell>
          <cell r="C2753" t="str">
            <v>m2</v>
          </cell>
          <cell r="D2753">
            <v>30.69</v>
          </cell>
        </row>
        <row r="2754">
          <cell r="A2754" t="str">
            <v>ED-50235</v>
          </cell>
          <cell r="B2754" t="str">
            <v>TRATAMENTO DE JUNTA DE DILATAÇÃO COM ISOPOR,  ESP. 20 MM, PROFUNDIDADE DE 10-15CM, EXCLUSIVE SELANTE</v>
          </cell>
          <cell r="C2754" t="str">
            <v>m</v>
          </cell>
          <cell r="D2754">
            <v>1</v>
          </cell>
        </row>
        <row r="2755">
          <cell r="A2755">
            <v>9063</v>
          </cell>
          <cell r="B2755" t="str">
            <v>ENSAIO DE SOLO E AGREGADO</v>
          </cell>
          <cell r="C2755"/>
          <cell r="D2755"/>
        </row>
        <row r="2756">
          <cell r="A2756" t="str">
            <v>ED-49556</v>
          </cell>
          <cell r="B2756" t="str">
            <v>ENSAIO DE COMPACTACAO - AMOSTRAS NAO TRABALHADAS - ENERGIA INTERMEDIARIA - SOLOS</v>
          </cell>
          <cell r="C2756" t="str">
            <v>U</v>
          </cell>
          <cell r="D2756">
            <v>156.26</v>
          </cell>
        </row>
        <row r="2757">
          <cell r="A2757" t="str">
            <v>ED-49557</v>
          </cell>
          <cell r="B2757" t="str">
            <v>ENSAIO DE COMPACTACAO - AMOSTRAS NAO TRABALHADAS - ENERGIA MODIFICADA - SOLOS</v>
          </cell>
          <cell r="C2757" t="str">
            <v>U</v>
          </cell>
          <cell r="D2757">
            <v>200.78</v>
          </cell>
        </row>
        <row r="2758">
          <cell r="A2758" t="str">
            <v>ED-49555</v>
          </cell>
          <cell r="B2758" t="str">
            <v>ENSAIO DE COMPACTACAO - AMOSTRAS NAO TRABALHADAS - ENERGIA NORMAL - SOLOS</v>
          </cell>
          <cell r="C2758" t="str">
            <v>U</v>
          </cell>
          <cell r="D2758">
            <v>112.2</v>
          </cell>
        </row>
        <row r="2759">
          <cell r="A2759" t="str">
            <v>ED-49558</v>
          </cell>
          <cell r="B2759" t="str">
            <v>ENSAIO DE COMPACTACAO - AMOSTRAS TRABALHADAS - SOLOS</v>
          </cell>
          <cell r="C2759" t="str">
            <v>U</v>
          </cell>
          <cell r="D2759">
            <v>108.29</v>
          </cell>
        </row>
        <row r="2760">
          <cell r="A2760" t="str">
            <v>ED-49561</v>
          </cell>
          <cell r="B2760" t="str">
            <v>ENSAIO DE DENSIDADE REAL - SOLOS</v>
          </cell>
          <cell r="C2760" t="str">
            <v>U</v>
          </cell>
          <cell r="D2760">
            <v>47.54</v>
          </cell>
        </row>
        <row r="2761">
          <cell r="A2761" t="str">
            <v>ED-49567</v>
          </cell>
          <cell r="B2761" t="str">
            <v>ENSAIO DE EXPANSIBILIDADE - SOLOS</v>
          </cell>
          <cell r="C2761" t="str">
            <v>U</v>
          </cell>
          <cell r="D2761">
            <v>77.36</v>
          </cell>
        </row>
        <row r="2762">
          <cell r="A2762" t="str">
            <v>ED-49551</v>
          </cell>
          <cell r="B2762" t="str">
            <v>ENSAIO DE GRANULOMETRIA POR PENEIRAMENTO - SOLOS</v>
          </cell>
          <cell r="C2762" t="str">
            <v>U</v>
          </cell>
          <cell r="D2762">
            <v>91.35</v>
          </cell>
        </row>
        <row r="2763">
          <cell r="A2763" t="str">
            <v>ED-49552</v>
          </cell>
          <cell r="B2763" t="str">
            <v>ENSAIO DE GRANULOMETRIA POR PENEIRAMENTO E SEDIMENTACAO - SOLOS</v>
          </cell>
          <cell r="C2763" t="str">
            <v>U</v>
          </cell>
          <cell r="D2763">
            <v>145.86000000000001</v>
          </cell>
        </row>
        <row r="2764">
          <cell r="A2764" t="str">
            <v>ED-49553</v>
          </cell>
          <cell r="B2764" t="str">
            <v>ENSAIO DE LIMITE DE LIQUIDEZ - SOLOS</v>
          </cell>
          <cell r="C2764" t="str">
            <v>U</v>
          </cell>
          <cell r="D2764">
            <v>76.12</v>
          </cell>
        </row>
        <row r="2765">
          <cell r="A2765" t="str">
            <v>ED-49554</v>
          </cell>
          <cell r="B2765" t="str">
            <v>ENSAIO DE LIMITE DE PLASTICIDADE - SOLOS</v>
          </cell>
          <cell r="C2765" t="str">
            <v>U</v>
          </cell>
          <cell r="D2765">
            <v>76.5</v>
          </cell>
        </row>
        <row r="2766">
          <cell r="A2766" t="str">
            <v>ED-49562</v>
          </cell>
          <cell r="B2766" t="str">
            <v>ENSAIO DE MASSA ESPECIFICA - IN SITU - EMPREGO DO OLEO - SOLOS</v>
          </cell>
          <cell r="C2766" t="str">
            <v>U</v>
          </cell>
          <cell r="D2766">
            <v>59.26</v>
          </cell>
        </row>
        <row r="2767">
          <cell r="A2767" t="str">
            <v>ED-49560</v>
          </cell>
          <cell r="B2767" t="str">
            <v>ENSAIO DE MASSA ESPECIFICA - IN SITU - METODO BALAO DE BORRACHA - SOLOS</v>
          </cell>
          <cell r="C2767" t="str">
            <v>U</v>
          </cell>
          <cell r="D2767">
            <v>42.47</v>
          </cell>
        </row>
        <row r="2768">
          <cell r="A2768" t="str">
            <v>ED-49559</v>
          </cell>
          <cell r="B2768" t="str">
            <v>ENSAIO DE MASSA ESPECIFICA - IN SITU - METODO FRASCO DE AREIA - SOLOS</v>
          </cell>
          <cell r="C2768" t="str">
            <v>U</v>
          </cell>
          <cell r="D2768">
            <v>37.35</v>
          </cell>
        </row>
        <row r="2769">
          <cell r="A2769" t="str">
            <v>ED-49566</v>
          </cell>
          <cell r="B2769" t="str">
            <v>ENSAIO DE RESILIENCIA - SOLOS</v>
          </cell>
          <cell r="C2769" t="str">
            <v>U</v>
          </cell>
          <cell r="D2769">
            <v>688.37</v>
          </cell>
        </row>
        <row r="2770">
          <cell r="A2770" t="str">
            <v>ED-49565</v>
          </cell>
          <cell r="B2770" t="str">
            <v>ENSAIO DE TEOR DE UMIDADE - EM LABORATORIO - SOLOS</v>
          </cell>
          <cell r="C2770" t="str">
            <v>U</v>
          </cell>
          <cell r="D2770">
            <v>43.1</v>
          </cell>
        </row>
        <row r="2771">
          <cell r="A2771" t="str">
            <v>ED-49563</v>
          </cell>
          <cell r="B2771" t="str">
            <v>ENSAIO DE TEOR DE UMIDADE - METODO EXPEDITO DO ALCOOL - SOLOS</v>
          </cell>
          <cell r="C2771" t="str">
            <v>U</v>
          </cell>
          <cell r="D2771">
            <v>31.53</v>
          </cell>
        </row>
        <row r="2772">
          <cell r="A2772" t="str">
            <v>ED-49564</v>
          </cell>
          <cell r="B2772" t="str">
            <v>ENSAIO DE TEOR DE UMIDADE - PROCESSO SPEEDY - SOLOS E AGREGADOS MIUDOS</v>
          </cell>
          <cell r="C2772" t="str">
            <v>U</v>
          </cell>
          <cell r="D2772">
            <v>31.38</v>
          </cell>
        </row>
        <row r="2773">
          <cell r="A2773" t="str">
            <v>ED-49550</v>
          </cell>
          <cell r="B2773" t="str">
            <v>ENSAIO DE TERRAPLENAGEM - CAMADA FINAL DO ATERRO</v>
          </cell>
          <cell r="C2773" t="str">
            <v>m3</v>
          </cell>
          <cell r="D2773">
            <v>1.22</v>
          </cell>
        </row>
        <row r="2774">
          <cell r="A2774" t="str">
            <v>ED-49549</v>
          </cell>
          <cell r="B2774" t="str">
            <v>ENSAIOS DE TERRAPLENAGEM - CORPO DO ATERRO</v>
          </cell>
          <cell r="C2774" t="str">
            <v>m3</v>
          </cell>
          <cell r="D2774">
            <v>0.38</v>
          </cell>
        </row>
        <row r="2775">
          <cell r="A2775" t="str">
            <v>ED-49568</v>
          </cell>
          <cell r="B2775" t="str">
            <v>PREPARACAO DE AMOSTRAS PARA ENSAIO DE CARACTERIZACAO - SOLOS</v>
          </cell>
          <cell r="C2775" t="str">
            <v>U</v>
          </cell>
          <cell r="D2775">
            <v>58.68</v>
          </cell>
        </row>
        <row r="2776">
          <cell r="A2776">
            <v>9064</v>
          </cell>
          <cell r="B2776" t="str">
            <v>ENSAIO DE CONCRETO E AÇO</v>
          </cell>
          <cell r="C2776"/>
          <cell r="D2776"/>
        </row>
        <row r="2777">
          <cell r="A2777" t="str">
            <v>ED-49545</v>
          </cell>
          <cell r="B2777" t="str">
            <v>DETERMINAÇÃO E ANÁLISE DE RESULTADO DE RESISTÊNCIA A COMPRESSÃO DO CONCRETO MOLDADO</v>
          </cell>
          <cell r="C2777" t="str">
            <v>U</v>
          </cell>
          <cell r="D2777">
            <v>173.14</v>
          </cell>
        </row>
        <row r="2778">
          <cell r="A2778" t="str">
            <v>ED-49544</v>
          </cell>
          <cell r="B2778" t="str">
            <v>ENSAIO DE CONCRETO: CURA, FACEAMENTO, RUPTURA, EMISSÃO DE CERTIFICADOS - ATE 6 UNIDADES</v>
          </cell>
          <cell r="C2778" t="str">
            <v>U</v>
          </cell>
          <cell r="D2778">
            <v>110.7</v>
          </cell>
        </row>
        <row r="2779">
          <cell r="A2779" t="str">
            <v>ED-49546</v>
          </cell>
          <cell r="B2779" t="str">
            <v>ENSAIO DE RESISTENCIA A COMPRESSAO SIMPLES - CONCRETO</v>
          </cell>
          <cell r="C2779" t="str">
            <v>U</v>
          </cell>
          <cell r="D2779">
            <v>96.04</v>
          </cell>
        </row>
        <row r="2780">
          <cell r="A2780" t="str">
            <v>ED-49548</v>
          </cell>
          <cell r="B2780" t="str">
            <v>ENSAIO DE RESISTENCIA A TRACAO NA FLEXAO DE CONCRETO</v>
          </cell>
          <cell r="C2780" t="str">
            <v>U</v>
          </cell>
          <cell r="D2780">
            <v>104.63</v>
          </cell>
        </row>
        <row r="2781">
          <cell r="A2781" t="str">
            <v>ED-49547</v>
          </cell>
          <cell r="B2781" t="str">
            <v>ENSAIO DE RESISTENCIA A TRACAO POR COMPRESSAO DIAMETRAL - CONCRETO</v>
          </cell>
          <cell r="C2781" t="str">
            <v>U</v>
          </cell>
          <cell r="D2781">
            <v>96.03</v>
          </cell>
        </row>
        <row r="2782">
          <cell r="A2782" t="str">
            <v>ED-49543</v>
          </cell>
          <cell r="B2782" t="str">
            <v>ENSAIO DE TRAÇÃO, DOBRAMENTO E VERIFICAÇÃO DE BITOLAS EM BARRAS DE AÇO ACIMA DE 1"</v>
          </cell>
          <cell r="C2782" t="str">
            <v>un</v>
          </cell>
          <cell r="D2782">
            <v>66.510000000000005</v>
          </cell>
        </row>
        <row r="2783">
          <cell r="A2783" t="str">
            <v>ED-49542</v>
          </cell>
          <cell r="B2783" t="str">
            <v>ENSAIO DE TRAÇÃO, DOBRAMENTO E VERIFICAÇÃO DE BITOLAS EM BARRAS DE AÇO ATÉ 1"</v>
          </cell>
          <cell r="C2783" t="str">
            <v>un</v>
          </cell>
          <cell r="D2783">
            <v>66.3</v>
          </cell>
        </row>
        <row r="2784">
          <cell r="A2784">
            <v>8694</v>
          </cell>
          <cell r="B2784" t="str">
            <v>URBANIZAÇÃO E OBRAS COMPLEMENTARES</v>
          </cell>
          <cell r="C2784"/>
          <cell r="D2784"/>
        </row>
        <row r="2785">
          <cell r="A2785">
            <v>9065</v>
          </cell>
          <cell r="B2785" t="str">
            <v>CALÇADA E PASSEIO</v>
          </cell>
          <cell r="C2785"/>
          <cell r="D2785"/>
        </row>
        <row r="2786">
          <cell r="A2786" t="str">
            <v>ED-51147</v>
          </cell>
          <cell r="B2786" t="str">
            <v>LANÇAMENTO E ESPALHAMENTO DE SOLO OU MATERIAL DE DEMOLIÇÃO EM ÁREA DE PASSEIO EXCLUSIVE APILOAMENTO</v>
          </cell>
          <cell r="C2786" t="str">
            <v>m3</v>
          </cell>
          <cell r="D2786">
            <v>20.72</v>
          </cell>
        </row>
        <row r="2787">
          <cell r="A2787" t="str">
            <v>ED-51145</v>
          </cell>
          <cell r="B2787" t="str">
            <v>PASSEIOS DE CONCRETO E = 6 CM, FCK = 10 MPA, JUNTA SECA</v>
          </cell>
          <cell r="C2787" t="str">
            <v>m2</v>
          </cell>
          <cell r="D2787">
            <v>59.07</v>
          </cell>
        </row>
        <row r="2788">
          <cell r="A2788" t="str">
            <v>ED-51144</v>
          </cell>
          <cell r="B2788" t="str">
            <v>PASSEIOS DE CONCRETO E = 8 CM, FCK = 15 MPA PADRÃO PREFEITURA</v>
          </cell>
          <cell r="C2788" t="str">
            <v>m2</v>
          </cell>
          <cell r="D2788">
            <v>69.41</v>
          </cell>
        </row>
        <row r="2789">
          <cell r="A2789" t="str">
            <v>ED-50539</v>
          </cell>
          <cell r="B2789" t="str">
            <v>PISO EM PEDRA PORTUGUESA, INCLUSIVE FORNECIMENTO, ARGAMASSA SECA, TIPO FAROFA COM PREPARO MECÂNICO, COM ASSENTAMENTO EM COLCHÃO DE AREIA E CIMENTO, ESPESSURA DE 6CM, REJUNTAMENTO E ACABAMENTO</v>
          </cell>
          <cell r="C2789" t="str">
            <v>m2</v>
          </cell>
          <cell r="D2789">
            <v>110.35</v>
          </cell>
        </row>
        <row r="2790">
          <cell r="A2790">
            <v>9066</v>
          </cell>
          <cell r="B2790" t="str">
            <v>RAMPA DE ACESSO</v>
          </cell>
          <cell r="C2790"/>
          <cell r="D2790"/>
        </row>
        <row r="2791">
          <cell r="A2791" t="str">
            <v>ED-51148</v>
          </cell>
          <cell r="B2791" t="str">
            <v>RAMPA PARA ACESSO DE DEFICIENTE, EM CONCRETO SIMPLES FCK = 25 MPA, DESEMPENADA, COM PINTURA INDICATIVA, 02 DEMÃOS</v>
          </cell>
          <cell r="C2791" t="str">
            <v>U</v>
          </cell>
          <cell r="D2791">
            <v>390.74</v>
          </cell>
        </row>
        <row r="2792">
          <cell r="A2792">
            <v>9068</v>
          </cell>
          <cell r="B2792" t="str">
            <v>MURO DIVISÓRIO</v>
          </cell>
          <cell r="C2792"/>
          <cell r="D2792"/>
        </row>
        <row r="2793">
          <cell r="A2793" t="str">
            <v>ED-50400</v>
          </cell>
          <cell r="B2793" t="str">
            <v>COLUNA DE ALVENARIA A VISTA DE SUPORTE DO PORTÃO (PARA CAIXA DE MEDIÇÃO DE ENERGIA OU PARA PLACA DO NOME DO PRÉDIO) 1,70 X 2,30 M</v>
          </cell>
          <cell r="C2793" t="str">
            <v>U</v>
          </cell>
          <cell r="D2793">
            <v>1307.42</v>
          </cell>
        </row>
        <row r="2794">
          <cell r="A2794" t="str">
            <v>ED-50409</v>
          </cell>
          <cell r="B2794" t="str">
            <v>MURETA DE TIJOLO COMUM ESP. = 15CM, H = 105 CM, A REVESTIR</v>
          </cell>
          <cell r="C2794" t="str">
            <v>m</v>
          </cell>
          <cell r="D2794">
            <v>339.68</v>
          </cell>
        </row>
        <row r="2795">
          <cell r="A2795" t="str">
            <v>ED-50410</v>
          </cell>
          <cell r="B2795" t="str">
            <v>MURETA DE TIJOLO COMUM ESP. = 15CM, H = 130 CM, A REVESTIR</v>
          </cell>
          <cell r="C2795" t="str">
            <v>m</v>
          </cell>
          <cell r="D2795">
            <v>385.45</v>
          </cell>
        </row>
        <row r="2796">
          <cell r="A2796" t="str">
            <v>ED-50399</v>
          </cell>
          <cell r="B2796" t="str">
            <v>MURO DE VEDAÇÃO DE CONCRETO PRÉ-MOLDADO TIPO CALHA V ALTURA LIVRE = 2,50 M, SAPATA CONCRETO 1:3:6, 30 X 50 CM</v>
          </cell>
          <cell r="C2796" t="str">
            <v>m</v>
          </cell>
          <cell r="D2796">
            <v>437.55</v>
          </cell>
        </row>
        <row r="2797">
          <cell r="A2797" t="str">
            <v>ED-50395</v>
          </cell>
          <cell r="B2797" t="str">
            <v>MURO DIVISÓRIO EM BLOCO DE CONCRETO COM ACABAMENTO APARENTE, ESP.15CM, ALTURA DE 180CM, COM SAPATA EM CONCRETO ARMADO , DIMENSÃO (50X55)CM,  FORMA EM CONTRA BARRANCO, INCLUSIVE ESCAVAÇÃO COM TRANSPORTE E RETIRADA DO MATERIAL ESCAVADO (EM CAÇAMBA) E PINGADEIRA EM CONCRETO</v>
          </cell>
          <cell r="C2797" t="str">
            <v>m</v>
          </cell>
          <cell r="D2797">
            <v>434.71</v>
          </cell>
        </row>
        <row r="2798">
          <cell r="A2798" t="str">
            <v>ED-50396</v>
          </cell>
          <cell r="B2798" t="str">
            <v>MURO DIVISÓRIO EM BLOCO DE CONCRETO COM ACABAMENTO APARENTE, ESP.15CM, ALTURA DE 220CM, COM SAPATA EM CONCRETO ARMADO , DIMENSÃO (50X55)CM,  FORMA EM CONTRA BARRANCO, INCLUSIVE ESCAVAÇÃO COM TRANSPORTE E RETIRADA DO MATERIAL ESCAVADO (EM CAÇAMBA) E PINGADEIRA EM CONCRETO</v>
          </cell>
          <cell r="C2798" t="str">
            <v>m</v>
          </cell>
          <cell r="D2798">
            <v>471.28</v>
          </cell>
        </row>
        <row r="2799">
          <cell r="A2799" t="str">
            <v>ED-50397</v>
          </cell>
          <cell r="B2799" t="str">
            <v>MURO DIVISÓRIO EM BLOCO DE CONCRETO COM ACABAMENTO REVESTIDO, ESP.15CM, ALTURA DE 220CM, COM SAPATA EM CONCRETO ARMADO , DIMENSÃO (50X55)CM,  FORMA EM CONTRA BARRANCO, INCLUSIVE ESCAVAÇÃO COM TRANSPORTE E RETIRADA DO MATERIAL ESCAVADO (EM CAÇAMBA), PINGADEIRA EM CONCRETO, CHAPISCO/REBOCO COM ARGAMASSA (CIMENTO E AREIA) E PINTURA EM DUAS (2) DEMÃOS</v>
          </cell>
          <cell r="C2799" t="str">
            <v>m</v>
          </cell>
          <cell r="D2799">
            <v>714.33</v>
          </cell>
        </row>
        <row r="2800">
          <cell r="A2800" t="str">
            <v>ED-50406</v>
          </cell>
          <cell r="B2800" t="str">
            <v>MURO DIVISÓRIO TIJOLO FURADO E = 10 CM, REBOCADO E PINTADO A LATEX H = 1,80 M, INCLUSIVE SAPATA DE CONCRETO ARMADO FCK = 15 MPA, 50 x 55 CM</v>
          </cell>
          <cell r="C2800" t="str">
            <v>m</v>
          </cell>
          <cell r="D2800">
            <v>709.17</v>
          </cell>
        </row>
        <row r="2801">
          <cell r="A2801" t="str">
            <v>ED-50408</v>
          </cell>
          <cell r="B2801" t="str">
            <v>MURO DIVISÓRIO TIJOLO FURADO E = 10 CM, REBOCADO E PINTADO A LATEX H = 2,20 A 2,50 M, INCLUSIVE SAPATA DE CONCRETO ARMADO FCK = 15 MPA, 50 x 55 CM</v>
          </cell>
          <cell r="C2801" t="str">
            <v>m</v>
          </cell>
          <cell r="D2801">
            <v>971</v>
          </cell>
        </row>
        <row r="2802">
          <cell r="A2802" t="str">
            <v>ED-50407</v>
          </cell>
          <cell r="B2802" t="str">
            <v>MURO DIVISÓRIO TIJOLO FURADO E = 10 CM, REBOCADO E PINTADO A LATEX H = 2,20 M, INCLUSIVE SAPATA DE CONCRETO ARMADO FCK = 15 MPA, 50 x 55 CM</v>
          </cell>
          <cell r="C2802" t="str">
            <v>m</v>
          </cell>
          <cell r="D2802">
            <v>767.41</v>
          </cell>
        </row>
        <row r="2803">
          <cell r="A2803">
            <v>9069</v>
          </cell>
          <cell r="B2803" t="str">
            <v>CONCERTINA</v>
          </cell>
          <cell r="C2803"/>
          <cell r="D2803"/>
        </row>
        <row r="2804">
          <cell r="A2804" t="str">
            <v>ED-50401</v>
          </cell>
          <cell r="B2804" t="str">
            <v>CONCERTINA CLIPADA MODELO ESPIRAL HELICOIDAL DUPLA D = 450 MM</v>
          </cell>
          <cell r="C2804" t="str">
            <v>m</v>
          </cell>
          <cell r="D2804">
            <v>76.94</v>
          </cell>
        </row>
        <row r="2805">
          <cell r="A2805" t="str">
            <v>ED-50402</v>
          </cell>
          <cell r="B2805" t="str">
            <v>CONCERTINA CLIPADA MODELO ESPIRAL HELICOIDAL DUPLA D = 610 MM</v>
          </cell>
          <cell r="C2805" t="str">
            <v>m</v>
          </cell>
          <cell r="D2805">
            <v>81.400000000000006</v>
          </cell>
        </row>
        <row r="2806">
          <cell r="A2806" t="str">
            <v>ED-50403</v>
          </cell>
          <cell r="B2806" t="str">
            <v>CONCERTINA CLIPADA MODELO ESPIRAL HELICOIDAL DUPLA D = 730 MM</v>
          </cell>
          <cell r="C2806" t="str">
            <v>m</v>
          </cell>
          <cell r="D2806">
            <v>83.68</v>
          </cell>
        </row>
        <row r="2807">
          <cell r="A2807">
            <v>9070</v>
          </cell>
          <cell r="B2807" t="str">
            <v>DEFENSA</v>
          </cell>
          <cell r="C2807"/>
          <cell r="D2807"/>
        </row>
        <row r="2808">
          <cell r="A2808" t="str">
            <v>ED-50404</v>
          </cell>
          <cell r="B2808" t="str">
            <v>COLOCAÇÃO DE DEFENSAS SOBRE O MURO FERRO CANTONEIRA L - 1" X 1/8" COMPRIMENTO = 85 CM, ESPAÇAMENTO 1,50 M E 5 FIADAS DE ARAME FARPADO</v>
          </cell>
          <cell r="C2808" t="str">
            <v>m</v>
          </cell>
          <cell r="D2808">
            <v>33.04</v>
          </cell>
        </row>
        <row r="2809">
          <cell r="A2809" t="str">
            <v>ED-50405</v>
          </cell>
          <cell r="B2809" t="str">
            <v>COLOCAÇÃO DE DEFENSAS SOBRE O MURO FERRO CANTONEIRA L - 1" X 1/8" COMPRIMENTO = 85 CM, ESPAÇAMENTO 1,50 M E 7 FIADAS DE ARAME FARPADO</v>
          </cell>
          <cell r="C2809" t="str">
            <v>m</v>
          </cell>
          <cell r="D2809">
            <v>35.880000000000003</v>
          </cell>
        </row>
        <row r="2810">
          <cell r="A2810">
            <v>9071</v>
          </cell>
          <cell r="B2810" t="str">
            <v>MEIO-FIO</v>
          </cell>
          <cell r="C2810"/>
          <cell r="D2810"/>
        </row>
        <row r="2811">
          <cell r="A2811" t="str">
            <v>ED-51141</v>
          </cell>
          <cell r="B2811" t="str">
            <v>GUIA DE MEIO-FIO, EM CONCRETO COM FCK 15MPA, MOLDADA IN-LOCO, SEÇÃO 15X45CM, FORMA EM MADEIRA, EXCLUSIVE SARJETA, INCLUSIVE ESCAVAÇÃO, APILOAMENTO E TRANSPORTE COM RETIRADA DO MATERIAL ESCAVADO (EM CAÇAMBA)</v>
          </cell>
          <cell r="C2811" t="str">
            <v>m</v>
          </cell>
          <cell r="D2811">
            <v>111.54</v>
          </cell>
        </row>
        <row r="2812">
          <cell r="A2812" t="str">
            <v>ED-51139</v>
          </cell>
          <cell r="B2812" t="str">
            <v>GUIA DE MEIO-FIO, EM CONCRETO COM FCK 20MPA, PRÉ-MOLDADA, MFC-01 PADRÃO DER-MG, DIMENSÕES (12X16,7X35)CM, EXCLUSIVE SARJETA, INCLUSIVE ESCAVAÇÃO, APILOAMENTO E TRANSPORTE COM RETIRADA DO MATERIAL ESCAVADO (EM CAÇAMBA)</v>
          </cell>
          <cell r="C2812" t="str">
            <v>m</v>
          </cell>
          <cell r="D2812">
            <v>54.28</v>
          </cell>
        </row>
        <row r="2813">
          <cell r="A2813" t="str">
            <v>ED-51140</v>
          </cell>
          <cell r="B2813" t="str">
            <v>GUIA DE MEIO-FIO, EM CONCRETO COM FCK 20MPA, PRÉ-MOLDADA, MFC-03 PADRÃO DER-MG, DIMENSÕES (12X18X45)CM, EXCLUSIVE SARJETA, INCLUSIVE ESCAVAÇÃO, APILOAMENTO E TRANSPORTE COM RETIRADA DO MATERIAL ESCAVADO (EM CAÇAMBA)</v>
          </cell>
          <cell r="C2813" t="str">
            <v>m</v>
          </cell>
          <cell r="D2813">
            <v>69.37</v>
          </cell>
        </row>
        <row r="2814">
          <cell r="A2814" t="str">
            <v>ED-48664</v>
          </cell>
          <cell r="B2814" t="str">
            <v>GUIA DE MEIO-FIO (10X15X22)CM E SARJETA (30X10)CM COM INCLINAÇÃO DE 10%, EM CONCRETO COM FCK 15MPA, MOLDADA IN-LOCO, FORMA EM MADEIRA, INCLUSIVE ESCAVAÇÃO, APILOAMENTO E TRANSPORTE COM RETIRADA DO MATERIAL ESCAVADO (EM CAÇAMBA)</v>
          </cell>
          <cell r="C2814" t="str">
            <v>m</v>
          </cell>
          <cell r="D2814">
            <v>94.29</v>
          </cell>
        </row>
        <row r="2815">
          <cell r="A2815" t="str">
            <v>ED-48665</v>
          </cell>
          <cell r="B2815" t="str">
            <v>MEIO-FIO COM SARJETA, EXECUTADO C/EXTRUSORA (SARJETA 30X8CM MEIO-FIO 15X10CM X H=23CM), INCLUI ESCAVAÇÃO E ACERTO FAIXA 0,45M</v>
          </cell>
          <cell r="C2815" t="str">
            <v>m</v>
          </cell>
          <cell r="D2815">
            <v>44.83</v>
          </cell>
        </row>
        <row r="2816">
          <cell r="A2816" t="str">
            <v>ED-51143</v>
          </cell>
          <cell r="B2816" t="str">
            <v>REMOÇÃO E REASSENTAMENTO DE MEIO-FIO DE GNAISSE COM REAPROVEITAMENTO</v>
          </cell>
          <cell r="C2816" t="str">
            <v>m</v>
          </cell>
          <cell r="D2816">
            <v>52.33</v>
          </cell>
        </row>
        <row r="2817">
          <cell r="A2817" t="str">
            <v>ED-51142</v>
          </cell>
          <cell r="B2817" t="str">
            <v>REMOÇÃO E REASSENTAMENTO DE MEIO-FIO PRÉ-MOLDADO DE CONCRETO COM REAPROVEITAMENTO</v>
          </cell>
          <cell r="C2817" t="str">
            <v>m</v>
          </cell>
          <cell r="D2817">
            <v>35.24</v>
          </cell>
        </row>
        <row r="2818">
          <cell r="A2818" t="str">
            <v>ED-50540</v>
          </cell>
          <cell r="B2818" t="str">
            <v>REMOÇÃO MANUAL COM REASSENTAMENTO DE CALÇADA PORTUGUESA, INCLUSIVE ARGAMASSA SECA, TIPO FAROFA COM PREPARO MECÂNICO, ASSENTAMENTO EM COLCHÃO DE AREIA E CIMENTO, ESPESSURA DE 6CM, REJUNTAMENTO, ACABAMENTO, AFASTAMENTO E EMPILHAMENTO, EXCLUSIVE TRANSPORTE E RETIRADA DO MATERIAL REMOVIDO NÃO REAPROVEITÁVEL</v>
          </cell>
          <cell r="C2818" t="str">
            <v>m2</v>
          </cell>
          <cell r="D2818">
            <v>74.12</v>
          </cell>
        </row>
        <row r="2819">
          <cell r="A2819">
            <v>9072</v>
          </cell>
          <cell r="B2819" t="str">
            <v>CORDÃO DE CONCRETO</v>
          </cell>
          <cell r="C2819"/>
          <cell r="D2819"/>
        </row>
        <row r="2820">
          <cell r="A2820" t="str">
            <v>ED-51135</v>
          </cell>
          <cell r="B2820" t="str">
            <v>GUIA DE CORDÃO BOLEADO, EM CONCRETO COM FCK 20MPA, PRÉ-MOLDADA, 10X10CM (ALTURA X LARGURA), INCLUSIVE UMA (1) FIADA DE BLOCO DE CONCRETO, ESP. 9CM, ESCAVAÇÃO, APILOAMENTO E TRANSPORTE COM RETIRADA DO MATERIAL ESCAVADO (EM CAÇAMBA)</v>
          </cell>
          <cell r="C2820" t="str">
            <v>m</v>
          </cell>
          <cell r="D2820">
            <v>38.6</v>
          </cell>
        </row>
        <row r="2821">
          <cell r="A2821">
            <v>9073</v>
          </cell>
          <cell r="B2821" t="str">
            <v>CERCA DE MOURÃO</v>
          </cell>
          <cell r="C2821"/>
          <cell r="D2821"/>
        </row>
        <row r="2822">
          <cell r="A2822" t="str">
            <v>ED-48384</v>
          </cell>
          <cell r="B2822" t="str">
            <v>CERCA DE MOURÃO H = 2,15 M - MOURÃO PRÉ-FABRICADO DE CONCRETO PONTA LISA A CADA 2,20 M E 7 FIOS DE ARAME FARPADO, EXCLUSIVE BASE</v>
          </cell>
          <cell r="C2822" t="str">
            <v>m</v>
          </cell>
          <cell r="D2822">
            <v>55.47</v>
          </cell>
        </row>
        <row r="2823">
          <cell r="A2823" t="str">
            <v>ED-48385</v>
          </cell>
          <cell r="B2823" t="str">
            <v>CERCA DE MOURÃO H = 2,80 M - MOURÃO PRÉ-FABRICADO DE CONCRETO PONTA VIRADA A CADA 2,20 M E 7 + 4 FIOS DE ARAME FARPADO, EXCLUSIVE BASE</v>
          </cell>
          <cell r="C2823" t="str">
            <v>m</v>
          </cell>
          <cell r="D2823">
            <v>73.12</v>
          </cell>
        </row>
        <row r="2824">
          <cell r="A2824" t="str">
            <v>ED-48386</v>
          </cell>
          <cell r="B2824" t="str">
            <v>CERCA DE MOURÃO H = 2,80 M - MOURÃO PRÉ-FABRICADO DE CONCRETO PONTA VIRADA A CADA 2,50 M, 3 FIOS DE ARAME FARPADO E TELA GALVANIZADA # 2" FIO 12, INCLUSIVE FUNDAÇÃO</v>
          </cell>
          <cell r="C2824" t="str">
            <v>m</v>
          </cell>
          <cell r="D2824">
            <v>296.31</v>
          </cell>
        </row>
        <row r="2825">
          <cell r="A2825">
            <v>9074</v>
          </cell>
          <cell r="B2825" t="str">
            <v>BANCO E MESA EM CONCRETO</v>
          </cell>
          <cell r="C2825"/>
          <cell r="D2825"/>
        </row>
        <row r="2826">
          <cell r="A2826" t="str">
            <v>ED-15449</v>
          </cell>
          <cell r="B2826" t="str">
            <v>BANCO EM CONCRETO APARENTE, SEM ENCOSTO, POLIDO COM ACABAMENTO EM VERNIZ, ESP. 8CM, COMPRIMENTO 200CM, LARGURA 40CM, ALTURA 55CM, EXCLUSIVE FIXAÇÃO EM PISO</v>
          </cell>
          <cell r="C2826" t="str">
            <v>un</v>
          </cell>
          <cell r="D2826">
            <v>324.14999999999998</v>
          </cell>
        </row>
        <row r="2827">
          <cell r="A2827" t="str">
            <v>ED-15446</v>
          </cell>
          <cell r="B2827" t="str">
            <v>BANCO EM CONCRETO APARENTE, SEM ENCOSTO, POLIDO COM ACABAMENTO EM VERNIZ, ESP. 8CM, COMPRIMENTO 200CM, LARGURA 40CM, ALTURA 55CM, INCLUSIVE CORTE NO PISO PARA FIXAÇÃO COM CONCRETO NÃO ESTRUTURAL, PREPARADO EM OBRA COM BETONEIRA, COM FCK 15 MPA</v>
          </cell>
          <cell r="C2827" t="str">
            <v>un</v>
          </cell>
          <cell r="D2827">
            <v>348.06</v>
          </cell>
        </row>
        <row r="2828">
          <cell r="A2828" t="str">
            <v>ED-15450</v>
          </cell>
          <cell r="B2828" t="str">
            <v>BANCO EM CONCRETO APARENTE, TIPO-1, PADRÃO SEE-MG, SEM ENCOSTO, POLIDO COM ACABAMENTO EM VERNIZ, ESP. 5CM, COMPRIMENTO 130CM, LARGURA 40CM, ALTURA 45CM, EXCLUSIVE FIXAÇÃO EM PISO</v>
          </cell>
          <cell r="C2828" t="str">
            <v>un</v>
          </cell>
          <cell r="D2828">
            <v>186.36</v>
          </cell>
        </row>
        <row r="2829">
          <cell r="A2829" t="str">
            <v>ED-15447</v>
          </cell>
          <cell r="B2829" t="str">
            <v>BANCO EM CONCRETO APARENTE, TIPO-1, PADRÃO SEE-MG, SEM ENCOSTO, POLIDO COM ACABAMENTO EM VERNIZ, ESP. 5CM, COMPRIMENTO 130CM, LARGURA 40CM, ALTURA 45CM, INCLUSIVE CORTE NO PISO PARA FIXAÇÃO COM CONCRETO NÃO ESTRUTURAL, PREPARADO EM OBRA COM BETONEIRA, COM FCK 15 MPA</v>
          </cell>
          <cell r="C2829" t="str">
            <v>un</v>
          </cell>
          <cell r="D2829">
            <v>209.39</v>
          </cell>
        </row>
        <row r="2830">
          <cell r="A2830" t="str">
            <v>ED-15451</v>
          </cell>
          <cell r="B2830" t="str">
            <v>BANCO EM CONCRETO APARENTE, TIPO-2, PADRÃO SEE-MG, SEM ENCOSTO, POLIDO COM ACABAMENTO EM VERNIZ, ESP. 5CM, COMPRIMENTO 150CM, LARGURA 40CM, ALTURA 45CM, EXCLUSIVE FIXAÇÃO EM PISO</v>
          </cell>
          <cell r="C2830" t="str">
            <v>un</v>
          </cell>
          <cell r="D2830">
            <v>210.38</v>
          </cell>
        </row>
        <row r="2831">
          <cell r="A2831" t="str">
            <v>ED-15448</v>
          </cell>
          <cell r="B2831" t="str">
            <v>BANCO EM CONCRETO APARENTE, TIPO-2, PADRÃO SEE-MG, SEM ENCOSTO, POLIDO COM ACABAMENTO EM VERNIZ, ESP. 5CM, COMPRIMENTO 150CM, LARGURA 40CM, ALTURA 45CM, INCLUSIVE CORTE NO PISO PARA FIXAÇÃO COM CONCRETO NÃO ESTRUTURAL, PREPARADO EM OBRA COM BETONEIRA, COM FCK 15 MPA</v>
          </cell>
          <cell r="C2831" t="str">
            <v>un</v>
          </cell>
          <cell r="D2831">
            <v>233.41</v>
          </cell>
        </row>
        <row r="2832">
          <cell r="A2832" t="str">
            <v>ED-48355</v>
          </cell>
          <cell r="B2832" t="str">
            <v>BANCO EM GRANITO ANDORINHA POLIDO 52 X 30 CM</v>
          </cell>
          <cell r="C2832" t="str">
            <v>U</v>
          </cell>
          <cell r="D2832">
            <v>36.04</v>
          </cell>
        </row>
        <row r="2833">
          <cell r="A2833" t="str">
            <v>ED-48354</v>
          </cell>
          <cell r="B2833" t="str">
            <v>BANCO INTERNO EM CONCRETO APARENTE, ALTURA 45 CM, LARGURA 30 CM</v>
          </cell>
          <cell r="C2833" t="str">
            <v>m</v>
          </cell>
          <cell r="D2833">
            <v>140.53</v>
          </cell>
        </row>
        <row r="2834">
          <cell r="A2834" t="str">
            <v>ED-48353</v>
          </cell>
          <cell r="B2834" t="str">
            <v>BANCO INTERNO EM CONCRETO E ALVENARIA, ACABAMENTO EM VERNIZ, E = 8 CM, L = 40 CM</v>
          </cell>
          <cell r="C2834" t="str">
            <v>m</v>
          </cell>
          <cell r="D2834">
            <v>205.75</v>
          </cell>
        </row>
        <row r="2835">
          <cell r="A2835" t="str">
            <v>ED-48359</v>
          </cell>
          <cell r="B2835" t="str">
            <v>CONJUNTO DE MESA E BANCOS DE ARDÓSIA</v>
          </cell>
          <cell r="C2835" t="str">
            <v>cj</v>
          </cell>
          <cell r="D2835">
            <v>564.74</v>
          </cell>
        </row>
        <row r="2836">
          <cell r="A2836" t="str">
            <v>ED-48360</v>
          </cell>
          <cell r="B2836" t="str">
            <v>CONJUNTO DE MESA E BANCOS DE CONCRETO PARA JOGOS (02 BANCOS EM ARCO COM D INTERNO = 130 CM E H = 43 CM E MESA COM D = 80 CM, E = 8 CM E H = 75 CM)</v>
          </cell>
          <cell r="C2836" t="str">
            <v>cj</v>
          </cell>
          <cell r="D2836">
            <v>830.91</v>
          </cell>
        </row>
        <row r="2837">
          <cell r="A2837">
            <v>9075</v>
          </cell>
          <cell r="B2837" t="str">
            <v>EQUIPAMENTO ESPORTIVO</v>
          </cell>
          <cell r="C2837"/>
          <cell r="D2837"/>
        </row>
        <row r="2838">
          <cell r="A2838" t="str">
            <v>ED-49573</v>
          </cell>
          <cell r="B2838" t="str">
            <v>REDE DE PETECA COM MASTROS EM TUBO AÇO GALVANIZADO D = 76 MM</v>
          </cell>
          <cell r="C2838" t="str">
            <v>cj</v>
          </cell>
          <cell r="D2838">
            <v>569.44000000000005</v>
          </cell>
        </row>
        <row r="2839">
          <cell r="A2839" t="str">
            <v>ED-49572</v>
          </cell>
          <cell r="B2839" t="str">
            <v>REDE DE VÔLEI COM MASTRO EM TUBO GALVANIZADO SEM PEDESTAL</v>
          </cell>
          <cell r="C2839" t="str">
            <v>cj</v>
          </cell>
          <cell r="D2839">
            <v>558.55999999999995</v>
          </cell>
        </row>
        <row r="2840">
          <cell r="A2840" t="str">
            <v>ED-49571</v>
          </cell>
          <cell r="B2840" t="str">
            <v>REDE DE VÔLEI COM PEDESTAL PARA JUIZ</v>
          </cell>
          <cell r="C2840" t="str">
            <v>cj</v>
          </cell>
          <cell r="D2840">
            <v>1106.81</v>
          </cell>
        </row>
        <row r="2841">
          <cell r="A2841" t="str">
            <v>ED-49574</v>
          </cell>
          <cell r="B2841" t="str">
            <v>TABELA DE BASQUETE EM POSTE METÁLICO E SUPORTE DE PISO</v>
          </cell>
          <cell r="C2841" t="str">
            <v>U</v>
          </cell>
          <cell r="D2841">
            <v>2571.48</v>
          </cell>
        </row>
        <row r="2842">
          <cell r="A2842" t="str">
            <v>ED-49569</v>
          </cell>
          <cell r="B2842" t="str">
            <v>TRAVE DE GOL EM TUBO GALVANIZADO PARA QUADRA, INCLUSIVE REDE E PINTURA</v>
          </cell>
          <cell r="C2842" t="str">
            <v>U</v>
          </cell>
          <cell r="D2842">
            <v>3047.38</v>
          </cell>
        </row>
        <row r="2843">
          <cell r="A2843" t="str">
            <v>ED-49570</v>
          </cell>
          <cell r="B2843" t="str">
            <v>TRAVE DE GOL PARA CAMPO DE FUTEBOL , INCLUSIVE REDE E PINTURA</v>
          </cell>
          <cell r="C2843" t="str">
            <v>U</v>
          </cell>
          <cell r="D2843">
            <v>3186.49</v>
          </cell>
        </row>
        <row r="2844">
          <cell r="A2844">
            <v>9076</v>
          </cell>
          <cell r="B2844" t="str">
            <v>EQUIPAMENTO PARA PARQUE INFANTIL</v>
          </cell>
          <cell r="C2844"/>
          <cell r="D2844"/>
        </row>
        <row r="2845">
          <cell r="A2845" t="str">
            <v>ED-15342</v>
          </cell>
          <cell r="B2845" t="str">
            <v>FORNECIMENTO E INSTALAÇÃO DE BALANÇO (REMA-REMA) METÁLICO COM SEIS LUGARES PARA PARQUE INFANTIL, FIXADO COM CONCRETO NÃO ESTRUTURAL, PREPARADO EM OBRA COM BETONEIRA, COM FCK 15 MPA , INCLUSIVE ESCAVAÇÃO E TRANSPORTE COM RETIRADA DO MATERIAL ESCAVADO (EM CAÇAMBA)</v>
          </cell>
          <cell r="C2845" t="str">
            <v>un</v>
          </cell>
          <cell r="D2845">
            <v>2532.37</v>
          </cell>
        </row>
        <row r="2846">
          <cell r="A2846" t="str">
            <v>ED-49578</v>
          </cell>
          <cell r="B2846" t="str">
            <v>FORNECIMENTO E INSTALAÇÃO DE BARRA FIXA METÁLICA PARA PARQUE INFANTIL OU ACADEMIA AO AR LIVRE, FIXADO COM CONCRETO NÃO ESTRUTURAL, PREPARADO EM OBRA COM BETONEIRA, COM FCK 15 MPA , INCLUSIVE ESCAVAÇÃO E TRANSPORTE COM RETIRADA DO MATERIAL ESCAVADO (EM CAÇAMBA)</v>
          </cell>
          <cell r="C2846" t="str">
            <v>un</v>
          </cell>
          <cell r="D2846">
            <v>702.24</v>
          </cell>
        </row>
        <row r="2847">
          <cell r="A2847" t="str">
            <v>ED-49579</v>
          </cell>
          <cell r="B2847" t="str">
            <v>FORNECIMENTO E INSTALAÇÃO DE ESCADA HORIZONTAL METÁLICA PARA PARQUE INFANTIL, FIXADO COM CONCRETO NÃO ESTRUTURAL, PREPARADO EM OBRA COM BETONEIRA, COM FCK 15 MPA , INCLUSIVE ESCAVAÇÃO E TRANSPORTE COM RETIRADA DO MATERIAL ESCAVADO (EM CAÇAMBA)</v>
          </cell>
          <cell r="C2847" t="str">
            <v>un</v>
          </cell>
          <cell r="D2847">
            <v>903.34</v>
          </cell>
        </row>
        <row r="2848">
          <cell r="A2848" t="str">
            <v>ED-49575</v>
          </cell>
          <cell r="B2848" t="str">
            <v>FORNECIMENTO E INSTALAÇÃO DE ESCORREGADOR MÉDIO METÁLICO PARA PARQUE INFANTIL, FIXADO COM CONCRETO NÃO ESTRUTURAL, PREPARADO EM OBRA COM BETONEIRA, COM FCK 15 MPA , INCLUSIVE ESCAVAÇÃO E TRANSPORTE COM RETIRADA DO MATERIAL ESCAVADO (EM CAÇAMBA)</v>
          </cell>
          <cell r="C2848" t="str">
            <v>un</v>
          </cell>
          <cell r="D2848">
            <v>1166.1199999999999</v>
          </cell>
        </row>
        <row r="2849">
          <cell r="A2849" t="str">
            <v>ED-49580</v>
          </cell>
          <cell r="B2849" t="str">
            <v>FORNECIMENTO E INSTALAÇÃO DE ESPALDAR E BARRAS METÁLICAS PARA PARQUE INFANTIL OU ACADEMIA AO AR LIVRE, FIXADO COM CONCRETO NÃO ESTRUTURAL, PREPARADO EM OBRA COM BETONEIRA, COM FCK 15 MPA , INCLUSIVE ESCAVAÇÃO E TRANSPORTE COM RETIRADA DO MATERIAL ESCAVADO (EM CAÇAMBA)</v>
          </cell>
          <cell r="C2849" t="str">
            <v>un</v>
          </cell>
          <cell r="D2849">
            <v>1628.37</v>
          </cell>
        </row>
        <row r="2850">
          <cell r="A2850" t="str">
            <v>ED-49576</v>
          </cell>
          <cell r="B2850" t="str">
            <v>FORNECIMENTO E INSTALAÇÃO DE GANGORRA METÁLICA COM DOIS LUGARES PARA PARQUE INFANTIL, FIXADO COM CONCRETO NÃO ESTRUTURAL, PREPARADO EM OBRA COM BETONEIRA, COM FCK 15 MPA , INCLUSIVE ESCAVAÇÃO E TRANSPORTE COM RETIRADA DO MATERIAL ESCAVADO (EM CAÇAMBA)</v>
          </cell>
          <cell r="C2850" t="str">
            <v>un</v>
          </cell>
          <cell r="D2850">
            <v>1168.77</v>
          </cell>
        </row>
        <row r="2851">
          <cell r="A2851" t="str">
            <v>ED-49577</v>
          </cell>
          <cell r="B2851" t="str">
            <v>FORNECIMENTO E INSTALAÇÃO DE ZANGA BURRINHO METÁLICO COM DUAS PRANCHAS PARA PARQUE INFANTIL, FIXADO COM CONCRETO NÃO ESTRUTURAL, PREPARADO EM OBRA COM BETONEIRA, COM FCK 15 MPA , INCLUSIVE ESCAVAÇÃO E TRANSPORTE COM RETIRADA DO MATERIAL ESCAVADO (EM CAÇAMBA)</v>
          </cell>
          <cell r="C2851" t="str">
            <v>un</v>
          </cell>
          <cell r="D2851">
            <v>1128.26</v>
          </cell>
        </row>
        <row r="2852">
          <cell r="A2852">
            <v>8695</v>
          </cell>
          <cell r="B2852" t="str">
            <v>LIMPEZA DE OBRA</v>
          </cell>
          <cell r="C2852"/>
          <cell r="D2852"/>
        </row>
        <row r="2853">
          <cell r="A2853">
            <v>9078</v>
          </cell>
          <cell r="B2853" t="str">
            <v>LIMPEZA GERAL</v>
          </cell>
          <cell r="C2853"/>
          <cell r="D2853"/>
        </row>
        <row r="2854">
          <cell r="A2854" t="str">
            <v>ED-50265</v>
          </cell>
          <cell r="B2854" t="str">
            <v>LAVAGEM DE FACHADA COM HIDROJATEAMENTO, EXCLUSIVE ANDAIME METÁLICO, TIPO FIXO/TORRE/SUSPENSO, PARA FACHADA</v>
          </cell>
          <cell r="C2854" t="str">
            <v>m2</v>
          </cell>
          <cell r="D2854">
            <v>5.33</v>
          </cell>
        </row>
        <row r="2855">
          <cell r="A2855" t="str">
            <v>ED-50263</v>
          </cell>
          <cell r="B2855" t="str">
            <v>LIMPEZA DE CALHA EM CHAPA GALVANIZADA OU EM PVC, INCLUSIVE DESOBSTRUÇÃO</v>
          </cell>
          <cell r="C2855" t="str">
            <v>m</v>
          </cell>
          <cell r="D2855">
            <v>2.38</v>
          </cell>
        </row>
        <row r="2856">
          <cell r="A2856" t="str">
            <v>ED-50264</v>
          </cell>
          <cell r="B2856" t="str">
            <v>LIMPEZA DE MATERIAL CERÂMICO</v>
          </cell>
          <cell r="C2856" t="str">
            <v>m2</v>
          </cell>
          <cell r="D2856">
            <v>9.4600000000000009</v>
          </cell>
        </row>
        <row r="2857">
          <cell r="A2857" t="str">
            <v>ED-50271</v>
          </cell>
          <cell r="B2857" t="str">
            <v>LIMPEZA DE RODAPÉ</v>
          </cell>
          <cell r="C2857" t="str">
            <v>m2</v>
          </cell>
          <cell r="D2857">
            <v>1.8</v>
          </cell>
        </row>
        <row r="2858">
          <cell r="A2858" t="str">
            <v>ED-50272</v>
          </cell>
          <cell r="B2858" t="str">
            <v>LIMPEZA DE VIDROS E ESPELHOS</v>
          </cell>
          <cell r="C2858" t="str">
            <v>m2</v>
          </cell>
          <cell r="D2858">
            <v>6.3</v>
          </cell>
        </row>
        <row r="2859">
          <cell r="A2859" t="str">
            <v>ED-50270</v>
          </cell>
          <cell r="B2859" t="str">
            <v>LIMPEZA PERMANENTE DA OBRA - 01 SERVENTE X 4 HORAS DIÁRIAS</v>
          </cell>
          <cell r="C2859" t="str">
            <v>mês</v>
          </cell>
          <cell r="D2859">
            <v>1982.2</v>
          </cell>
        </row>
        <row r="2860">
          <cell r="A2860" t="str">
            <v>ED-50269</v>
          </cell>
          <cell r="B2860" t="str">
            <v>LIMPEZA PERMANENTE DA OBRA - 01 SERVENTE X 8 HORAS DIÁRIAS</v>
          </cell>
          <cell r="C2860" t="str">
            <v>mês</v>
          </cell>
          <cell r="D2860">
            <v>3964.4</v>
          </cell>
        </row>
        <row r="2861">
          <cell r="A2861">
            <v>9079</v>
          </cell>
          <cell r="B2861" t="str">
            <v>LIMPEZA FINAL PARA ENTREGA DA OBRA</v>
          </cell>
          <cell r="C2861"/>
          <cell r="D2861"/>
        </row>
        <row r="2862">
          <cell r="A2862" t="str">
            <v>ED-50266</v>
          </cell>
          <cell r="B2862" t="str">
            <v>LIMPEZA FINAL PARA ENTREGA DA OBRA</v>
          </cell>
          <cell r="C2862" t="str">
            <v>m2</v>
          </cell>
          <cell r="D2862">
            <v>6.48</v>
          </cell>
        </row>
        <row r="2863">
          <cell r="A2863">
            <v>8696</v>
          </cell>
          <cell r="B2863" t="str">
            <v>OBRAS VIÁRIAS</v>
          </cell>
          <cell r="C2863"/>
          <cell r="D2863"/>
        </row>
        <row r="2864">
          <cell r="A2864">
            <v>9080</v>
          </cell>
          <cell r="B2864" t="str">
            <v>ESTABILIZAÇÃO DE SOLO</v>
          </cell>
          <cell r="C2864"/>
          <cell r="D2864"/>
        </row>
        <row r="2865">
          <cell r="A2865" t="str">
            <v>ED-50411</v>
          </cell>
          <cell r="B2865" t="str">
            <v>GEOTÊXTIL NÃO TECIDO PARA ESTABILIZAÇÃO DE SOLOS</v>
          </cell>
          <cell r="C2865" t="str">
            <v>m2</v>
          </cell>
          <cell r="D2865">
            <v>8.19</v>
          </cell>
        </row>
        <row r="2866">
          <cell r="A2866">
            <v>9081</v>
          </cell>
          <cell r="B2866" t="str">
            <v>PAVIMENTO INTERTRAVADO</v>
          </cell>
          <cell r="C2866"/>
          <cell r="D2866"/>
        </row>
        <row r="2867">
          <cell r="A2867" t="str">
            <v>ED-9837</v>
          </cell>
          <cell r="B2867" t="str">
            <v xml:space="preserve">APLICAÇÃO E REGULARIZAÇÃO DE COLCHÃO DE AREIA </v>
          </cell>
          <cell r="C2867" t="str">
            <v>m3</v>
          </cell>
          <cell r="D2867">
            <v>168.78</v>
          </cell>
        </row>
        <row r="2868">
          <cell r="A2868" t="str">
            <v>ED-51146</v>
          </cell>
          <cell r="B2868" t="str">
            <v>EXECUÇÃO DE PAVIMENTO INTERTRAVADO ECOLÓGICO, ESPESSURA 6CM, FCK 35MPA, INCLUINDO FORNECIMENTO E TRANSPORTE DE TODOS OS MATERIAIS E COLCHÃO DE ASSENTAMENTO COM ESPESSURA 6CM</v>
          </cell>
          <cell r="C2868" t="str">
            <v>m2</v>
          </cell>
          <cell r="D2868">
            <v>79.040000000000006</v>
          </cell>
        </row>
        <row r="2869">
          <cell r="A2869" t="str">
            <v>ED-24063</v>
          </cell>
          <cell r="B2869" t="str">
            <v>EXECUÇÃO DE PAVIMENTO INTERTRAVADO EM BLOCO SEXTAVADO, ESPESSURA 6CM, FCK 35MPA, INCLUINDO FORNECIMENTO E TRANSPORTE DE TODOS OS MATERIAIS E COLCHÃO DE ASSENTAMENTO COM ESPESSURA 6CM</v>
          </cell>
          <cell r="C2869" t="str">
            <v>m2</v>
          </cell>
          <cell r="D2869">
            <v>70.58</v>
          </cell>
        </row>
        <row r="2870">
          <cell r="A2870" t="str">
            <v>ED-24062</v>
          </cell>
          <cell r="B2870" t="str">
            <v>EXECUÇÃO DE PAVIMENTO INTERTRAVADO, ESPESSURA 10CM, FCK 35MPA, INCLUINDO FORNECIMENTO E TRANSPORTE DE TODOS OS MATERIAIS E COLCHÃO DE ASSENTAMENTO COM ESPESSURA 6CM</v>
          </cell>
          <cell r="C2870" t="str">
            <v>m2</v>
          </cell>
          <cell r="D2870">
            <v>95.54</v>
          </cell>
        </row>
        <row r="2871">
          <cell r="A2871" t="str">
            <v>ED-50420</v>
          </cell>
          <cell r="B2871" t="str">
            <v>EXECUÇÃO DE PAVIMENTO INTERTRAVADO, ESPESSURA 10CM, FCK 40MPA, INCLUINDO FORNECIMENTO E TRANSPORTE DE TODOS OS MATERIAIS E COLCHÃO DE ASSENTAMENTO COM ESPESSURA 6CM</v>
          </cell>
          <cell r="C2871" t="str">
            <v>m2</v>
          </cell>
          <cell r="D2871">
            <v>102.56</v>
          </cell>
        </row>
        <row r="2872">
          <cell r="A2872" t="str">
            <v>ED-50417</v>
          </cell>
          <cell r="B2872" t="str">
            <v>EXECUÇÃO DE PAVIMENTO INTERTRAVADO, ESPESSURA 6CM, FCK 35MPA, INCLUINDO FORNECIMENTO E TRANSPORTE DE TODOS OS MATERIAIS E COLCHÃO DE ASSENTAMENTO COM ESPESSURA 6CM</v>
          </cell>
          <cell r="C2872" t="str">
            <v>m2</v>
          </cell>
          <cell r="D2872">
            <v>67.63</v>
          </cell>
        </row>
        <row r="2873">
          <cell r="A2873" t="str">
            <v>ED-50418</v>
          </cell>
          <cell r="B2873" t="str">
            <v>EXECUÇÃO DE PAVIMENTO INTERTRAVADO, ESPESSURA 8CM, FCK 35MPA, INCLUINDO FORNECIMENTO E TRANSPORTE DE TODOS OS MATERIAIS E COLCHÃO DE ASSENTAMENTO COM ESPESSURA 6CM</v>
          </cell>
          <cell r="C2873" t="str">
            <v>m2</v>
          </cell>
          <cell r="D2873">
            <v>82.84</v>
          </cell>
        </row>
        <row r="2874">
          <cell r="A2874" t="str">
            <v>ED-24056</v>
          </cell>
          <cell r="B2874" t="str">
            <v>REMOÇÃO DE PAVIMENTO EM BLOCO DE CONCRETO INTERTRAVADO OU SEXTAVADO, COM REAPROVEITAMENTO DOS BLOCOS INCLUSIVE AFASTAMENTO</v>
          </cell>
          <cell r="C2874" t="str">
            <v>m2</v>
          </cell>
          <cell r="D2874">
            <v>7.8</v>
          </cell>
        </row>
        <row r="2875">
          <cell r="A2875">
            <v>9082</v>
          </cell>
          <cell r="B2875" t="str">
            <v>PAVIMENTAÇÃO</v>
          </cell>
          <cell r="C2875"/>
          <cell r="D2875"/>
        </row>
        <row r="2876">
          <cell r="A2876" t="str">
            <v>ED-50413</v>
          </cell>
          <cell r="B2876" t="str">
            <v>ALVENARIA POLIÉDRICA, RETIRADA E REASSENTAMENTO SOBRE COXIM DE AREIA</v>
          </cell>
          <cell r="C2876" t="str">
            <v>m2</v>
          </cell>
          <cell r="D2876">
            <v>26.57</v>
          </cell>
        </row>
        <row r="2877">
          <cell r="A2877" t="str">
            <v>ED-50421</v>
          </cell>
          <cell r="B2877" t="str">
            <v>ASSENTAMENTO DE MATA-BURRO DE CONCRETO</v>
          </cell>
          <cell r="C2877" t="str">
            <v>U</v>
          </cell>
          <cell r="D2877">
            <v>994.67</v>
          </cell>
        </row>
        <row r="2878">
          <cell r="A2878" t="str">
            <v>ED-50416</v>
          </cell>
          <cell r="B2878" t="str">
            <v>EXECUÇÃO DE PAVIMENTO INTERTRAVADO EM BLOCO SEXTAVADO, ESPESSURA 8CM, FCK 35MPA, INCLUINDO FORNECIMENTO E TRANSPORTE DE TODOS OS MATERIAIS E COLCHÃO DE ASSENTAMENTO COM ESPESSURA 6CM</v>
          </cell>
          <cell r="C2878" t="str">
            <v>m2</v>
          </cell>
          <cell r="D2878">
            <v>77.38</v>
          </cell>
        </row>
        <row r="2879">
          <cell r="A2879" t="str">
            <v>ED-7624</v>
          </cell>
          <cell r="B2879" t="str">
            <v>EXECUÇÃO E APLICAÇÃO DE CONCRETO ASFÁLTICO PRE-MISTURADO À FRIO (PMF), EM BETONEIRA, INCLUINDO FORNECIMENTO E TRANSPORTE DOS AGREGADOS E MATERIAL BETUMINOSO, INCLUSIVE TRANSPORTE DA MASSA ASFÁLTICA ATÉ A PISTA</v>
          </cell>
          <cell r="C2879" t="str">
            <v>m3</v>
          </cell>
          <cell r="D2879">
            <v>979.85</v>
          </cell>
        </row>
        <row r="2880">
          <cell r="A2880" t="str">
            <v>ED-7623</v>
          </cell>
          <cell r="B2880" t="str">
            <v>EXECUÇÃO E APLICAÇÃO DE CONCRETO BETUMINOSO USINADO A QUENTE (CBUQ), MASSA COMERCIAL, INCLUINDO FORNECIMENTO E TRANSPORTE DOS AGREGADOS E MATERIAL BETUMINOSO, EXCLUSIVE TRANSPORTE DA MASSA ASFÁLTICA ATÉ A PISTA</v>
          </cell>
          <cell r="C2880" t="str">
            <v>m3</v>
          </cell>
          <cell r="D2880">
            <v>1672.44</v>
          </cell>
        </row>
        <row r="2881">
          <cell r="A2881" t="str">
            <v>ED-50412</v>
          </cell>
          <cell r="B2881" t="str">
            <v>PARALELEPÍPEDO, RETIRADA E REASSENTAMENTO SOBRE COXIM DE AREIA</v>
          </cell>
          <cell r="C2881" t="str">
            <v>m2</v>
          </cell>
          <cell r="D2881">
            <v>36.450000000000003</v>
          </cell>
        </row>
        <row r="2882">
          <cell r="A2882" t="str">
            <v>ED-50414</v>
          </cell>
          <cell r="B2882" t="str">
            <v>REMOÇÃO E REASSENTAMENTO DE CALÇAMENTO EM BLOCO DE CONCRETO INTERTRAVADO OU SEXTAVADO, COM REAPROVEITAMENTO DOS BLOCOS</v>
          </cell>
          <cell r="C2882" t="str">
            <v>m2</v>
          </cell>
          <cell r="D2882">
            <v>25.17</v>
          </cell>
        </row>
        <row r="2883">
          <cell r="A2883">
            <v>9084</v>
          </cell>
          <cell r="B2883" t="str">
            <v>ENSECADEIRA</v>
          </cell>
          <cell r="C2883"/>
          <cell r="D2883"/>
        </row>
        <row r="2884">
          <cell r="A2884" t="str">
            <v>ED-50423</v>
          </cell>
          <cell r="B2884" t="str">
            <v>ENSECADEIRA INCLUSIVE RETIRADA DO MADEIRAMENTO , PAREDE DUPLA</v>
          </cell>
          <cell r="C2884" t="str">
            <v>m2</v>
          </cell>
          <cell r="D2884">
            <v>371.15</v>
          </cell>
        </row>
        <row r="2885">
          <cell r="A2885" t="str">
            <v>ED-50422</v>
          </cell>
          <cell r="B2885" t="str">
            <v>ENSECADEIRA INCLUSIVE RETIRADA DO MADEIRAMENTO , PAREDE SIMPLES</v>
          </cell>
          <cell r="C2885" t="str">
            <v>m2</v>
          </cell>
          <cell r="D2885">
            <v>149.52000000000001</v>
          </cell>
        </row>
        <row r="2886">
          <cell r="A2886">
            <v>9085</v>
          </cell>
          <cell r="B2886" t="str">
            <v>PONTE E TRAVESSIA</v>
          </cell>
          <cell r="C2886"/>
          <cell r="D2886"/>
        </row>
        <row r="2887">
          <cell r="A2887" t="str">
            <v>ED-29090</v>
          </cell>
          <cell r="B2887" t="str">
            <v>DESCARGA DE CAMINHÃO, PARA ELEMENTOS DE VIGA OU TABULEIRO PARA PONTE, INCLUSIVE DESCARGA DE PERFIS LONGARINAS, TRANSVERSINAS, CHAPAS E ACESSÓRIOS, EXCLUSIVE FORNECIMENTO E TRANSPORTE</v>
          </cell>
          <cell r="C2887" t="str">
            <v>un</v>
          </cell>
          <cell r="D2887">
            <v>4205.1400000000003</v>
          </cell>
        </row>
        <row r="2888">
          <cell r="A2888" t="str">
            <v>ED-27791</v>
          </cell>
          <cell r="B2888" t="str">
            <v>FORNECIMENTO DE ESTRUTURA METÁLICA EM PERFIL SOLDADO PARA PONTES, EM AÇO PATINÁVEL, INCLUSIVE FABRICAÇÃO, EXCLUSIVE TRANSPORTE E LANÇAMENTO</v>
          </cell>
          <cell r="C2888" t="str">
            <v>Kg</v>
          </cell>
          <cell r="D2888">
            <v>17.600000000000001</v>
          </cell>
        </row>
        <row r="2889">
          <cell r="A2889" t="str">
            <v>ED-50428</v>
          </cell>
          <cell r="B2889" t="str">
            <v>LANÇAMENTO DE VIGA PARA PONTE, EXCLUSIVE FORNECIMENTO, DESCARGA E TRANSPORTE - PROJETO PADRÃO SEINFRA-MG</v>
          </cell>
          <cell r="C2889" t="str">
            <v>Kg</v>
          </cell>
          <cell r="D2889">
            <v>1.45</v>
          </cell>
        </row>
        <row r="2890">
          <cell r="A2890" t="str">
            <v>ED-29091</v>
          </cell>
          <cell r="B2890" t="str">
            <v>TRANSPORTE DE VIGA OU TABULEIRO PARA PONTE (CUSTO FIXO), INCLUSIVE CARGA, EXCLUSIVE FORNECIMENTO , DESCARGA E TRANSPORTE EM QUILÔMETRO RODADO (CUSTO VARIÁVEL)</v>
          </cell>
          <cell r="C2890" t="str">
            <v>un</v>
          </cell>
          <cell r="D2890">
            <v>2697.69</v>
          </cell>
        </row>
        <row r="2891">
          <cell r="A2891" t="str">
            <v>ED-29092</v>
          </cell>
          <cell r="B2891" t="str">
            <v>TRANSPORTE DE VIGA OU TABULEIRO PARA PONTE (CUSTO VARIÁVEL), EXCLUSIVE FORNECIMENTO , DESCARGA E CUSTO FIXO DE TRANSPORTE</v>
          </cell>
          <cell r="C2891" t="str">
            <v>TxKM</v>
          </cell>
          <cell r="D2891">
            <v>0.84</v>
          </cell>
        </row>
        <row r="2892">
          <cell r="A2892">
            <v>8697</v>
          </cell>
          <cell r="B2892" t="str">
            <v>TRANSPORTES</v>
          </cell>
          <cell r="C2892"/>
          <cell r="D2892"/>
        </row>
        <row r="2893">
          <cell r="A2893">
            <v>9086</v>
          </cell>
          <cell r="B2893" t="str">
            <v>CARGA E DESCARGA DE MATERIAL</v>
          </cell>
          <cell r="C2893"/>
          <cell r="D2893"/>
        </row>
        <row r="2894">
          <cell r="A2894" t="str">
            <v>ED-51131</v>
          </cell>
          <cell r="B2894" t="str">
            <v>CARGA DE MATERIAL DE QUALQUER NATUREZA SOBRE CAMINHÃO - MANUAL</v>
          </cell>
          <cell r="C2894" t="str">
            <v>m3</v>
          </cell>
          <cell r="D2894">
            <v>36.04</v>
          </cell>
        </row>
        <row r="2895">
          <cell r="A2895" t="str">
            <v>ED-51132</v>
          </cell>
          <cell r="B2895" t="str">
            <v>CARGA DE MATERIAL DE QUALQUER NATUREZA SOBRE CAMINHÃO - MECÂNICA</v>
          </cell>
          <cell r="C2895" t="str">
            <v>m3</v>
          </cell>
          <cell r="D2895">
            <v>2.96</v>
          </cell>
        </row>
        <row r="2896">
          <cell r="A2896">
            <v>9087</v>
          </cell>
          <cell r="B2896" t="str">
            <v>TRANSPORTE DE MATERIAL</v>
          </cell>
          <cell r="C2896"/>
          <cell r="D2896"/>
        </row>
        <row r="2897">
          <cell r="A2897" t="str">
            <v>ED-51134</v>
          </cell>
          <cell r="B2897" t="str">
            <v>TRANSPORTE DE MATERIAL DE QUALQUER NATUREZA COM CARRINHO DE MÃO, COM DISTÂNCIAS MAIORES QUE 50M E MENORES OU IGUAIS A 100M, INCLUSIVE CARGA/DESGARGA</v>
          </cell>
          <cell r="C2897" t="str">
            <v>m3</v>
          </cell>
          <cell r="D2897">
            <v>35.71</v>
          </cell>
        </row>
        <row r="2898">
          <cell r="A2898" t="str">
            <v>ED-51133</v>
          </cell>
          <cell r="B2898" t="str">
            <v>TRANSPORTE DE MATERIAL DE QUALQUER NATUREZA COM CARRINHO DE MÃO, COM DISTÂNCIAS MENORES OU IGUAIS A 50M, INCLUSIVE CARGA/DESCARGA</v>
          </cell>
          <cell r="C2898" t="str">
            <v>m3</v>
          </cell>
          <cell r="D2898">
            <v>21.31</v>
          </cell>
        </row>
        <row r="2899">
          <cell r="A2899" t="str">
            <v>ED-51127</v>
          </cell>
          <cell r="B2899" t="str">
            <v>TRANSPORTE DE MATERIAL DE QUALQUER NATUREZA EM CAMINHÃO DMT &lt;= 1 KM (DENTRO DO PERÍMETRO URBANO)</v>
          </cell>
          <cell r="C2899" t="str">
            <v>m3</v>
          </cell>
          <cell r="D2899">
            <v>4.93</v>
          </cell>
        </row>
        <row r="2900">
          <cell r="A2900" t="str">
            <v>ED-51130</v>
          </cell>
          <cell r="B2900" t="str">
            <v>TRANSPORTE DE MATERIAL DE QUALQUER NATUREZA EM CAMINHÃO DMT &gt; 5 KM (DENTRO DO PERÍMETRO URBANO)</v>
          </cell>
          <cell r="C2900" t="str">
            <v>M3xKM</v>
          </cell>
          <cell r="D2900">
            <v>4.7699999999999996</v>
          </cell>
        </row>
        <row r="2901">
          <cell r="A2901" t="str">
            <v>ED-51128</v>
          </cell>
          <cell r="B2901" t="str">
            <v>TRANSPORTE DE MATERIAL DE QUALQUER NATUREZA EM CAMINHÃO 1 KM &lt; DMT &lt;= 2 KM (DENTRO DO PERÍMETRO URBANO)</v>
          </cell>
          <cell r="C2901" t="str">
            <v>m3</v>
          </cell>
          <cell r="D2901">
            <v>16.899999999999999</v>
          </cell>
        </row>
        <row r="2902">
          <cell r="A2902" t="str">
            <v>ED-51129</v>
          </cell>
          <cell r="B2902" t="str">
            <v>TRANSPORTE DE MATERIAL DE QUALQUER NATUREZA EM CAMINHÃO 2 KM &lt; DMT &lt;= 5 KM (DENTRO DO PERÍMETRO URBANO)</v>
          </cell>
          <cell r="C2902" t="str">
            <v>M3xKM</v>
          </cell>
          <cell r="D2902">
            <v>4.97</v>
          </cell>
        </row>
        <row r="2903">
          <cell r="A2903" t="str">
            <v>ED-51125</v>
          </cell>
          <cell r="B2903" t="str">
            <v>TRANSPORTE DE MATERIAL DEMOLIDO EM CAÇAMBA, EXCLUSIVE CARGA MANUAL OU MECÂNICA</v>
          </cell>
          <cell r="C2903" t="str">
            <v>m3</v>
          </cell>
          <cell r="D2903">
            <v>48</v>
          </cell>
        </row>
        <row r="2904">
          <cell r="A2904" t="str">
            <v>ED-51126</v>
          </cell>
          <cell r="B2904" t="str">
            <v>TRANSPORTE DE MATERIAL DEMOLIDO EM CAÇAMBA (MUNICÍPIO: BELO HORIZONTE), EXCLUSIVE CARGA MANUAL OU MECÂNICA</v>
          </cell>
          <cell r="C2904" t="str">
            <v>m3</v>
          </cell>
          <cell r="D2904">
            <v>48</v>
          </cell>
        </row>
        <row r="2905">
          <cell r="A2905">
            <v>8698</v>
          </cell>
          <cell r="B2905" t="str">
            <v>PROJETO PADRÃO ESCOLAR</v>
          </cell>
          <cell r="C2905"/>
          <cell r="D2905"/>
        </row>
        <row r="2906">
          <cell r="A2906">
            <v>9089</v>
          </cell>
          <cell r="B2906" t="str">
            <v>ESQUADRIA</v>
          </cell>
          <cell r="C2906"/>
          <cell r="D2906"/>
        </row>
        <row r="2907">
          <cell r="A2907" t="str">
            <v>ED-50831</v>
          </cell>
          <cell r="B2907" t="str">
            <v>ALÇAPÃO - EMPENA (60 cm x 100 cm) ESTRUTURA EM CHAPA METÁLICA, ASSENTADA. CONFORME PROJETO AMPLIAÇÃO ESQUADRIAS PADRÃO 5/2000</v>
          </cell>
          <cell r="C2907" t="str">
            <v>U</v>
          </cell>
          <cell r="D2907">
            <v>253.2</v>
          </cell>
        </row>
        <row r="2908">
          <cell r="A2908" t="str">
            <v>ED-50830</v>
          </cell>
          <cell r="B2908" t="str">
            <v>ALÇAPÃO (85,50 cm x 65,70 cm) ESTRUTURA EM CHAPA METÁLICA, ASSENTADA. CONFORME PROJETO AMPLIAÇÃO ESQUADRIAS PADRÃO 5/2000</v>
          </cell>
          <cell r="C2908" t="str">
            <v>U</v>
          </cell>
          <cell r="D2908">
            <v>262.67</v>
          </cell>
        </row>
        <row r="2909">
          <cell r="A2909" t="str">
            <v>ED-50840</v>
          </cell>
          <cell r="B2909" t="str">
            <v>COMPENSADO PINTADO PARA FECHAMENTO BALCÃO SECRETARIA, INCLUSO CANTONEIRAS PARA FIXAÇÃO NA ALVENARIA E TAMPO. CONFORME DETALHE 33-D AGOSTO 2001 PROJETO PADRÃO DER-MG</v>
          </cell>
          <cell r="C2909" t="str">
            <v>m2</v>
          </cell>
          <cell r="D2909">
            <v>96.35</v>
          </cell>
        </row>
        <row r="2910">
          <cell r="A2910" t="str">
            <v>ED-50950</v>
          </cell>
          <cell r="B2910" t="str">
            <v>FECHAMENTO DE EMPENA COM QUADRO EM PERFIL, CANTONEIRA 2" X 2", SOLDADO, E TELA FIO 12 MALHA 1/2" (CONFORME DETALHE DE PRÉDIO ESCOLAR, INCLUSIVE PINTURA ESMALTE)</v>
          </cell>
          <cell r="C2910" t="str">
            <v>m2</v>
          </cell>
          <cell r="D2910">
            <v>218.34</v>
          </cell>
        </row>
        <row r="2911">
          <cell r="A2911" t="str">
            <v>ED-50896</v>
          </cell>
          <cell r="B2911" t="str">
            <v>GF1 - (340 X 145 CM ) GRADE FIXA PARA PROTEÇÃO DE JANELAS, EM BARRA DE FERRO QUADRADO DE 1/2" E QUADRO DE FERRO CHATO DE 1/2"X 1/8", COLOCADA</v>
          </cell>
          <cell r="C2911" t="str">
            <v>U</v>
          </cell>
          <cell r="D2911">
            <v>1683.34</v>
          </cell>
        </row>
        <row r="2912">
          <cell r="A2912" t="str">
            <v>ED-50897</v>
          </cell>
          <cell r="B2912" t="str">
            <v>GF1 - (340 X 165 CM ) GRADE FIXA PARA PROTEÇÃO DE JANELAS, EM BARRA DE FERRO QUADRADO DE 1/2" E QUADRO DE FERRO CHATO DE 1/2"X 1/8", COLOCADA</v>
          </cell>
          <cell r="C2912" t="str">
            <v>U</v>
          </cell>
          <cell r="D2912">
            <v>1915.53</v>
          </cell>
        </row>
        <row r="2913">
          <cell r="A2913" t="str">
            <v>ED-50899</v>
          </cell>
          <cell r="B2913" t="str">
            <v>GF2 - (340 X 105 CM ) GRADE FIXA PARA PROTEÇÃO DE JANELAS, EM BARRA DE FERRO QUADRADO DE 1/2" E QUADRO DE FERRO CHATO DE 1/2"X 1/8", COLOCADA</v>
          </cell>
          <cell r="C2913" t="str">
            <v>U</v>
          </cell>
          <cell r="D2913">
            <v>1218.97</v>
          </cell>
        </row>
        <row r="2914">
          <cell r="A2914" t="str">
            <v>ED-50898</v>
          </cell>
          <cell r="B2914" t="str">
            <v>GF2 - (340 X 165 CM ) GRADE FIXA PARA PROTEÇÃO DE JANELAS, EM BARRA DE FERRO QUADRADO DE 1/2" E QUADRO DE FERRO CHATO DE 1/2"X 1/8", COLOCADA</v>
          </cell>
          <cell r="C2914" t="str">
            <v>U</v>
          </cell>
          <cell r="D2914">
            <v>1915.53</v>
          </cell>
        </row>
        <row r="2915">
          <cell r="A2915" t="str">
            <v>ED-50900</v>
          </cell>
          <cell r="B2915" t="str">
            <v>GF3 - (340 X 60 CM ) GRADE FIXA PARA PROTEÇÃO DE JANELAS, EM BARRA DE FERRO QUADRADO DE 1/2" E QUADRO DE FERRO CHATO DE 1/2"X 1/8", COLOCADA</v>
          </cell>
          <cell r="C2915" t="str">
            <v>U</v>
          </cell>
          <cell r="D2915">
            <v>696.55</v>
          </cell>
        </row>
        <row r="2916">
          <cell r="A2916" t="str">
            <v>ED-50901</v>
          </cell>
          <cell r="B2916" t="str">
            <v>GF3 - (340 X 80 CM ) GRADE FIXA PARA PROTEÇÃO DE JANELAS, EM BARRA DE FERRO QUADRADO DE 1/2" E QUADRO DE FERRO CHATO DE 1/2"X 1/8", COLOCADA</v>
          </cell>
          <cell r="C2916" t="str">
            <v>U</v>
          </cell>
          <cell r="D2916">
            <v>928.74</v>
          </cell>
        </row>
        <row r="2917">
          <cell r="A2917" t="str">
            <v>ED-50902</v>
          </cell>
          <cell r="B2917" t="str">
            <v>GF4 - (162,5 X 80 CM ) GRADE FIXA PARA PROTEÇÃO DE JANELAS, EM BARRA DE FERRO QUADRADO DE 1/2" E QUADRO DE FERRO CHATO DE 1/2"X 1/8", COLOCADA</v>
          </cell>
          <cell r="C2917" t="str">
            <v>U</v>
          </cell>
          <cell r="D2917">
            <v>443.88</v>
          </cell>
        </row>
        <row r="2918">
          <cell r="A2918" t="str">
            <v>ED-50904</v>
          </cell>
          <cell r="B2918" t="str">
            <v>GF5 - (340 X 185 CM ) GRADE FIXA PARA PROTEÇÃO DE JANELAS, EM BARRA DE FERRO QUADRADO DE 1/2" E QUADRO DE FERRO CHATO DE 1/2"X 1/8", COLOCADA</v>
          </cell>
          <cell r="C2918" t="str">
            <v>U</v>
          </cell>
          <cell r="D2918">
            <v>2147.7199999999998</v>
          </cell>
        </row>
        <row r="2919">
          <cell r="A2919" t="str">
            <v>ED-50903</v>
          </cell>
          <cell r="B2919" t="str">
            <v>GF5 - (340 X 40 CM ) GRADE FIXA PARA PROTEÇÃO DE JANELAS, EM BARRA DE FERRO QUADRADO DE 1/2" E QUADRO DE FERRO CHATO DE 1/2"X 1/8", COLOCADA</v>
          </cell>
          <cell r="C2919" t="str">
            <v>U</v>
          </cell>
          <cell r="D2919">
            <v>464.37</v>
          </cell>
        </row>
        <row r="2920">
          <cell r="A2920" t="str">
            <v>ED-50913</v>
          </cell>
          <cell r="B2920" t="str">
            <v>GR - GRADE FIXA EM FERRO (180 X 158 CM) , COLOCADA</v>
          </cell>
          <cell r="C2920" t="str">
            <v>U</v>
          </cell>
          <cell r="D2920">
            <v>971.08</v>
          </cell>
        </row>
        <row r="2921">
          <cell r="A2921" t="str">
            <v>ED-50912</v>
          </cell>
          <cell r="B2921" t="str">
            <v>JANELA PERFIL CANTONEIRA BASCULANTE 0,60 X 0,60 M, CONFORME DETALHE PADRÃO ESCOLAR 4/98 VERSÃO 2005</v>
          </cell>
          <cell r="C2921" t="str">
            <v>U</v>
          </cell>
          <cell r="D2921">
            <v>172.6</v>
          </cell>
        </row>
        <row r="2922">
          <cell r="A2922" t="str">
            <v>ED-50911</v>
          </cell>
          <cell r="B2922" t="str">
            <v>JANELA PERFIL CANTONEIRA BASCULANTE 1,20 X 0,60 M, CONFORME DETALHE PADRÃO ESCOLAR 4/98 VERSÃO 2005</v>
          </cell>
          <cell r="C2922" t="str">
            <v>U</v>
          </cell>
          <cell r="D2922">
            <v>345.21</v>
          </cell>
        </row>
        <row r="2923">
          <cell r="A2923" t="str">
            <v>ED-50882</v>
          </cell>
          <cell r="B2923" t="str">
            <v>JB1 - (340 X 40 CM) BASCULANTE DE FERRO ASSENTADA COM PARAFUSOS E BUCHA, CONFORME DETALHE E ESPECIFICAÇÕES</v>
          </cell>
          <cell r="C2923" t="str">
            <v>U</v>
          </cell>
          <cell r="D2923">
            <v>622.37</v>
          </cell>
        </row>
        <row r="2924">
          <cell r="A2924" t="str">
            <v>ED-50881</v>
          </cell>
          <cell r="B2924" t="str">
            <v>JB1 - (345 X 40 CM) BASCULANTE DE FERRO ASSENTADA COM PARAFUSOS E BUCHA, CONFORME DETALHE E ESPECIFICAÇÕES</v>
          </cell>
          <cell r="C2924" t="str">
            <v>U</v>
          </cell>
          <cell r="D2924">
            <v>631.52</v>
          </cell>
        </row>
        <row r="2925">
          <cell r="A2925" t="str">
            <v>ED-50884</v>
          </cell>
          <cell r="B2925" t="str">
            <v>JB2 - (340 X 60 CM) BASCULANTE DE FERRO ASSENTADA COM PARAFUSOS E BUCHA,CONFORME DETALHE E ESPECIFICAÇÕES</v>
          </cell>
          <cell r="C2925" t="str">
            <v>U</v>
          </cell>
          <cell r="D2925">
            <v>933.56</v>
          </cell>
        </row>
        <row r="2926">
          <cell r="A2926" t="str">
            <v>ED-50883</v>
          </cell>
          <cell r="B2926" t="str">
            <v>JB2 - (345 X 60 CM) BASCULANTE DE FERRO ASSENTADA COM PARAFUSOS E BUCHA,CONFORME DETALHE E ESPECIFICAÇÕES</v>
          </cell>
          <cell r="C2926" t="str">
            <v>U</v>
          </cell>
          <cell r="D2926">
            <v>947.29</v>
          </cell>
        </row>
        <row r="2927">
          <cell r="A2927" t="str">
            <v>ED-50886</v>
          </cell>
          <cell r="B2927" t="str">
            <v>JB3 - (340 X 80 CM) BASCULANTE DE FERRO ASSENTADA COM PARAFUSOS E BUCHA,CONFORME DETALHE E ESPECIFICAÇÕES</v>
          </cell>
          <cell r="C2927" t="str">
            <v>U</v>
          </cell>
          <cell r="D2927">
            <v>1244.75</v>
          </cell>
        </row>
        <row r="2928">
          <cell r="A2928" t="str">
            <v>ED-50885</v>
          </cell>
          <cell r="B2928" t="str">
            <v>JB3 - (345 X 80 CM) BASCULANTE DE FERRO ASSENTADA COM PARAFUSOS E BUCHA,CONFORME DETALHE E ESPECIFICAÇÕES</v>
          </cell>
          <cell r="C2928" t="str">
            <v>U</v>
          </cell>
          <cell r="D2928">
            <v>1263.05</v>
          </cell>
        </row>
        <row r="2929">
          <cell r="A2929" t="str">
            <v>ED-50887</v>
          </cell>
          <cell r="B2929" t="str">
            <v>JB4 - (165 X 80 CM) BASCULANTE DE FERRO ASSENTADA COM PARAFUSOS E BUCHA,CONFORME DETALHE E ESPECIFICAÇÕES</v>
          </cell>
          <cell r="C2929" t="str">
            <v>U</v>
          </cell>
          <cell r="D2929">
            <v>617.79999999999995</v>
          </cell>
        </row>
        <row r="2930">
          <cell r="A2930" t="str">
            <v>ED-50888</v>
          </cell>
          <cell r="B2930" t="str">
            <v>JB5 - (172,5 X 40 CM) BASCULANTE DE FERRO ASSENTADA COM PARAFUSOS E BUCHA,CONFORME DETALHE E ESPECIFICAÇÕES</v>
          </cell>
          <cell r="C2930" t="str">
            <v>U</v>
          </cell>
          <cell r="D2930">
            <v>315.76</v>
          </cell>
        </row>
        <row r="2931">
          <cell r="A2931" t="str">
            <v>ED-50889</v>
          </cell>
          <cell r="B2931" t="str">
            <v>JB5 - (195 X 40 CM) BASCULANTE DE FERRO ASSENTADA COM PARAFUSOS E BUCHA,CONFORME DETALHE E ESPECIFICAÇÕES</v>
          </cell>
          <cell r="C2931" t="str">
            <v>U</v>
          </cell>
          <cell r="D2931">
            <v>356.95</v>
          </cell>
        </row>
        <row r="2932">
          <cell r="A2932" t="str">
            <v>ED-50891</v>
          </cell>
          <cell r="B2932" t="str">
            <v>JB6 - (210 X 40 CM) BASCULANTE DE FERRO ASSENTADA COM PARAFUSOS E BUCHA,CONFORME DETALHE E ESPECIFICAÇÕES</v>
          </cell>
          <cell r="C2932" t="str">
            <v>U</v>
          </cell>
          <cell r="D2932">
            <v>402.71</v>
          </cell>
        </row>
        <row r="2933">
          <cell r="A2933" t="str">
            <v>ED-50890</v>
          </cell>
          <cell r="B2933" t="str">
            <v>JB6 - (82,25 X 40 CM) BASCULANTE DE FERRO ASSENTADA COM PARAFUSOS E BUCHA,CONFORME DETALHE E ESPECIFICAÇÕES</v>
          </cell>
          <cell r="C2933" t="str">
            <v>U</v>
          </cell>
          <cell r="D2933">
            <v>150.56</v>
          </cell>
        </row>
        <row r="2934">
          <cell r="A2934" t="str">
            <v>ED-50893</v>
          </cell>
          <cell r="B2934" t="str">
            <v>JB7 - (162,5 X 40 CM) BASCULANTE DE FERRO ASSENTADA COM PARAFUSOS E BUCHA,CONFORME DETALHE E ESPECIFICAÇÕES</v>
          </cell>
          <cell r="C2934" t="str">
            <v>U</v>
          </cell>
          <cell r="D2934">
            <v>297.45</v>
          </cell>
        </row>
        <row r="2935">
          <cell r="A2935" t="str">
            <v>ED-50892</v>
          </cell>
          <cell r="B2935" t="str">
            <v>JB7 - (165 X 40 CM) BASCULANTE DE FERRO ASSENTADA COM PARAFUSOS E BUCHA,CONFORME DETALHE E ESPECIFICAÇÕES</v>
          </cell>
          <cell r="C2935" t="str">
            <v>U</v>
          </cell>
          <cell r="D2935">
            <v>302.02999999999997</v>
          </cell>
        </row>
        <row r="2936">
          <cell r="A2936" t="str">
            <v>ED-50895</v>
          </cell>
          <cell r="B2936" t="str">
            <v>JB8 - (130 X 40 CM) BASCULANTE DE FERRO ASSENTADA COM PARAFUSOS E BUCHA,CONFORME DETALHE E ESPECIFICAÇÕES</v>
          </cell>
          <cell r="C2936" t="str">
            <v>U</v>
          </cell>
          <cell r="D2936">
            <v>237.96</v>
          </cell>
        </row>
        <row r="2937">
          <cell r="A2937" t="str">
            <v>ED-50894</v>
          </cell>
          <cell r="B2937" t="str">
            <v>JB8 - (135 X 40 CM) BASCULANTE DE FERRO ASSENTADA COM PARAFUSOS E BUCHA,CONFORME DETALHE E ESPECIFICAÇÕES</v>
          </cell>
          <cell r="C2937" t="str">
            <v>U</v>
          </cell>
          <cell r="D2937">
            <v>247.12</v>
          </cell>
        </row>
        <row r="2938">
          <cell r="A2938" t="str">
            <v>ED-50878</v>
          </cell>
          <cell r="B2938" t="str">
            <v>JC1 - (340 x 145 CM) BASCULANTE DE FERRO ASSENTADA COM PARAFUSOS E BUCHA, CONFORME DETALHE E ESPECIFICAÇÕES</v>
          </cell>
          <cell r="C2938" t="str">
            <v>U</v>
          </cell>
          <cell r="D2938">
            <v>2256.11</v>
          </cell>
        </row>
        <row r="2939">
          <cell r="A2939" t="str">
            <v>ED-50877</v>
          </cell>
          <cell r="B2939" t="str">
            <v>JC1 - (345 x 145 CM) BASCULANTE DE FERRO ASSENTADA COM PARAFUSOS E BUCHA, CONFORME DETALHE E ESPECIFICAÇÕES</v>
          </cell>
          <cell r="C2939" t="str">
            <v>U</v>
          </cell>
          <cell r="D2939">
            <v>2289.29</v>
          </cell>
        </row>
        <row r="2940">
          <cell r="A2940" t="str">
            <v>ED-50880</v>
          </cell>
          <cell r="B2940" t="str">
            <v>JC2 - (340 X 165 CM) BASCULANTE DE FERRO ASSENTADA COM PARAFUSOS E BUCHA,CONFORME DETALHE E ESPECIFICAÇÕES</v>
          </cell>
          <cell r="C2940" t="str">
            <v>U</v>
          </cell>
          <cell r="D2940">
            <v>2567.3000000000002</v>
          </cell>
        </row>
        <row r="2941">
          <cell r="A2941" t="str">
            <v>ED-50879</v>
          </cell>
          <cell r="B2941" t="str">
            <v>JC2 - (345 X 165 CM) BASCULANTE DE FERRO ASSENTADA COM PARAFUSOS E BUCHA,CONFORME DETALHE E ESPECIFICAÇÕES</v>
          </cell>
          <cell r="C2941" t="str">
            <v>U</v>
          </cell>
          <cell r="D2941">
            <v>2605.0500000000002</v>
          </cell>
        </row>
        <row r="2942">
          <cell r="A2942" t="str">
            <v>ED-50905</v>
          </cell>
          <cell r="B2942" t="str">
            <v>JT - (150 X 75 CM) PAINEL FIXO EM TELA METÁLICA FIO 12 #5mm</v>
          </cell>
          <cell r="C2942" t="str">
            <v>U</v>
          </cell>
          <cell r="D2942">
            <v>302.87</v>
          </cell>
        </row>
        <row r="2943">
          <cell r="A2943" t="str">
            <v>ED-50906</v>
          </cell>
          <cell r="B2943" t="str">
            <v>JT - (150 X 80 CM) PAINEL FIXO EM TELA METÁLICA FIO 12 #5mm</v>
          </cell>
          <cell r="C2943" t="str">
            <v>U</v>
          </cell>
          <cell r="D2943">
            <v>323.06</v>
          </cell>
        </row>
        <row r="2944">
          <cell r="A2944" t="str">
            <v>ED-50917</v>
          </cell>
          <cell r="B2944" t="str">
            <v>J6 - (140 cm x 140 cm) GRADE FIXA DE FERRO ASSENTADA COM PARAFUSOS E BUCHA, CONFORME DETALHE E ESPECIFICAÇÕES</v>
          </cell>
          <cell r="C2944" t="str">
            <v>U</v>
          </cell>
          <cell r="D2944">
            <v>669.24</v>
          </cell>
        </row>
        <row r="2945">
          <cell r="A2945" t="str">
            <v>ED-50918</v>
          </cell>
          <cell r="B2945" t="str">
            <v>J9 - (140 cm x 175 cm) DE ABRIR, DUAS PORTAS, EM CHAPA METÁLICA DE FERRO ASSENTADA COM PARAFUSOS E BUCHA, CONFORME DETALHE E ESPECIFICAÇÕES</v>
          </cell>
          <cell r="C2945" t="str">
            <v>U</v>
          </cell>
          <cell r="D2945">
            <v>957.11</v>
          </cell>
        </row>
        <row r="2946">
          <cell r="A2946" t="str">
            <v>ED-50907</v>
          </cell>
          <cell r="B2946" t="str">
            <v>PG - (70 X 70 CM) PORTA COMPLETA, ESTRUTURA EM CHAPA, ASSENTADA , CONFORME DETALHES E ESPECIFICAÇÕES</v>
          </cell>
          <cell r="C2946" t="str">
            <v>U</v>
          </cell>
          <cell r="D2946">
            <v>251.47</v>
          </cell>
        </row>
        <row r="2947">
          <cell r="A2947" t="str">
            <v>ED-50908</v>
          </cell>
          <cell r="B2947" t="str">
            <v>PORTA METÁLICA VENEZIANA, TIPO DE ABRIR, COM DUAS (2) FOLHAS, DIMENSÃO TOTAL (150X90)CM, EM PERFIL VENEZIANA ENRIJECIDO, INCLUSIVE CADEADO SIMPLES EM LATÃO MACIÇO, FERROLHO REDONDO EM ACABAMENTO CROMADO, DOBRADIÇA DE FERRO, PINTURA ANTICORROSIVA A BASE DE ÓXIDO DE FERRO (ZARCÃO), UMA (1) DEMÃO, FORNECIMENTO E ASSENTAMENTO (ETIQUETA PV-1|CANTINA|PADRÃO ESCOLAR)</v>
          </cell>
          <cell r="C2947" t="str">
            <v>un</v>
          </cell>
          <cell r="D2947">
            <v>616.52</v>
          </cell>
        </row>
        <row r="2948">
          <cell r="A2948" t="str">
            <v>ED-50915</v>
          </cell>
          <cell r="B2948" t="str">
            <v>PORTA METÁLICA 70 X 210 CM , INCLUINDO FECHADURA TIPO EXTERNA E FERRAGENS, CONFORME DETALHE PADRÃO ESCOLAR 4/98 VERSÃO 2005</v>
          </cell>
          <cell r="C2948" t="str">
            <v>U</v>
          </cell>
          <cell r="D2948">
            <v>574.27</v>
          </cell>
        </row>
        <row r="2949">
          <cell r="A2949" t="str">
            <v>ED-50916</v>
          </cell>
          <cell r="B2949" t="str">
            <v>PORTA METÁLICA 80 X 210 CM , INCLUINDO FECHADURA TIPO EXTERNA E FERRAGENS, CONFORME DETALHE PADRÃO ESCOLAR 4/98 VERSÃO 2005</v>
          </cell>
          <cell r="C2949" t="str">
            <v>U</v>
          </cell>
          <cell r="D2949">
            <v>656.3</v>
          </cell>
        </row>
        <row r="2950">
          <cell r="A2950" t="str">
            <v>ED-50909</v>
          </cell>
          <cell r="B2950" t="str">
            <v>PORTA 1,00 X 2,10 CM, CONFORME DETALHE DE PROJETO</v>
          </cell>
          <cell r="C2950" t="str">
            <v>U</v>
          </cell>
          <cell r="D2950">
            <v>820.38</v>
          </cell>
        </row>
        <row r="2951">
          <cell r="A2951" t="str">
            <v>ED-50914</v>
          </cell>
          <cell r="B2951" t="str">
            <v>PV - (165 x 90 CM) PORTA COMPLETA, 2 FOLHAS, ESTRUTURA EM CHAPA, MARCO EM CHAPA DOBRADA, ASSENTADA , CONFORME DETALHES E ESPECIFICAÇÕES</v>
          </cell>
          <cell r="C2951" t="str">
            <v>U</v>
          </cell>
          <cell r="D2951">
            <v>339.52</v>
          </cell>
        </row>
        <row r="2952">
          <cell r="A2952" t="str">
            <v>ED-50841</v>
          </cell>
          <cell r="B2952" t="str">
            <v>P8 (83 cm x 60 cm) PORTINHOLA EM COMPENSADO PINTADO COM TRINCO, CONFORME DETALHE 33-D AGOSTO 2001 PROJETO PADRÃO DER-MG</v>
          </cell>
          <cell r="C2952" t="str">
            <v>m2</v>
          </cell>
          <cell r="D2952">
            <v>146.94999999999999</v>
          </cell>
        </row>
        <row r="2953">
          <cell r="A2953">
            <v>9090</v>
          </cell>
          <cell r="B2953" t="str">
            <v>ELEMENTO PRÉ-MOLDADO</v>
          </cell>
          <cell r="C2953"/>
          <cell r="D2953"/>
        </row>
        <row r="2954">
          <cell r="A2954" t="str">
            <v>ED-50835</v>
          </cell>
          <cell r="B2954" t="str">
            <v>ARMÁRIO PARA VASSOURAS - D.M.L.</v>
          </cell>
          <cell r="C2954" t="str">
            <v>U</v>
          </cell>
          <cell r="D2954">
            <v>169.37</v>
          </cell>
        </row>
        <row r="2955">
          <cell r="A2955" t="str">
            <v>ED-50834</v>
          </cell>
          <cell r="B2955" t="str">
            <v>ARMÁRIO SOB BANCADA LABORATÓRIO (0,52x0,71x7,05)+(0,52x0,71x3,05) EM ESTRUTURA DE MADEIRA E PORTAS EM COMPENSADO 20 MM, REVESTIDO EM LAMINADO MELAMÍNICO NAS DUAS FACES, CONFORME DETALHES PROJETO PADRÃO DER-MG</v>
          </cell>
          <cell r="C2955" t="str">
            <v>cj</v>
          </cell>
          <cell r="D2955">
            <v>867.51</v>
          </cell>
        </row>
        <row r="2956">
          <cell r="A2956">
            <v>9091</v>
          </cell>
          <cell r="B2956" t="str">
            <v>ESTRUTURA DE CONCRETO</v>
          </cell>
          <cell r="C2956"/>
          <cell r="D2956"/>
        </row>
        <row r="2957">
          <cell r="A2957" t="str">
            <v>ED-50859</v>
          </cell>
          <cell r="B2957" t="str">
            <v>BLOCO ARMADO EM CONCRETO 20 MPa, INCLUSIVE LASTRO 5 CM EM CONCRETO MAGRO 9 MPa, FORMAS LATERAIS E DESFORMA</v>
          </cell>
          <cell r="C2957" t="str">
            <v>m3</v>
          </cell>
          <cell r="D2957">
            <v>3832.77</v>
          </cell>
        </row>
        <row r="2958">
          <cell r="A2958" t="str">
            <v>ED-50860</v>
          </cell>
          <cell r="B2958" t="str">
            <v>CINTA ARMADA EM CONCRETO 20 MPa, INCLUSIVE LASTRO 5 CM EM CONCRETO MAGRO 9 MPa, FORMAS LATERAIS E DESFORMA</v>
          </cell>
          <cell r="C2958" t="str">
            <v>m3</v>
          </cell>
          <cell r="D2958">
            <v>3832.77</v>
          </cell>
        </row>
        <row r="2959">
          <cell r="A2959" t="str">
            <v>ED-50851</v>
          </cell>
          <cell r="B2959" t="str">
            <v>CINTA DE CONCRETO ARMADO APARENTE (17x10CM), 20MPA, EM GUARDA-CORPO E PEITORIL, NAS CIRCULAÇÕES, INCLUSIVE FORMA E ARMAÇÃO</v>
          </cell>
          <cell r="C2959" t="str">
            <v>m3</v>
          </cell>
          <cell r="D2959">
            <v>1875.74</v>
          </cell>
        </row>
        <row r="2960">
          <cell r="A2960" t="str">
            <v>ED-50844</v>
          </cell>
          <cell r="B2960" t="str">
            <v>CINTA DE CONCRETO ARMADO (10 x 10 CM) 20 MPa, EM GUARDA- CORPO, INCLUSIVE FORMA E AÇO, NAS CIRCULAÇÕES</v>
          </cell>
          <cell r="C2960" t="str">
            <v>m3</v>
          </cell>
          <cell r="D2960">
            <v>2037.04</v>
          </cell>
        </row>
        <row r="2961">
          <cell r="A2961" t="str">
            <v>ED-50846</v>
          </cell>
          <cell r="B2961" t="str">
            <v>ESCADA DE CONCRETO 20 MPa, APARENTE, ESPELHO = 16,3 CM, ARMAÇÃO, FORMA PLASTIFICADA, ESCORAMENTO E DESFORMA</v>
          </cell>
          <cell r="C2961" t="str">
            <v>m3</v>
          </cell>
          <cell r="D2961">
            <v>2585.48</v>
          </cell>
        </row>
        <row r="2962">
          <cell r="A2962" t="str">
            <v>ED-50852</v>
          </cell>
          <cell r="B2962" t="str">
            <v>ESCADA SOBRE O SOLO DEGRAUS APROXIMADAMENTE 50 X 16,5 CM</v>
          </cell>
          <cell r="C2962" t="str">
            <v>m2</v>
          </cell>
          <cell r="D2962">
            <v>157.91</v>
          </cell>
        </row>
        <row r="2963">
          <cell r="A2963" t="str">
            <v>ED-50847</v>
          </cell>
          <cell r="B2963" t="str">
            <v>LAJE MACIÇA 15 CM DE CONCRETO 13,5 MPa COM ADITIVO IMPERMEABILIZANTE, ARMAÇÃO, FORMA , DESFORMA ( FUNDO CAIXA DÁGUA E COBERTURA)</v>
          </cell>
          <cell r="C2963" t="str">
            <v>m2</v>
          </cell>
          <cell r="D2963">
            <v>267.68</v>
          </cell>
        </row>
        <row r="2964">
          <cell r="A2964" t="str">
            <v>ED-50848</v>
          </cell>
          <cell r="B2964" t="str">
            <v>LAJE 10 CM MACIÇA DE CONCRETO 20 MPa, COM ARMAÇÃO, FORMA RESINADA, ESCORAMENTO E DESFORMA</v>
          </cell>
          <cell r="C2964" t="str">
            <v>m2</v>
          </cell>
          <cell r="D2964">
            <v>220.18</v>
          </cell>
        </row>
        <row r="2965">
          <cell r="A2965" t="str">
            <v>ED-50849</v>
          </cell>
          <cell r="B2965" t="str">
            <v>LAJE 8 CM MACIÇA DE CONCRETO 20MPa, COM ARMAÇÃO, FORMA RESINADA. ESCORAMENTO E DESFORMA</v>
          </cell>
          <cell r="C2965" t="str">
            <v>m2</v>
          </cell>
          <cell r="D2965">
            <v>190.44</v>
          </cell>
        </row>
        <row r="2966">
          <cell r="A2966" t="str">
            <v>ED-50845</v>
          </cell>
          <cell r="B2966" t="str">
            <v>PAREDE 15 CM CONCRETO 20 MPa COM ADITIVO IMPERMEABILIZANTE, ARMAÇÃO, FORMA, DESFORMA (PAREDE DA CAIXA DÁGUA)</v>
          </cell>
          <cell r="C2966" t="str">
            <v>m2</v>
          </cell>
          <cell r="D2966">
            <v>347.18</v>
          </cell>
        </row>
        <row r="2967">
          <cell r="A2967" t="str">
            <v>ED-50842</v>
          </cell>
          <cell r="B2967" t="str">
            <v>PILAR EM CONCRETO APARENTE 20 MPa, INCLUSIVE ARMAÇÃO, FORMA PLASTIFICADA E DESFORMA</v>
          </cell>
          <cell r="C2967" t="str">
            <v>m3</v>
          </cell>
          <cell r="D2967">
            <v>3088.27</v>
          </cell>
        </row>
        <row r="2968">
          <cell r="A2968" t="str">
            <v>ED-50843</v>
          </cell>
          <cell r="B2968" t="str">
            <v>PILARETE DE CONCRETO 17 X 20 CM CONCRETO 20 Mpa, APARENTE NA FACE EXTERNA , INCLUSIVE FORMA E AÇO, EM GUARDA - CORPO NAS CIRCULAÇÕES</v>
          </cell>
          <cell r="C2968" t="str">
            <v>m3</v>
          </cell>
          <cell r="D2968">
            <v>3005.26</v>
          </cell>
        </row>
        <row r="2969">
          <cell r="A2969" t="str">
            <v>ED-50850</v>
          </cell>
          <cell r="B2969" t="str">
            <v>VIGA DE 0,21 A 0,35 M DE LARGURA EM CONCRETO 20MPa, APARENTE, ARMAÇÃO, FORMA PLASTIFICADA, ESCORAMENTO E DESFORMA</v>
          </cell>
          <cell r="C2969" t="str">
            <v>m3</v>
          </cell>
          <cell r="D2969">
            <v>2068.0500000000002</v>
          </cell>
        </row>
        <row r="2970">
          <cell r="A2970">
            <v>9092</v>
          </cell>
          <cell r="B2970" t="str">
            <v>ESTRUTURA METÁLICA</v>
          </cell>
          <cell r="C2970"/>
          <cell r="D2970"/>
        </row>
        <row r="2971">
          <cell r="A2971" t="str">
            <v>ED-50919</v>
          </cell>
          <cell r="B2971" t="str">
            <v>TF- (350 X 72 CM) TELA FIXA SOLDADA ENTRE PILARETES METÁLICOS DE SUSTENTAÇÃO DAS TERÇAS EM PERFIL CANTONEIRA E TELA CORRUGADA</v>
          </cell>
          <cell r="C2971" t="str">
            <v>U</v>
          </cell>
          <cell r="D2971">
            <v>254.38</v>
          </cell>
        </row>
        <row r="2972">
          <cell r="A2972">
            <v>9093</v>
          </cell>
          <cell r="B2972" t="str">
            <v>FOSSA SÉPTICA</v>
          </cell>
          <cell r="C2972"/>
          <cell r="D2972"/>
        </row>
        <row r="2973">
          <cell r="A2973" t="str">
            <v>ED-50854</v>
          </cell>
          <cell r="B2973" t="str">
            <v>FOSSA SÉPTICA TIPO A EM CONCRETO E ALVENARIA, CONFORME DETALHE 31 (PADRÃO PRÉDIOS ESCOLARES), INCLUSIVE POÇO ABSORVENTE E CAIXA, INCLUSIVE BOTA FORA DE MATERIAL ESCAVADO</v>
          </cell>
          <cell r="C2973" t="str">
            <v>U</v>
          </cell>
          <cell r="D2973">
            <v>15428.77</v>
          </cell>
        </row>
        <row r="2974">
          <cell r="A2974" t="str">
            <v>ED-50855</v>
          </cell>
          <cell r="B2974" t="str">
            <v>FOSSA SÉPTICA TIPO B EM CONCRETO E ALVENARIA, CONFORME DETALHE 31 (PADRÃO PRÉDIOS ESCOLARES), INCLUSIVE POÇO ABSORVENTE E CAIXA, INCLUSIVE BOTA FORA DE MATERIAL ESCAVADO</v>
          </cell>
          <cell r="C2974" t="str">
            <v>U</v>
          </cell>
          <cell r="D2974">
            <v>19056.830000000002</v>
          </cell>
        </row>
        <row r="2975">
          <cell r="A2975" t="str">
            <v>ED-50856</v>
          </cell>
          <cell r="B2975" t="str">
            <v>FOSSA SÉPTICA TIPO C EM CONCRETO E ALVENARIA, CONFORME DETALHE 31 (PADRÃO PRÉDIOS ESCOLARES), INCLUSIVE POÇO ABSORVENTE E CAIXA, INCLUSIVE BOTA FORA DE MATERIAL ESCAVADO</v>
          </cell>
          <cell r="C2975" t="str">
            <v>U</v>
          </cell>
          <cell r="D2975">
            <v>20979.31</v>
          </cell>
        </row>
        <row r="2976">
          <cell r="A2976" t="str">
            <v>ED-50857</v>
          </cell>
          <cell r="B2976" t="str">
            <v>FOSSA SÉPTICA TIPO D EM CONCRETO E ALVENARIA, CONFORME DETALHE 31 (PADRÃO PRÉDIOS ESCOLARES), INCLUSIVE POÇO ABSORVENTE E CAIXA, INCLUSIVE BOTA FORA DE MATERIAL ESCAVADO</v>
          </cell>
          <cell r="C2976" t="str">
            <v>U</v>
          </cell>
          <cell r="D2976">
            <v>22968.83</v>
          </cell>
        </row>
        <row r="2977">
          <cell r="A2977" t="str">
            <v>ED-50858</v>
          </cell>
          <cell r="B2977" t="str">
            <v>FOSSA SÉPTICA TIPO E EM CONCRETO E ALVENARIA, CONFORME DETALHE 31 (PADRÃO PRÉDIOS ESCOLARES), INCLUSIVE POÇO ABSORVENTE E CAIXA, INCLUSIVE BOTA FORA DE MATERIAL ESCAVADO</v>
          </cell>
          <cell r="C2977" t="str">
            <v>U</v>
          </cell>
          <cell r="D2977">
            <v>24732.76</v>
          </cell>
        </row>
        <row r="2978">
          <cell r="A2978" t="str">
            <v>ED-50864</v>
          </cell>
          <cell r="B2978" t="str">
            <v>POÇO ABSORVENTE DE D = 150 CM x 3 M, REVESTIDO EM ALVENARIA DE TIJOLO REQUEIMADO, FUNDO DE AREIA E BRITA E TAMPA EM LAJE ESP. = 8 CM, INCLUSIVE BOTA FORA DE MATERIAL ESCAVADO</v>
          </cell>
          <cell r="C2978" t="str">
            <v>U</v>
          </cell>
          <cell r="D2978">
            <v>4167</v>
          </cell>
        </row>
        <row r="2979">
          <cell r="A2979">
            <v>9095</v>
          </cell>
          <cell r="B2979" t="str">
            <v>LAVATÓRIO E BANCADA</v>
          </cell>
          <cell r="C2979"/>
          <cell r="D2979"/>
        </row>
        <row r="2980">
          <cell r="A2980" t="str">
            <v>ED-50838</v>
          </cell>
          <cell r="B2980" t="str">
            <v>BANCADA DE LABORATÓRIO COMPLETA, INCLUSIVE ARMÁRIO EM COMPENSADO 20 MM, COM PORTA REVESTIDA EM LAMINADO MELAMÍNICO BRANCO NAS DUAS FACES, H = 75 CM, PRATELEIRA REVESTIDA, BANCADA L = 60 CM E RODABANCADA DE GRANITO CINZA ANDORINHA,</v>
          </cell>
          <cell r="C2980" t="str">
            <v>cj</v>
          </cell>
          <cell r="D2980">
            <v>5422.24</v>
          </cell>
        </row>
        <row r="2981">
          <cell r="A2981">
            <v>9096</v>
          </cell>
          <cell r="B2981" t="str">
            <v>BEBEDOURO</v>
          </cell>
          <cell r="C2981"/>
          <cell r="D2981"/>
        </row>
        <row r="2982">
          <cell r="A2982" t="str">
            <v>ED-15472</v>
          </cell>
          <cell r="B2982" t="str">
            <v>BEBEDOURO/LAVATÓRIO COLETIVO EM AÇO INOX AISI 304, APOIADO EM ALVENARIA COM REVESTIMENTO CERÂMICO, NAS DUAS FACES, INCLUSIVE VÁLVULA DE ESCOAMENTO DE METAL NA COR CROMADA, SIFÃO DE METAL TIPO COPO NA COR CROMADA, FORNECIMENTO E INSTALAÇÃO (PADRÃO ESCOLAR)</v>
          </cell>
          <cell r="C2982" t="str">
            <v>un</v>
          </cell>
          <cell r="D2982">
            <v>2946.27</v>
          </cell>
        </row>
        <row r="2983">
          <cell r="A2983">
            <v>9097</v>
          </cell>
          <cell r="B2983" t="str">
            <v>MOBILIÁRIO</v>
          </cell>
          <cell r="C2983"/>
          <cell r="D2983"/>
        </row>
        <row r="2984">
          <cell r="A2984" t="str">
            <v>ED-50832</v>
          </cell>
          <cell r="B2984" t="str">
            <v>AC-ARMÁRIO (71 x 52 x 350 cm) EM MADEIRA MACIÇA, COM PORTAS E PUXADORES, SOB BANCADA DO LABORATORIO COM PRATELEIRA, REVESTIDO EM LAMINADO MELAMÍNICO</v>
          </cell>
          <cell r="C2984" t="str">
            <v>cj</v>
          </cell>
          <cell r="D2984">
            <v>589.36</v>
          </cell>
        </row>
        <row r="2985">
          <cell r="A2985" t="str">
            <v>ED-50837</v>
          </cell>
          <cell r="B2985" t="str">
            <v>ARQUIBANCADA PADRÃO DE CONCRETO SEM SOLO, METRO DE CADA DEGRAU DE 90 X 40 CM, DESEMPENADO A FRESCO E DEGRAUS INTERMEDIÁRIO DE 10 EM 10 M (PARA MEDIÇÕES: MULTIPLICAR A EXTENSÃO PELO NÚMERO DE DEGRAUS) - (PADRÃO SEE)</v>
          </cell>
          <cell r="C2985" t="str">
            <v>m</v>
          </cell>
          <cell r="D2985">
            <v>63.01</v>
          </cell>
        </row>
        <row r="2986">
          <cell r="A2986" t="str">
            <v>ED-50833</v>
          </cell>
          <cell r="B2986" t="str">
            <v>A1- ARMÁRIO COM PORTAS DE MADEIRA SOB BANCA, UM MÓDULO DE 80 X 110 CM, PRATELEIRA E MESA DE ARDOSIA POLIDA, E = 3 CM</v>
          </cell>
          <cell r="C2986" t="str">
            <v>cj</v>
          </cell>
          <cell r="D2986">
            <v>459.35</v>
          </cell>
        </row>
        <row r="2987">
          <cell r="A2987" t="str">
            <v>ED-50836</v>
          </cell>
          <cell r="B2987" t="str">
            <v>ESCANINHO</v>
          </cell>
          <cell r="C2987" t="str">
            <v>U</v>
          </cell>
          <cell r="D2987">
            <v>215.3</v>
          </cell>
        </row>
        <row r="2988">
          <cell r="A2988" t="str">
            <v>ED-50863</v>
          </cell>
          <cell r="B2988" t="str">
            <v>MANTA DE BORRACHA DE 5 MM NATURAL/COMUM PARA BANCADA</v>
          </cell>
          <cell r="C2988" t="str">
            <v>m2</v>
          </cell>
          <cell r="D2988">
            <v>178.39</v>
          </cell>
        </row>
        <row r="2989">
          <cell r="A2989">
            <v>9098</v>
          </cell>
          <cell r="B2989" t="str">
            <v>QUADRO ESCOLAR</v>
          </cell>
          <cell r="C2989"/>
          <cell r="D2989"/>
        </row>
        <row r="2990">
          <cell r="A2990" t="str">
            <v>ED-50871</v>
          </cell>
          <cell r="B2990" t="str">
            <v>QUADRO DE AVISO COMPLETO, COM PORTA DE ACRÍLICO 50 X 80 X 8 CM</v>
          </cell>
          <cell r="C2990" t="str">
            <v>U</v>
          </cell>
          <cell r="D2990">
            <v>799.45</v>
          </cell>
        </row>
        <row r="2991">
          <cell r="A2991" t="str">
            <v>ED-50870</v>
          </cell>
          <cell r="B2991" t="str">
            <v>QUADRO DE AVISO COMPLETO, COM PORTA DE VIDRO 50 X 80 X 8 CM</v>
          </cell>
          <cell r="C2991" t="str">
            <v>U</v>
          </cell>
          <cell r="D2991">
            <v>688.53</v>
          </cell>
        </row>
        <row r="2992">
          <cell r="A2992" t="str">
            <v>ED-50872</v>
          </cell>
          <cell r="B2992" t="str">
            <v>QUADRO DE AVISOS 80 X 40 CM, COMPLETO, COLOCADO</v>
          </cell>
          <cell r="C2992" t="str">
            <v>U</v>
          </cell>
          <cell r="D2992">
            <v>573.24</v>
          </cell>
        </row>
        <row r="2993">
          <cell r="A2993" t="str">
            <v>ED-50874</v>
          </cell>
          <cell r="B2993" t="str">
            <v>QUADRO DE CHAVE DE MADEIRA 70 GANCHOS - PORTA COM ACRÍLICO, 40 X 60 CM</v>
          </cell>
          <cell r="C2993" t="str">
            <v>U</v>
          </cell>
          <cell r="D2993">
            <v>685.29</v>
          </cell>
        </row>
        <row r="2994">
          <cell r="A2994" t="str">
            <v>ED-50873</v>
          </cell>
          <cell r="B2994" t="str">
            <v>QUADRO DE CHAVE DE MADEIRA 70 GANCHOS - PORTA COM VIDRO, 40 X 60 CM</v>
          </cell>
          <cell r="C2994" t="str">
            <v>U</v>
          </cell>
          <cell r="D2994">
            <v>578.67999999999995</v>
          </cell>
        </row>
        <row r="2995">
          <cell r="A2995" t="str">
            <v>ED-50875</v>
          </cell>
          <cell r="B2995" t="str">
            <v>QUADRO DE CHAVES 50 X 46 CM</v>
          </cell>
          <cell r="C2995" t="str">
            <v>U</v>
          </cell>
          <cell r="D2995">
            <v>575.95000000000005</v>
          </cell>
        </row>
        <row r="2996">
          <cell r="A2996" t="str">
            <v>ED-50910</v>
          </cell>
          <cell r="B2996" t="str">
            <v>QUADRO METÁLICO 2,00 X 0,60 M EM TELA METÁLICA 1", FIO # 10</v>
          </cell>
          <cell r="C2996" t="str">
            <v>U</v>
          </cell>
          <cell r="D2996">
            <v>323.06</v>
          </cell>
        </row>
        <row r="2997">
          <cell r="A2997" t="str">
            <v>ED-50865</v>
          </cell>
          <cell r="B2997" t="str">
            <v>QUADRO PARA GIZ DE LAMINADO MELAMÍNICO COLOCADO 308 X 125 CM COM PORTA GIZ E MOLDURA, COM DOIS QUADROS PARA CARTAZES DE 127 X 125 CM</v>
          </cell>
          <cell r="C2997" t="str">
            <v>U</v>
          </cell>
          <cell r="D2997">
            <v>2322.16</v>
          </cell>
        </row>
        <row r="2998">
          <cell r="A2998" t="str">
            <v>ED-50866</v>
          </cell>
          <cell r="B2998" t="str">
            <v>QUADRO PARA GIZ E CARTAZES - MOLDURA EM ALUMÍNIO</v>
          </cell>
          <cell r="C2998" t="str">
            <v>U</v>
          </cell>
          <cell r="D2998">
            <v>1669.17</v>
          </cell>
        </row>
        <row r="2999">
          <cell r="A2999" t="str">
            <v>ED-50868</v>
          </cell>
          <cell r="B2999" t="str">
            <v>QUADRO PARA GIZ E CARTAZES, 310 X 131 CM - MOLDURA EM MADEIRA</v>
          </cell>
          <cell r="C2999" t="str">
            <v>U</v>
          </cell>
          <cell r="D2999">
            <v>1231.03</v>
          </cell>
        </row>
        <row r="3000">
          <cell r="A3000" t="str">
            <v>ED-50867</v>
          </cell>
          <cell r="B3000" t="str">
            <v>QUADRO PARA GIZ E CARTAZES, 557 X 126 CM - MOLDURA EM MADEIRA</v>
          </cell>
          <cell r="C3000" t="str">
            <v>U</v>
          </cell>
          <cell r="D3000">
            <v>1882.48</v>
          </cell>
        </row>
        <row r="3001">
          <cell r="A3001" t="str">
            <v>ED-50869</v>
          </cell>
          <cell r="B3001" t="str">
            <v>QUADRO PARA PINCEL ATÔMICO, EM CHAPA RESINADA (310 x 131 cm), COMPLETO</v>
          </cell>
          <cell r="C3001" t="str">
            <v>U</v>
          </cell>
          <cell r="D3001">
            <v>1230.97</v>
          </cell>
        </row>
        <row r="3002">
          <cell r="A3002">
            <v>9099</v>
          </cell>
          <cell r="B3002" t="str">
            <v>RÉGUA E BARRAMENTO DE MADEIRA</v>
          </cell>
          <cell r="C3002"/>
          <cell r="D3002"/>
        </row>
        <row r="3003">
          <cell r="A3003" t="str">
            <v>ED-50839</v>
          </cell>
          <cell r="B3003" t="str">
            <v>BARRAMENTO DE MADEIRA IPÊ PARA SALA DE AULA, L = 7 CM</v>
          </cell>
          <cell r="C3003" t="str">
            <v>m</v>
          </cell>
          <cell r="D3003">
            <v>19.149999999999999</v>
          </cell>
        </row>
        <row r="3004">
          <cell r="A3004" t="str">
            <v>ED-50876</v>
          </cell>
          <cell r="B3004" t="str">
            <v>RÉGUA PARA PROTEÇÃO DE PAREDE, LARGURA 10CM, EM MADEIRA, COM ACABAMENTO EM CANTO BOLEADO, EXCLUSIVE APLICAÇÃO DE VERNIZ, INCLUSIVE ACESSÓRIOS PARA FIXAÇÃO</v>
          </cell>
          <cell r="C3004" t="str">
            <v>m</v>
          </cell>
          <cell r="D3004">
            <v>30.3</v>
          </cell>
        </row>
        <row r="3005">
          <cell r="A3005">
            <v>8699</v>
          </cell>
          <cell r="B3005" t="str">
            <v>PROJETO PADRÃO PENITENCIÁRIA</v>
          </cell>
          <cell r="C3005"/>
          <cell r="D3005"/>
        </row>
        <row r="3006">
          <cell r="A3006">
            <v>9100</v>
          </cell>
          <cell r="B3006" t="str">
            <v>ALAMBRADO E MURO</v>
          </cell>
          <cell r="C3006"/>
          <cell r="D3006"/>
        </row>
        <row r="3007">
          <cell r="A3007" t="str">
            <v>ED-50787</v>
          </cell>
          <cell r="B3007" t="str">
            <v>ALAMBRADO PARA PENITENCIÁRIAS, COM TELA DE ARAME GALVANIZADO FIO 10 # 2" FIXADA EM QUADROS DE TUBOS AÇO GALVANIZADO D = 3", COM ESTICADOR D = 2", H = 4,0 M, CONFORME DETALHE 24 SEDS (INCLUSIVE FUNDAÇÃO) - PADRÃO PENITENCIÁRIA</v>
          </cell>
          <cell r="C3007" t="str">
            <v>m</v>
          </cell>
          <cell r="D3007">
            <v>747.67</v>
          </cell>
        </row>
        <row r="3008">
          <cell r="A3008" t="str">
            <v>ED-50818</v>
          </cell>
          <cell r="B3008" t="str">
            <v>MURO DE SEGURANÇA EM BLOCO DE CONCRETO REVESTIDO E PINTADO COM TINTA ACRÍLICA E = 20 CM, H = 5,15 M, EXCLUSIVE FUNDAÇÃO (ESTACA E BLOCOS) - DET SEDS 23</v>
          </cell>
          <cell r="C3008" t="str">
            <v>m</v>
          </cell>
          <cell r="D3008">
            <v>1969</v>
          </cell>
        </row>
        <row r="3009">
          <cell r="A3009">
            <v>9101</v>
          </cell>
          <cell r="B3009" t="str">
            <v>ESQUADRIA</v>
          </cell>
          <cell r="C3009"/>
          <cell r="D3009"/>
        </row>
        <row r="3010">
          <cell r="A3010" t="str">
            <v>ED-50788</v>
          </cell>
          <cell r="B3010" t="str">
            <v>ANTEPARO METÁLICO PARA SETEIRAS DAS ALAS H = 50 CM - PADRÃO SEDS</v>
          </cell>
          <cell r="C3010" t="str">
            <v>U</v>
          </cell>
          <cell r="D3010">
            <v>192.13</v>
          </cell>
        </row>
        <row r="3011">
          <cell r="A3011" t="str">
            <v>ED-50809</v>
          </cell>
          <cell r="B3011" t="str">
            <v>ESQUADRIA METÁLICA PARA PASSA DOCUMENTOS - PADRÃO SEDS</v>
          </cell>
          <cell r="C3011" t="str">
            <v>U</v>
          </cell>
          <cell r="D3011">
            <v>606.63</v>
          </cell>
        </row>
        <row r="3012">
          <cell r="A3012" t="str">
            <v>ED-50811</v>
          </cell>
          <cell r="B3012" t="str">
            <v>GRADE FIXA E PORTA DE ABRIR COM GRADE E CHAPA E TRANCA DE SEGURANÇA</v>
          </cell>
          <cell r="C3012" t="str">
            <v>m2</v>
          </cell>
          <cell r="D3012">
            <v>1066.44</v>
          </cell>
        </row>
        <row r="3013">
          <cell r="A3013" t="str">
            <v>ED-50798</v>
          </cell>
          <cell r="B3013" t="str">
            <v>JANELA BASCULANTE METÁLICA EM QUADRO CANTONEIRA 3/4"x 3/4" x 1/8" COM TELA MOSQUITEIRO - PADRÃO SEDS</v>
          </cell>
          <cell r="C3013" t="str">
            <v>m2</v>
          </cell>
          <cell r="D3013">
            <v>650.32000000000005</v>
          </cell>
        </row>
        <row r="3014">
          <cell r="A3014" t="str">
            <v>ED-50799</v>
          </cell>
          <cell r="B3014" t="str">
            <v>JANELA DE FERRO - PADRÃO SEDS</v>
          </cell>
          <cell r="C3014" t="str">
            <v>m2</v>
          </cell>
          <cell r="D3014">
            <v>526.72</v>
          </cell>
        </row>
        <row r="3015">
          <cell r="A3015" t="str">
            <v>ED-50797</v>
          </cell>
          <cell r="B3015" t="str">
            <v>JANELA DE FERRO E METALON COM CHAPA E GRADE - PADRÃO SEDS</v>
          </cell>
          <cell r="C3015" t="str">
            <v>m2</v>
          </cell>
          <cell r="D3015">
            <v>738.9</v>
          </cell>
        </row>
        <row r="3016">
          <cell r="A3016" t="str">
            <v>ED-50805</v>
          </cell>
          <cell r="B3016" t="str">
            <v>JANELA EM GRADE - PADRÃO SEDS</v>
          </cell>
          <cell r="C3016" t="str">
            <v>m2</v>
          </cell>
          <cell r="D3016">
            <v>481.49</v>
          </cell>
        </row>
        <row r="3017">
          <cell r="A3017" t="str">
            <v>ED-50806</v>
          </cell>
          <cell r="B3017" t="str">
            <v>JANELA EM GRADE DE FERRO EM BARRAS TRANSVERSAIS DE FERRO CHATO SAE 1045 2" x 5/16" - PADRÃO SEDS</v>
          </cell>
          <cell r="C3017" t="str">
            <v>m2</v>
          </cell>
          <cell r="D3017">
            <v>436.56</v>
          </cell>
        </row>
        <row r="3018">
          <cell r="A3018" t="str">
            <v>ED-50795</v>
          </cell>
          <cell r="B3018" t="str">
            <v>JANELA EM GRADE E TELA - PADRÃO SEDS</v>
          </cell>
          <cell r="C3018" t="str">
            <v>m2</v>
          </cell>
          <cell r="D3018">
            <v>441.16</v>
          </cell>
        </row>
        <row r="3019">
          <cell r="A3019" t="str">
            <v>ED-50801</v>
          </cell>
          <cell r="B3019" t="str">
            <v>JANELA FIXA EM CHAPA - PADRÃO SEDS</v>
          </cell>
          <cell r="C3019" t="str">
            <v>m2</v>
          </cell>
          <cell r="D3019">
            <v>445.74</v>
          </cell>
        </row>
        <row r="3020">
          <cell r="A3020" t="str">
            <v>ED-50810</v>
          </cell>
          <cell r="B3020" t="str">
            <v>JANELA TIPO VENEZIANA EM CHAPA 14 - PADRÃO SEDS</v>
          </cell>
          <cell r="C3020" t="str">
            <v>m2</v>
          </cell>
          <cell r="D3020">
            <v>661.82</v>
          </cell>
        </row>
        <row r="3021">
          <cell r="A3021" t="str">
            <v>ED-50800</v>
          </cell>
          <cell r="B3021" t="str">
            <v>JANELA VENEZIANA FIXA EM CHAPA 14 - PADRÃO SEDS</v>
          </cell>
          <cell r="C3021" t="str">
            <v>m2</v>
          </cell>
          <cell r="D3021">
            <v>654.11</v>
          </cell>
        </row>
        <row r="3022">
          <cell r="A3022" t="str">
            <v>ED-50802</v>
          </cell>
          <cell r="B3022" t="str">
            <v>PORTA DE ABRIR EM BARRAS TRANSVERSAIS DE FERRO CHATO SAE 1045 2" x 5/16" REVESTIDA EM CHAPA 14 SAE 1020 - PADRÃO SEDS</v>
          </cell>
          <cell r="C3022" t="str">
            <v>m2</v>
          </cell>
          <cell r="D3022">
            <v>1233.8</v>
          </cell>
        </row>
        <row r="3023">
          <cell r="A3023" t="str">
            <v>ED-50803</v>
          </cell>
          <cell r="B3023" t="str">
            <v>PORTA DE ABRIR EM FERRO E TELA FIO 6 - PADRÃO SEDS</v>
          </cell>
          <cell r="C3023" t="str">
            <v>m2</v>
          </cell>
          <cell r="D3023">
            <v>334.67</v>
          </cell>
        </row>
        <row r="3024">
          <cell r="A3024" t="str">
            <v>ED-50807</v>
          </cell>
          <cell r="B3024" t="str">
            <v>PORTA DE ABRIR EM GRADE - PADRÃO SEDS</v>
          </cell>
          <cell r="C3024" t="str">
            <v>m2</v>
          </cell>
          <cell r="D3024">
            <v>799.59</v>
          </cell>
        </row>
        <row r="3025">
          <cell r="A3025" t="str">
            <v>ED-50808</v>
          </cell>
          <cell r="B3025" t="str">
            <v>PORTA DE ABRIR EM GRADE E TELA - PADRÃO SEDS</v>
          </cell>
          <cell r="C3025" t="str">
            <v>m2</v>
          </cell>
          <cell r="D3025">
            <v>1009.86</v>
          </cell>
        </row>
        <row r="3026">
          <cell r="A3026" t="str">
            <v>ED-50794</v>
          </cell>
          <cell r="B3026" t="str">
            <v>PORTA DE ABRIR, 01 FOLHA, EM CHAPA 14 SAE 1020 - PADRÃO SEDS</v>
          </cell>
          <cell r="C3026" t="str">
            <v>m2</v>
          </cell>
          <cell r="D3026">
            <v>751.81</v>
          </cell>
        </row>
        <row r="3027">
          <cell r="A3027" t="str">
            <v>ED-50796</v>
          </cell>
          <cell r="B3027" t="str">
            <v>PORTA DE ABRIR, 02 FOLHAS, EM CHAPA 14 SAE 1020 - PADRÃO SEDS</v>
          </cell>
          <cell r="C3027" t="str">
            <v>m2</v>
          </cell>
          <cell r="D3027">
            <v>751.81</v>
          </cell>
        </row>
        <row r="3028">
          <cell r="A3028" t="str">
            <v>ED-50804</v>
          </cell>
          <cell r="B3028" t="str">
            <v>PORTA EM TELA ONDULADA ARTÍSTICA MALHA 30 X 30 CM, FIO 10 - PADRÃO SEDS</v>
          </cell>
          <cell r="C3028" t="str">
            <v>m2</v>
          </cell>
          <cell r="D3028">
            <v>471.35</v>
          </cell>
        </row>
        <row r="3029">
          <cell r="A3029" t="str">
            <v>ED-50821</v>
          </cell>
          <cell r="B3029" t="str">
            <v>S1- SETEIRA EM CHAPA 95 X 12 CM - PADRÃO SEDS</v>
          </cell>
          <cell r="C3029" t="str">
            <v>U</v>
          </cell>
          <cell r="D3029">
            <v>263.14</v>
          </cell>
        </row>
        <row r="3030">
          <cell r="A3030" t="str">
            <v>ED-50822</v>
          </cell>
          <cell r="B3030" t="str">
            <v>S2 - SETEIRA EM CHAPA 115 X 12 CM - PADRÀO SEDS</v>
          </cell>
          <cell r="C3030" t="str">
            <v>U</v>
          </cell>
          <cell r="D3030">
            <v>381.46</v>
          </cell>
        </row>
        <row r="3031">
          <cell r="A3031" t="str">
            <v>ED-50823</v>
          </cell>
          <cell r="B3031" t="str">
            <v>S3 - JANELA DE GRADE DE SETEIRA FIXA 80 X 12 CM - PADRÃO SEDS</v>
          </cell>
          <cell r="C3031" t="str">
            <v>U</v>
          </cell>
          <cell r="D3031">
            <v>251.74</v>
          </cell>
        </row>
        <row r="3032">
          <cell r="A3032">
            <v>9102</v>
          </cell>
          <cell r="B3032" t="str">
            <v>CORRIMÃO E GUARDA CORPO</v>
          </cell>
          <cell r="C3032"/>
          <cell r="D3032"/>
        </row>
        <row r="3033">
          <cell r="A3033" t="str">
            <v>ED-50792</v>
          </cell>
          <cell r="B3033" t="str">
            <v>GUARDA-CORPO - PADRÃO SEDS</v>
          </cell>
          <cell r="C3033" t="str">
            <v>m</v>
          </cell>
          <cell r="D3033">
            <v>399.54</v>
          </cell>
        </row>
        <row r="3034">
          <cell r="A3034">
            <v>9103</v>
          </cell>
          <cell r="B3034" t="str">
            <v>ELEMENTO PRÉ-MOLDADO</v>
          </cell>
          <cell r="C3034"/>
          <cell r="D3034"/>
        </row>
        <row r="3035">
          <cell r="A3035" t="str">
            <v>ED-50789</v>
          </cell>
          <cell r="B3035" t="str">
            <v>BELICHE SIMPLES, EXCETO ESCADA - PADRÃO SEDS</v>
          </cell>
          <cell r="C3035" t="str">
            <v>U</v>
          </cell>
          <cell r="D3035">
            <v>2675.6</v>
          </cell>
        </row>
        <row r="3036">
          <cell r="A3036" t="str">
            <v>ED-50790</v>
          </cell>
          <cell r="B3036" t="str">
            <v>CAMA INDIVIDUAL - D5-A - PADRÃO SEDS</v>
          </cell>
          <cell r="C3036" t="str">
            <v>U</v>
          </cell>
          <cell r="D3036">
            <v>934.29</v>
          </cell>
        </row>
        <row r="3037">
          <cell r="A3037" t="str">
            <v>ED-50793</v>
          </cell>
          <cell r="B3037" t="str">
            <v>ESCADA PARA BELICHE - PADRÃO SEDS</v>
          </cell>
          <cell r="C3037" t="str">
            <v>U</v>
          </cell>
          <cell r="D3037">
            <v>256.99</v>
          </cell>
        </row>
        <row r="3038">
          <cell r="A3038" t="str">
            <v>ED-50817</v>
          </cell>
          <cell r="B3038" t="str">
            <v>MESA DE CABECEIRA EM CONCRETO, EXCETO BANCO DE CONCRETO E PINTURA - D6-A - PADRÃO SEDS</v>
          </cell>
          <cell r="C3038" t="str">
            <v>m</v>
          </cell>
          <cell r="D3038">
            <v>141.36000000000001</v>
          </cell>
        </row>
        <row r="3039">
          <cell r="A3039" t="str">
            <v>ED-50816</v>
          </cell>
          <cell r="B3039" t="str">
            <v>MESA DE CABECEIRA EM CONCRETO, EXCETO PINTURA - D6 - PADRÃO SEDS</v>
          </cell>
          <cell r="C3039" t="str">
            <v>m</v>
          </cell>
          <cell r="D3039">
            <v>346.78</v>
          </cell>
        </row>
        <row r="3040">
          <cell r="A3040" t="str">
            <v>ED-50819</v>
          </cell>
          <cell r="B3040" t="str">
            <v>PRATELEIRA DE CONCRETO, ACABAMENTO NATADO VERDE L = 40 CM - PADRÃO SEDS</v>
          </cell>
          <cell r="C3040" t="str">
            <v>m</v>
          </cell>
          <cell r="D3040">
            <v>209.97</v>
          </cell>
        </row>
        <row r="3041">
          <cell r="A3041" t="str">
            <v>ED-50820</v>
          </cell>
          <cell r="B3041" t="str">
            <v>PRATELEIRA DE CONCRETO COM DRAMIX, L = 40 CM COM APOIO EM METALON</v>
          </cell>
          <cell r="C3041" t="str">
            <v>m</v>
          </cell>
          <cell r="D3041">
            <v>202.64</v>
          </cell>
        </row>
        <row r="3042">
          <cell r="A3042">
            <v>9104</v>
          </cell>
          <cell r="B3042" t="str">
            <v>ESTRUTURA DE CONCRETO</v>
          </cell>
          <cell r="C3042"/>
          <cell r="D3042"/>
        </row>
        <row r="3043">
          <cell r="A3043" t="str">
            <v>ED-50815</v>
          </cell>
          <cell r="B3043" t="str">
            <v>MARCO DE CONCRETO ARMADO JUNTO ÀS PORTAS DE CELA E/OU ALOJAMENTO - INCLUSO FORMA, DESFORMA, AÇO E CONCRETO FCK = 20 MPA</v>
          </cell>
          <cell r="C3043" t="str">
            <v>m3</v>
          </cell>
          <cell r="D3043">
            <v>2210.1</v>
          </cell>
        </row>
        <row r="3044">
          <cell r="A3044">
            <v>9105</v>
          </cell>
          <cell r="B3044" t="str">
            <v>LAVATÓRIO E BANCADA</v>
          </cell>
          <cell r="C3044"/>
          <cell r="D3044"/>
        </row>
        <row r="3045">
          <cell r="A3045" t="str">
            <v>ED-50824</v>
          </cell>
          <cell r="B3045" t="str">
            <v>BANCADA COM TANQUE EM CONCRETO 140 X 55 CM, (D12), EXCETO ALVENARIA, BARRADO EM AZULEJO E PINTURA - PADRÃO SEDS</v>
          </cell>
          <cell r="C3045" t="str">
            <v>U</v>
          </cell>
          <cell r="D3045">
            <v>1507.62</v>
          </cell>
        </row>
        <row r="3046">
          <cell r="A3046" t="str">
            <v>ED-50814</v>
          </cell>
          <cell r="B3046" t="str">
            <v>LAVATÓRIO DE ALVENARIA E CONCRETO 60 X 40 CM (D1) - PADRÃO SEDS</v>
          </cell>
          <cell r="C3046" t="str">
            <v>U</v>
          </cell>
          <cell r="D3046">
            <v>437.53</v>
          </cell>
        </row>
        <row r="3047">
          <cell r="A3047">
            <v>9106</v>
          </cell>
          <cell r="B3047" t="str">
            <v>LOUÇA SANITÁRIA</v>
          </cell>
          <cell r="C3047"/>
          <cell r="D3047"/>
        </row>
        <row r="3048">
          <cell r="A3048" t="str">
            <v>ED-50825</v>
          </cell>
          <cell r="B3048" t="str">
            <v>BACIA SANITÁRIA ENVELOPADO (VASO) DE LOUÇA CONVENCIONAL, COR BRANCA, INCLUSIVE ACESSÓRIOS DE FIXAÇÃO/VEDAÇÃO, TUBO DE LIGAÇÃO DE LATÃO COM CANOPLA, FORNECIMENTO E INSTALAÇÃO, EXCLUSIVE VÁLVULA DE DESCARGA - D2/SITUAÇÃO 01 - PADRÃO SEDS</v>
          </cell>
          <cell r="C3048" t="str">
            <v>un</v>
          </cell>
          <cell r="D3048">
            <v>478.4</v>
          </cell>
        </row>
        <row r="3049">
          <cell r="A3049">
            <v>9107</v>
          </cell>
          <cell r="B3049" t="str">
            <v>GRELHA E RALO</v>
          </cell>
          <cell r="C3049"/>
          <cell r="D3049"/>
        </row>
        <row r="3050">
          <cell r="A3050" t="str">
            <v>ED-50813</v>
          </cell>
          <cell r="B3050" t="str">
            <v>GRELHA EM AÇO INOX L = 20 CM - PADRÃO SEDS</v>
          </cell>
          <cell r="C3050" t="str">
            <v>m</v>
          </cell>
          <cell r="D3050">
            <v>565.5</v>
          </cell>
        </row>
        <row r="3051">
          <cell r="A3051" t="str">
            <v>ED-50812</v>
          </cell>
          <cell r="B3051" t="str">
            <v>GRELHA METÁLICA 20 X 20 CM - PADRÃO SEDS</v>
          </cell>
          <cell r="C3051" t="str">
            <v>U</v>
          </cell>
          <cell r="D3051">
            <v>74.209999999999994</v>
          </cell>
        </row>
        <row r="3052">
          <cell r="A3052">
            <v>14</v>
          </cell>
          <cell r="B3052" t="str">
            <v>307 - AUX-001  - COMPOSIÇÕES AUXILIARES</v>
          </cell>
          <cell r="C3052"/>
          <cell r="D3052"/>
        </row>
        <row r="3053">
          <cell r="A3053" t="str">
            <v>ED-8506</v>
          </cell>
          <cell r="B3053" t="str">
            <v>APLICAÇÃO DE CONCRETO EM ESTRUTURA, INCLUSIVE ESPALHAMENTO, ADENSAMENTO E ACABAMENTO</v>
          </cell>
          <cell r="C3053" t="str">
            <v>m3</v>
          </cell>
          <cell r="D3053">
            <v>38.47</v>
          </cell>
        </row>
        <row r="3054">
          <cell r="A3054" t="str">
            <v>ED-8505</v>
          </cell>
          <cell r="B3054" t="str">
            <v>APLICAÇÃO DE CONCRETO EM FUNDAÇÃO, INCLUSIVE ESPALHAMENTO, ADENSAMENTO E ACABAMENTO</v>
          </cell>
          <cell r="C3054" t="str">
            <v>m3</v>
          </cell>
          <cell r="D3054">
            <v>25.65</v>
          </cell>
        </row>
        <row r="3055">
          <cell r="A3055" t="str">
            <v>ED-48326</v>
          </cell>
          <cell r="B3055" t="str">
            <v>APLICAÇÃO DE PEDRA DE MÃO EM SAPATAS, ARRIMOS E TUBULÕES</v>
          </cell>
          <cell r="C3055" t="str">
            <v>m3</v>
          </cell>
          <cell r="D3055">
            <v>27.03</v>
          </cell>
        </row>
        <row r="3056">
          <cell r="A3056" t="str">
            <v>ED-48335</v>
          </cell>
          <cell r="B3056" t="str">
            <v>ARGAMASSA COM VERMICULITA, PREPARO MANUAL</v>
          </cell>
          <cell r="C3056" t="str">
            <v>m3</v>
          </cell>
          <cell r="D3056">
            <v>967.46</v>
          </cell>
        </row>
        <row r="3057">
          <cell r="A3057" t="str">
            <v>ED-48301</v>
          </cell>
          <cell r="B3057" t="str">
            <v>ARGAMASSA DE CAL HIDRATADA, TRAÇO 1:3 (CAL E AREIA), PREPARO MANUAL</v>
          </cell>
          <cell r="C3057" t="str">
            <v>m3</v>
          </cell>
          <cell r="D3057">
            <v>524.99</v>
          </cell>
        </row>
        <row r="3058">
          <cell r="A3058" t="str">
            <v>ED-48307</v>
          </cell>
          <cell r="B3058" t="str">
            <v>ARGAMASSA, TRAÇO 1:2:8 (CIMENTO, CAL E AREIA), PREPARO MECÂNICO</v>
          </cell>
          <cell r="C3058" t="str">
            <v>m3</v>
          </cell>
          <cell r="D3058">
            <v>571.12</v>
          </cell>
        </row>
        <row r="3059">
          <cell r="A3059" t="str">
            <v>ED-48308</v>
          </cell>
          <cell r="B3059" t="str">
            <v>ARGAMASSA, TRAÇO 1:2:9 (CIMENTO, CAL E AREIA), PREPARO MECÂNICO</v>
          </cell>
          <cell r="C3059" t="str">
            <v>m3</v>
          </cell>
          <cell r="D3059">
            <v>535.05999999999995</v>
          </cell>
        </row>
        <row r="3060">
          <cell r="A3060" t="str">
            <v>ED-48302</v>
          </cell>
          <cell r="B3060" t="str">
            <v>ARGAMASSA, TRAÇO 1:3 (CIMENTO E AREIA), PREPARO MECÂNICO</v>
          </cell>
          <cell r="C3060" t="str">
            <v>m3</v>
          </cell>
          <cell r="D3060">
            <v>620.91999999999996</v>
          </cell>
        </row>
        <row r="3061">
          <cell r="A3061" t="str">
            <v>ED-48303</v>
          </cell>
          <cell r="B3061" t="str">
            <v>ARGAMASSA, TRAÇO 1:4 (CIMENTO E AREIA), PREPARO MECÂNICO</v>
          </cell>
          <cell r="C3061" t="str">
            <v>m3</v>
          </cell>
          <cell r="D3061">
            <v>526.54</v>
          </cell>
        </row>
        <row r="3062">
          <cell r="A3062" t="str">
            <v>ED-48304</v>
          </cell>
          <cell r="B3062" t="str">
            <v>ARGAMASSA, TRAÇO 1:5 (CIMENTO E AREIA), PREPARO MECÂNICO</v>
          </cell>
          <cell r="C3062" t="str">
            <v>m3</v>
          </cell>
          <cell r="D3062">
            <v>469.6</v>
          </cell>
        </row>
        <row r="3063">
          <cell r="A3063" t="str">
            <v>ED-48305</v>
          </cell>
          <cell r="B3063" t="str">
            <v>ARGAMASSA, TRAÇO 1:6 (CIMENTO E AREIA), PREPARO MECÂNICO</v>
          </cell>
          <cell r="C3063" t="str">
            <v>m3</v>
          </cell>
          <cell r="D3063">
            <v>431.38</v>
          </cell>
        </row>
        <row r="3064">
          <cell r="A3064" t="str">
            <v>ED-48306</v>
          </cell>
          <cell r="B3064" t="str">
            <v>ARGAMASSA, TRAÇO 1:7 (CIMENTO E AREIA), PREPARO MECÂNICO</v>
          </cell>
          <cell r="C3064" t="str">
            <v>m3</v>
          </cell>
          <cell r="D3064">
            <v>404.08</v>
          </cell>
        </row>
        <row r="3065">
          <cell r="A3065" t="str">
            <v>ED-48309</v>
          </cell>
          <cell r="B3065" t="str">
            <v>BANCADA EM CONCRETO L = 40 CM COM DRAMIX</v>
          </cell>
          <cell r="C3065" t="str">
            <v>m2</v>
          </cell>
          <cell r="D3065">
            <v>350.33</v>
          </cell>
        </row>
        <row r="3066">
          <cell r="A3066" t="str">
            <v>ED-8494</v>
          </cell>
          <cell r="B3066" t="str">
            <v>CONCRETO ESTRUTURAL, PREPARADO EM OBRA COM BETONEIRA, CONTROLE "A", COM FCK 20 MPA, BRITA Nº (1), CONSISTÊNCIA PARA VIBRAÇÃO (FABRICAÇÃO)</v>
          </cell>
          <cell r="C3066" t="str">
            <v>m3</v>
          </cell>
          <cell r="D3066">
            <v>485.72</v>
          </cell>
        </row>
        <row r="3067">
          <cell r="A3067" t="str">
            <v>ED-8486</v>
          </cell>
          <cell r="B3067" t="str">
            <v>CONCRETO ESTRUTURAL, PREPARADO EM OBRA COM BETONEIRA, CONTROLE "A", COM FCK 20 MPA, BRITA Nº (1 E 2), CONSISTÊNCIA PARA VIBRAÇÃO (FABRICAÇÃO)</v>
          </cell>
          <cell r="C3067" t="str">
            <v>m3</v>
          </cell>
          <cell r="D3067">
            <v>535</v>
          </cell>
        </row>
        <row r="3068">
          <cell r="A3068" t="str">
            <v>ED-8495</v>
          </cell>
          <cell r="B3068" t="str">
            <v>CONCRETO ESTRUTURAL, PREPARADO EM OBRA COM BETONEIRA, CONTROLE "A", COM FCK 25 MPA, BRITA Nº (1), CONSISTÊNCIA PARA VIBRAÇÃO (FABRICAÇÃO)</v>
          </cell>
          <cell r="C3068" t="str">
            <v>m3</v>
          </cell>
          <cell r="D3068">
            <v>518.91999999999996</v>
          </cell>
        </row>
        <row r="3069">
          <cell r="A3069" t="str">
            <v>ED-8487</v>
          </cell>
          <cell r="B3069" t="str">
            <v>CONCRETO ESTRUTURAL, PREPARADO EM OBRA COM BETONEIRA, CONTROLE "A", COM FCK 25 MPA, BRITA Nº (1 E 2), CONSISTÊNCIA PARA VIBRAÇÃO (FABRICAÇÃO)</v>
          </cell>
          <cell r="C3069" t="str">
            <v>m3</v>
          </cell>
          <cell r="D3069">
            <v>564.89</v>
          </cell>
        </row>
        <row r="3070">
          <cell r="A3070" t="str">
            <v>ED-8496</v>
          </cell>
          <cell r="B3070" t="str">
            <v>CONCRETO ESTRUTURAL, PREPARADO EM OBRA COM BETONEIRA, CONTROLE "A", COM FCK 30 MPA, BRITA Nº (1), CONSISTÊNCIA PARA VIBRAÇÃO (FABRICAÇÃO)</v>
          </cell>
          <cell r="C3070" t="str">
            <v>m3</v>
          </cell>
          <cell r="D3070">
            <v>556.62</v>
          </cell>
        </row>
        <row r="3071">
          <cell r="A3071" t="str">
            <v>ED-48319</v>
          </cell>
          <cell r="B3071" t="str">
            <v>CONCRETO ESTRUTURAL, PREPARADO EM OBRA COM BETONEIRA, CONTROLE "A", COM FCK 30 MPA, BRITA Nº (1 E 2), CONSISTÊNCIA PARA VIBRAÇÃO (FABRICAÇÃO)</v>
          </cell>
          <cell r="C3071" t="str">
            <v>m3</v>
          </cell>
          <cell r="D3071">
            <v>608.21</v>
          </cell>
        </row>
        <row r="3072">
          <cell r="A3072" t="str">
            <v>ED-8497</v>
          </cell>
          <cell r="B3072" t="str">
            <v>CONCRETO ESTRUTURAL, PREPARADO EM OBRA COM BETONEIRA, CONTROLE "A", COM FCK 35 MPA, BRITA Nº (1), CONSISTÊNCIA PARA VIBRAÇÃO (FABRICAÇÃO)</v>
          </cell>
          <cell r="C3072" t="str">
            <v>m3</v>
          </cell>
          <cell r="D3072">
            <v>600.87</v>
          </cell>
        </row>
        <row r="3073">
          <cell r="A3073" t="str">
            <v>ED-48320</v>
          </cell>
          <cell r="B3073" t="str">
            <v>CONCRETO ESTRUTURAL, PREPARADO EM OBRA COM BETONEIRA, CONTROLE "A", COM FCK 35 MPA, BRITA Nº (1 E 2), CONSISTÊNCIA PARA VIBRAÇÃO (FABRICAÇÃO)</v>
          </cell>
          <cell r="C3073" t="str">
            <v>m3</v>
          </cell>
          <cell r="D3073">
            <v>633.52</v>
          </cell>
        </row>
        <row r="3074">
          <cell r="A3074" t="str">
            <v>ED-8498</v>
          </cell>
          <cell r="B3074" t="str">
            <v>CONCRETO ESTRUTURAL, PREPARADO EM OBRA COM BETONEIRA, CONTROLE "A", COM FCK 40 MPA, BRITA Nº (1), CONSISTÊNCIA PARA VIBRAÇÃO (FABRICAÇÃO)</v>
          </cell>
          <cell r="C3074" t="str">
            <v>m3</v>
          </cell>
          <cell r="D3074">
            <v>689.67</v>
          </cell>
        </row>
        <row r="3075">
          <cell r="A3075" t="str">
            <v>ED-48321</v>
          </cell>
          <cell r="B3075" t="str">
            <v>CONCRETO ESTRUTURAL, PREPARADO EM OBRA COM BETONEIRA, CONTROLE "A", COM FCK 40 MPA, BRITA Nº (1 E 2), CONSISTÊNCIA PARA VIBRAÇÃO (FABRICAÇÃO)</v>
          </cell>
          <cell r="C3075" t="str">
            <v>m3</v>
          </cell>
          <cell r="D3075">
            <v>674.38</v>
          </cell>
        </row>
        <row r="3076">
          <cell r="A3076" t="str">
            <v>ED-48317</v>
          </cell>
          <cell r="B3076" t="str">
            <v>CONCRETO ESTRUTURAL, PREPARADO EM OBRA COM BETONEIRA, CONTROLE "B", COM FCK 20 MPA, BRITA Nº (1 E 2), CONSISTÊNCIA PARA VIBRAÇÃO (FABRICAÇÃO)</v>
          </cell>
          <cell r="C3076" t="str">
            <v>m3</v>
          </cell>
          <cell r="D3076">
            <v>545.23</v>
          </cell>
        </row>
        <row r="3077">
          <cell r="A3077" t="str">
            <v>ED-48318</v>
          </cell>
          <cell r="B3077" t="str">
            <v>CONCRETO ESTRUTURAL, PREPARADO EM OBRA COM BETONEIRA, CONTROLE "B", COM FCK 25 MPA, BRITA Nº (1 E 2), CONSISTÊNCIA PARA VIBRAÇÃO (FABRICAÇÃO)</v>
          </cell>
          <cell r="C3077" t="str">
            <v>m3</v>
          </cell>
          <cell r="D3077">
            <v>565.70000000000005</v>
          </cell>
        </row>
        <row r="3078">
          <cell r="A3078" t="str">
            <v>ED-48311</v>
          </cell>
          <cell r="B3078" t="str">
            <v>CONCRETO MAGRO, TRAÇO 1:3:6, PREPARADO EM OBRA COM BETONEIRA, SEM FUNÇÃO ESTRUTURAL</v>
          </cell>
          <cell r="C3078" t="str">
            <v>m3</v>
          </cell>
          <cell r="D3078">
            <v>421.73</v>
          </cell>
        </row>
        <row r="3079">
          <cell r="A3079" t="str">
            <v>ED-48310</v>
          </cell>
          <cell r="B3079" t="str">
            <v>CONCRETO MAGRO, TRAÇO 1:4:8, PREPARADO EM OBRA COM BETONEIRA, SEM FUNÇÃO ESTRUTURAL</v>
          </cell>
          <cell r="C3079" t="str">
            <v>m3</v>
          </cell>
          <cell r="D3079">
            <v>396.34</v>
          </cell>
        </row>
        <row r="3080">
          <cell r="A3080" t="str">
            <v>ED-8493</v>
          </cell>
          <cell r="B3080" t="str">
            <v>CONCRETO NÃO ESTRUTURAL, PREPARADO EM OBRA COM BETONEIRA, CONTROLE "A", COM FCK 15 MPA, BRITA Nº (1), CONSISTÊNCIA PARA VIBRAÇÃO (FABRICAÇÃO)</v>
          </cell>
          <cell r="C3080" t="str">
            <v>m3</v>
          </cell>
          <cell r="D3080">
            <v>514.24</v>
          </cell>
        </row>
        <row r="3081">
          <cell r="A3081" t="str">
            <v>ED-8485</v>
          </cell>
          <cell r="B3081" t="str">
            <v>CONCRETO NÃO ESTRUTURAL, PREPARADO EM OBRA COM BETONEIRA, CONTROLE "A", COM FCK 15 MPA, BRITA Nº (1 E 2), CONSISTÊNCIA PARA VIBRAÇÃO (FABRICAÇÃO)</v>
          </cell>
          <cell r="C3081" t="str">
            <v>m3</v>
          </cell>
          <cell r="D3081">
            <v>508.13</v>
          </cell>
        </row>
        <row r="3082">
          <cell r="A3082" t="str">
            <v>ED-48313</v>
          </cell>
          <cell r="B3082" t="str">
            <v>CONCRETO NÃO ESTRUTURAL, PREPARADO EM OBRA COM BETONEIRA, CONTROLE "B", COM FCK 10 MPA, BRITA Nº (1 E 2), CONSISTÊNCIA PARA VIBRAÇÃO (FABRICAÇÃO)</v>
          </cell>
          <cell r="C3082" t="str">
            <v>m3</v>
          </cell>
          <cell r="D3082">
            <v>487.91</v>
          </cell>
        </row>
        <row r="3083">
          <cell r="A3083" t="str">
            <v>ED-48314</v>
          </cell>
          <cell r="B3083" t="str">
            <v>CONCRETO NÃO ESTRUTURAL, PREPARADO EM OBRA COM BETONEIRA, CONTROLE "B", COM FCK 13,5 MPA, BRITA Nº (1 E 2), CONSISTÊNCIA PARA VIBRAÇÃO (FABRICAÇÃO)</v>
          </cell>
          <cell r="C3083" t="str">
            <v>m3</v>
          </cell>
          <cell r="D3083">
            <v>508.97</v>
          </cell>
        </row>
        <row r="3084">
          <cell r="A3084" t="str">
            <v>ED-48315</v>
          </cell>
          <cell r="B3084" t="str">
            <v>CONCRETO NÃO ESTRUTURAL, PREPARADO EM OBRA COM BETONEIRA, CONTROLE "B", COM FCK 15 MPA, BRITA Nº (1 E 2), CONSISTÊNCIA PARA VIBRAÇÃO (FABRICAÇÃO)</v>
          </cell>
          <cell r="C3084" t="str">
            <v>m3</v>
          </cell>
          <cell r="D3084">
            <v>517.09</v>
          </cell>
        </row>
        <row r="3085">
          <cell r="A3085" t="str">
            <v>ED-48316</v>
          </cell>
          <cell r="B3085" t="str">
            <v>CONCRETO NÃO ESTRUTURAL, PREPARADO EM OBRA COM BETONEIRA, CONTROLE "B", COM FCK 18 MPA, BRITA Nº (1 E 2), CONSISTÊNCIA PARA VIBRAÇÃO (FABRICAÇÃO)</v>
          </cell>
          <cell r="C3085" t="str">
            <v>m3</v>
          </cell>
          <cell r="D3085">
            <v>533.83000000000004</v>
          </cell>
        </row>
        <row r="3086">
          <cell r="A3086" t="str">
            <v>ED-48312</v>
          </cell>
          <cell r="B3086" t="str">
            <v>CONCRETO NÃO ESTRUTURAL, PREPARADO EM OBRA COM BETONEIRA, CONTROLE "B", COM FCK 9 MPA, BRITA Nº (1 E 2), CONSISTÊNCIA PARA VIBRAÇÃO (FABRICAÇÃO)</v>
          </cell>
          <cell r="C3086" t="str">
            <v>m3</v>
          </cell>
          <cell r="D3086">
            <v>481.77</v>
          </cell>
        </row>
        <row r="3087">
          <cell r="A3087" t="str">
            <v>ED-8562</v>
          </cell>
          <cell r="B3087" t="str">
            <v>FORMA PARA VIGA-CINTA/BLOCO COM CHAPA DE COMPENSADO PLASTIFICADO, ESP. 12MM (DESMONTAGEM)</v>
          </cell>
          <cell r="C3087" t="str">
            <v>m2</v>
          </cell>
          <cell r="D3087">
            <v>6.83</v>
          </cell>
        </row>
        <row r="3088">
          <cell r="A3088" t="str">
            <v>ED-8560</v>
          </cell>
          <cell r="B3088" t="str">
            <v>FORMA PARA VIGA-CINTA/BLOCO COM CHAPA DE COMPENSADO PLASTIFICADO, ESP. 12MM (FABRICAÇÃO)</v>
          </cell>
          <cell r="C3088" t="str">
            <v>m2</v>
          </cell>
          <cell r="D3088">
            <v>143.34</v>
          </cell>
        </row>
        <row r="3089">
          <cell r="A3089" t="str">
            <v>ED-8561</v>
          </cell>
          <cell r="B3089" t="str">
            <v>FORMA PARA VIGA-CINTA/BLOCO COM CHAPA DE COMPENSADO PLASTIFICADO, ESP. 12MM (MONTAGEM)</v>
          </cell>
          <cell r="C3089" t="str">
            <v>m2</v>
          </cell>
          <cell r="D3089">
            <v>18.71</v>
          </cell>
        </row>
        <row r="3090">
          <cell r="A3090" t="str">
            <v>ED-8569</v>
          </cell>
          <cell r="B3090" t="str">
            <v>FORMA PARA VIGA-CINTA/BLOCO COM CHAPA DE COMPENSADO RESINADO, ESP. 12MM (DESMONTAGEM)</v>
          </cell>
          <cell r="C3090" t="str">
            <v>m2</v>
          </cell>
          <cell r="D3090">
            <v>6.83</v>
          </cell>
        </row>
        <row r="3091">
          <cell r="A3091" t="str">
            <v>ED-8567</v>
          </cell>
          <cell r="B3091" t="str">
            <v>FORMA PARA VIGA-CINTA/BLOCO COM CHAPA DE COMPENSADO RESINADO, ESP. 12MM (FABRICAÇÃO)</v>
          </cell>
          <cell r="C3091" t="str">
            <v>m2</v>
          </cell>
          <cell r="D3091">
            <v>115.38</v>
          </cell>
        </row>
        <row r="3092">
          <cell r="A3092" t="str">
            <v>ED-8568</v>
          </cell>
          <cell r="B3092" t="str">
            <v>FORMA PARA VIGA-CINTA/BLOCO COM CHAPA DE COMPENSADO RESINADO, ESP. 12MM (MONTAGEM)</v>
          </cell>
          <cell r="C3092" t="str">
            <v>m2</v>
          </cell>
          <cell r="D3092">
            <v>18.71</v>
          </cell>
        </row>
        <row r="3093">
          <cell r="A3093" t="str">
            <v>ED-8565</v>
          </cell>
          <cell r="B3093" t="str">
            <v>FORMA PARA VIGA-CINTA/BLOCO DE MADEIRA COM TÁBUA E SARRAFO (DESMONTAGEM)</v>
          </cell>
          <cell r="C3093" t="str">
            <v>m2</v>
          </cell>
          <cell r="D3093">
            <v>7.54</v>
          </cell>
        </row>
        <row r="3094">
          <cell r="A3094" t="str">
            <v>ED-8563</v>
          </cell>
          <cell r="B3094" t="str">
            <v>FORMA PARA VIGA-CINTA/BLOCO DE MADEIRA COM TÁBUA E SARRAFO (FABRICAÇÃO)</v>
          </cell>
          <cell r="C3094" t="str">
            <v>m2</v>
          </cell>
          <cell r="D3094">
            <v>93.43</v>
          </cell>
        </row>
        <row r="3095">
          <cell r="A3095" t="str">
            <v>ED-8564</v>
          </cell>
          <cell r="B3095" t="str">
            <v>FORMA PARA VIGA-CINTA/BLOCO DE MADEIRA COM TÁBUA E SARRAFO (MONTAGEM)</v>
          </cell>
          <cell r="C3095" t="str">
            <v>m2</v>
          </cell>
          <cell r="D3095">
            <v>24.01</v>
          </cell>
        </row>
        <row r="3096">
          <cell r="A3096" t="str">
            <v>ED-48323</v>
          </cell>
          <cell r="B3096" t="str">
            <v>LAJE PRÉ-MOLDADA D = 8 CM, CONCRETO 1:2:4 COM ARMAÇÃO E FORMA RESINADA</v>
          </cell>
          <cell r="C3096" t="str">
            <v>m2</v>
          </cell>
          <cell r="D3096">
            <v>178.26</v>
          </cell>
        </row>
        <row r="3097">
          <cell r="A3097" t="str">
            <v>ED-48322</v>
          </cell>
          <cell r="B3097" t="str">
            <v>LAJE SOBRE O SOLO, D = 8 CM, CONCRETO 1:3:6, CIMENTO, AREIA E BRITA</v>
          </cell>
          <cell r="C3097" t="str">
            <v>m2</v>
          </cell>
          <cell r="D3097">
            <v>54.32</v>
          </cell>
        </row>
        <row r="3098">
          <cell r="A3098" t="str">
            <v>ED-8504</v>
          </cell>
          <cell r="B3098" t="str">
            <v>LANÇAMENTO DE CONCRETO EM ESTRUTURA, INCLUSIVE TRANSPORTE ATÉ O LOCAL DE APLICAÇÃO, EXCLUSIVE APLICAÇÃO</v>
          </cell>
          <cell r="C3098" t="str">
            <v>m3</v>
          </cell>
          <cell r="D3098">
            <v>81.56</v>
          </cell>
        </row>
        <row r="3099">
          <cell r="A3099" t="str">
            <v>ED-8503</v>
          </cell>
          <cell r="B3099" t="str">
            <v>LANÇAMENTO DE CONCRETO EM FUNDAÇÃO, INCLUSIVE TRANSPORTE ATÉ O LOCAL DE APLICAÇÃO, EXCLUSIVE APLICAÇÃO</v>
          </cell>
          <cell r="C3099" t="str">
            <v>m3</v>
          </cell>
          <cell r="D3099">
            <v>64.08</v>
          </cell>
        </row>
        <row r="3100">
          <cell r="A3100" t="str">
            <v>ED-48328</v>
          </cell>
          <cell r="B3100" t="str">
            <v>LIXAMENTO DE SUPERFÍCIE DE CONCRETO manual para preparação e conservação</v>
          </cell>
          <cell r="C3100" t="str">
            <v>m2</v>
          </cell>
          <cell r="D3100">
            <v>10.44</v>
          </cell>
        </row>
        <row r="3101">
          <cell r="A3101" t="str">
            <v>ED-48332</v>
          </cell>
          <cell r="B3101" t="str">
            <v>PINGADEIRA COM DIMENSÃO (20X5)CM, MOLDADO "IN-LOCO", EM CONCRETO NÃO ESTRUTURAL, PREPARADO EM OBRA COM BETONEIRA, COM FCK 15MPA, INCLUSIVE LANÇAMENTO, ADENSAMENTO, ACABAMENTO E ARMAÇÃO</v>
          </cell>
          <cell r="C3101" t="str">
            <v>m</v>
          </cell>
          <cell r="D3101">
            <v>19.66</v>
          </cell>
        </row>
        <row r="3102">
          <cell r="A3102" t="str">
            <v>ED-48329</v>
          </cell>
          <cell r="B3102" t="str">
            <v>PINTURA ESMALTE EM POSTES OU TUBULAÇÕES 2 DEMÃO</v>
          </cell>
          <cell r="C3102" t="str">
            <v>m</v>
          </cell>
          <cell r="D3102">
            <v>7.53</v>
          </cell>
        </row>
        <row r="3103">
          <cell r="A3103" t="str">
            <v>ED-48331</v>
          </cell>
          <cell r="B3103" t="str">
            <v>PLACA DE CONCRETO ARMADO D = 5 CM, PRÉ MOLDADA</v>
          </cell>
          <cell r="C3103" t="str">
            <v>m2</v>
          </cell>
          <cell r="D3103">
            <v>203.67</v>
          </cell>
        </row>
        <row r="3104">
          <cell r="A3104" t="str">
            <v>ED-48330</v>
          </cell>
          <cell r="B3104" t="str">
            <v>PLACA DE CONCRETO ARMADO D = 8 CM, PRÉ MOLDADA</v>
          </cell>
          <cell r="C3104" t="str">
            <v>m2</v>
          </cell>
          <cell r="D3104">
            <v>239.06</v>
          </cell>
        </row>
        <row r="3105">
          <cell r="A3105" t="str">
            <v>ED-48333</v>
          </cell>
          <cell r="B3105" t="str">
            <v>TAMPA DE CONCRETO PARA CAIXA DE INSPEÇÃO EM ALVENARIA E = 8 CM</v>
          </cell>
          <cell r="C3105" t="str">
            <v>m2</v>
          </cell>
          <cell r="D3105">
            <v>178.26</v>
          </cell>
        </row>
        <row r="3106">
          <cell r="A3106" t="str">
            <v>ED-48334</v>
          </cell>
          <cell r="B3106" t="str">
            <v>TAMPA EM CONCRETO COM FCK 15MPA, MOLDADA IN LOCO, PARA CANALETA COM LARGURA 30CM, ESP. 8CM, INCLUSIVE ARMAÇÃO CA-50 DIÂMETRO (6,3MM)</v>
          </cell>
          <cell r="C3106" t="str">
            <v>m</v>
          </cell>
          <cell r="D3106">
            <v>44.58</v>
          </cell>
        </row>
        <row r="3107">
          <cell r="A3107" t="str">
            <v>ED-48325</v>
          </cell>
          <cell r="B3107" t="str">
            <v>TRANSPORTE, LANÇAMENTO E ADENSAMENTO E ACABAMENTO DE CONCRETO EM ESTRUTURA</v>
          </cell>
          <cell r="C3107" t="str">
            <v>m3</v>
          </cell>
          <cell r="D3107">
            <v>126.37</v>
          </cell>
        </row>
        <row r="3108">
          <cell r="A3108" t="str">
            <v>ED-48324</v>
          </cell>
          <cell r="B3108" t="str">
            <v>TRANSPORTE, LANÇAMENTO E ADENSAMENTO E ACABAMENTO DE CONCRETO EM FUNDAÇÃO/RADIER</v>
          </cell>
          <cell r="C3108" t="str">
            <v>m3</v>
          </cell>
          <cell r="D3108">
            <v>99.34</v>
          </cell>
        </row>
        <row r="3109">
          <cell r="A3109" t="str">
            <v>ED-48336</v>
          </cell>
          <cell r="B3109" t="str">
            <v>VIGA 0,10 A 0,20 M DE LARGURA, CONCRETO 1:2:4 COM ARMAÇÃO E FORMA RESINADA</v>
          </cell>
          <cell r="C3109" t="str">
            <v>m3</v>
          </cell>
          <cell r="D3109">
            <v>2342.4699999999998</v>
          </cell>
        </row>
        <row r="3110">
          <cell r="A3110">
            <v>50</v>
          </cell>
          <cell r="B3110" t="str">
            <v>MÃO DE OBRA COM ENCARGOS COMPLEMENTARES</v>
          </cell>
          <cell r="C3110"/>
          <cell r="D3110"/>
        </row>
        <row r="3111">
          <cell r="A3111">
            <v>9111</v>
          </cell>
          <cell r="B3111" t="str">
            <v>OFICIAL E AJUDANTE</v>
          </cell>
          <cell r="C3111"/>
          <cell r="D3111"/>
        </row>
        <row r="3112">
          <cell r="A3112" t="str">
            <v>ED-50360</v>
          </cell>
          <cell r="B3112" t="str">
            <v>AJUDANTE DE ARMADOR COM ENCARGOS COMPLEMENTARES</v>
          </cell>
          <cell r="C3112" t="str">
            <v>hora</v>
          </cell>
          <cell r="D3112">
            <v>18.399999999999999</v>
          </cell>
        </row>
        <row r="3113">
          <cell r="A3113" t="str">
            <v>ED-50363</v>
          </cell>
          <cell r="B3113" t="str">
            <v>AJUDANTE DE BOMBEIRO/ENCANADOR COM ENCARGOS COMPLEMENTARES</v>
          </cell>
          <cell r="C3113" t="str">
            <v>hora</v>
          </cell>
          <cell r="D3113">
            <v>19.54</v>
          </cell>
        </row>
        <row r="3114">
          <cell r="A3114" t="str">
            <v>ED-50361</v>
          </cell>
          <cell r="B3114" t="str">
            <v>AJUDANTE DE CARPINTEIRO COM ENCARGOS COMPLEMENTARES</v>
          </cell>
          <cell r="C3114" t="str">
            <v>hora</v>
          </cell>
          <cell r="D3114">
            <v>19.96</v>
          </cell>
        </row>
        <row r="3115">
          <cell r="A3115" t="str">
            <v>ED-50362</v>
          </cell>
          <cell r="B3115" t="str">
            <v>AJUDANTE DE ELETRICISTA COM ENCARGOS COMPLEMENTARES</v>
          </cell>
          <cell r="C3115" t="str">
            <v>hora</v>
          </cell>
          <cell r="D3115">
            <v>20.37</v>
          </cell>
        </row>
        <row r="3116">
          <cell r="A3116" t="str">
            <v>ED-50365</v>
          </cell>
          <cell r="B3116" t="str">
            <v>AJUDANTE DE PINTOR COM ENCARGOS COMPLEMENTARES</v>
          </cell>
          <cell r="C3116" t="str">
            <v>hora</v>
          </cell>
          <cell r="D3116">
            <v>21.23</v>
          </cell>
        </row>
        <row r="3117">
          <cell r="A3117" t="str">
            <v>ED-50364</v>
          </cell>
          <cell r="B3117" t="str">
            <v>AJUDANTE DE TELHADISTA COM ENCARGOS COMPLEMENTARES</v>
          </cell>
          <cell r="C3117" t="str">
            <v>hora</v>
          </cell>
          <cell r="D3117">
            <v>19.96</v>
          </cell>
        </row>
        <row r="3118">
          <cell r="A3118" t="str">
            <v>ED-50366</v>
          </cell>
          <cell r="B3118" t="str">
            <v>AJUDANTE ESPECIALIZADO COM ENCARGOS COMPLEMENTARES</v>
          </cell>
          <cell r="C3118" t="str">
            <v>hora</v>
          </cell>
          <cell r="D3118">
            <v>19.920000000000002</v>
          </cell>
        </row>
        <row r="3119">
          <cell r="A3119" t="str">
            <v>ED-52306</v>
          </cell>
          <cell r="B3119" t="str">
            <v>AJUDANTE IMPERMEABILIZADOR COM ENCARGOS COMPLEMENTARES</v>
          </cell>
          <cell r="C3119" t="str">
            <v>hora</v>
          </cell>
          <cell r="D3119">
            <v>18.02</v>
          </cell>
        </row>
        <row r="3120">
          <cell r="A3120" t="str">
            <v>ED-21774</v>
          </cell>
          <cell r="B3120" t="str">
            <v>ALMOXARIFE COM ENCARGOS COMPLEMENTARES</v>
          </cell>
          <cell r="C3120" t="str">
            <v>mês</v>
          </cell>
          <cell r="D3120">
            <v>3870.52</v>
          </cell>
        </row>
        <row r="3121">
          <cell r="A3121" t="str">
            <v>ED-21779</v>
          </cell>
          <cell r="B3121" t="str">
            <v>APONTADOR OU APROPRIADOR DE MAO DE OBRA COM ENCARGOS COMPLEMENTARES</v>
          </cell>
          <cell r="C3121" t="str">
            <v>mês</v>
          </cell>
          <cell r="D3121">
            <v>3435.24</v>
          </cell>
        </row>
        <row r="3122">
          <cell r="A3122" t="str">
            <v>ED-50375</v>
          </cell>
          <cell r="B3122" t="str">
            <v>ARMADOR COM ENCARGOS COMPLEMENTARES</v>
          </cell>
          <cell r="C3122" t="str">
            <v>hora</v>
          </cell>
          <cell r="D3122">
            <v>24.98</v>
          </cell>
        </row>
        <row r="3123">
          <cell r="A3123" t="str">
            <v>ED-21775</v>
          </cell>
          <cell r="B3123" t="str">
            <v>AUXILIAR DE ALMOXARIFE COM ENCARGOS COMPLEMENTARES</v>
          </cell>
          <cell r="C3123" t="str">
            <v>mês</v>
          </cell>
          <cell r="D3123">
            <v>2992.73</v>
          </cell>
        </row>
        <row r="3124">
          <cell r="A3124" t="str">
            <v>ED-28562</v>
          </cell>
          <cell r="B3124" t="str">
            <v>AUXILIAR DE TOPÓGRAFO COM ENCARGOS COMPLEMENTARES</v>
          </cell>
          <cell r="C3124" t="str">
            <v>hora</v>
          </cell>
          <cell r="D3124">
            <v>19.2</v>
          </cell>
        </row>
        <row r="3125">
          <cell r="A3125" t="str">
            <v>ED-50369</v>
          </cell>
          <cell r="B3125" t="str">
            <v>AZULEJISTA COM ENCARGOS COMPLEMENTARES</v>
          </cell>
          <cell r="C3125" t="str">
            <v>hora</v>
          </cell>
          <cell r="D3125">
            <v>26.73</v>
          </cell>
        </row>
        <row r="3126">
          <cell r="A3126" t="str">
            <v>ED-50374</v>
          </cell>
          <cell r="B3126" t="str">
            <v>BOMBEIRO/ENCANADOR COM ENCARGOS COMPLEMENTARES</v>
          </cell>
          <cell r="C3126" t="str">
            <v>hora</v>
          </cell>
          <cell r="D3126">
            <v>24.52</v>
          </cell>
        </row>
        <row r="3127">
          <cell r="A3127" t="str">
            <v>ED-50370</v>
          </cell>
          <cell r="B3127" t="str">
            <v>CALCETEIRO COM ENCARGOS COMPLEMENTARES</v>
          </cell>
          <cell r="C3127" t="str">
            <v>hora</v>
          </cell>
          <cell r="D3127">
            <v>19.23</v>
          </cell>
        </row>
        <row r="3128">
          <cell r="A3128" t="str">
            <v>ED-50371</v>
          </cell>
          <cell r="B3128" t="str">
            <v>CARPINTEIRO DE ESQUADRIA COM ENCARGOS COMPLEMENTARES</v>
          </cell>
          <cell r="C3128" t="str">
            <v>hora</v>
          </cell>
          <cell r="D3128">
            <v>28.11</v>
          </cell>
        </row>
        <row r="3129">
          <cell r="A3129" t="str">
            <v>ED-50372</v>
          </cell>
          <cell r="B3129" t="str">
            <v>CARPINTEIRO DE FORMA COM ENCARGOS COMPLEMENTARES</v>
          </cell>
          <cell r="C3129" t="str">
            <v>hora</v>
          </cell>
          <cell r="D3129">
            <v>24.86</v>
          </cell>
        </row>
        <row r="3130">
          <cell r="A3130" t="str">
            <v>ED-50373</v>
          </cell>
          <cell r="B3130" t="str">
            <v>ELETRICISTA COM ENCARGOS COMPLEMENTARES</v>
          </cell>
          <cell r="C3130" t="str">
            <v>hora</v>
          </cell>
          <cell r="D3130">
            <v>25.42</v>
          </cell>
        </row>
        <row r="3131">
          <cell r="A3131" t="str">
            <v>ED-21776</v>
          </cell>
          <cell r="B3131" t="str">
            <v>ENCARREGADO GERAL DE OBRAS COM ENCARGOS COMPLEMENTARES</v>
          </cell>
          <cell r="C3131" t="str">
            <v>mês</v>
          </cell>
          <cell r="D3131">
            <v>8200.2800000000007</v>
          </cell>
        </row>
        <row r="3132">
          <cell r="A3132" t="str">
            <v>ED-21769</v>
          </cell>
          <cell r="B3132" t="str">
            <v>ENGENHEIRO CIVIL DE OBRA JÚNIOR COM ENCARGOS COMPLEMENTARES</v>
          </cell>
          <cell r="C3132" t="str">
            <v>mês</v>
          </cell>
          <cell r="D3132">
            <v>18299.18</v>
          </cell>
        </row>
        <row r="3133">
          <cell r="A3133" t="str">
            <v>ED-21770</v>
          </cell>
          <cell r="B3133" t="str">
            <v>ENGENHEIRO CIVIL DE OBRA PLENO COM ENCARGOS COMPLEMENTARES</v>
          </cell>
          <cell r="C3133" t="str">
            <v>mês</v>
          </cell>
          <cell r="D3133">
            <v>20788.22</v>
          </cell>
        </row>
        <row r="3134">
          <cell r="A3134" t="str">
            <v>ED-21771</v>
          </cell>
          <cell r="B3134" t="str">
            <v>ENGENHEIRO CIVIL DE OBRA SÊNIOR COM ENCARGOS COMPLEMENTARES</v>
          </cell>
          <cell r="C3134" t="str">
            <v>mês</v>
          </cell>
          <cell r="D3134">
            <v>28310.65</v>
          </cell>
        </row>
        <row r="3135">
          <cell r="A3135" t="str">
            <v>ED-21772</v>
          </cell>
          <cell r="B3135" t="str">
            <v>ENGENHEIRO ELETRICISTA/MECÂNICO COM ENCARGOS COMPLEMENTARES</v>
          </cell>
          <cell r="C3135" t="str">
            <v>mês</v>
          </cell>
          <cell r="D3135">
            <v>18535.91</v>
          </cell>
        </row>
        <row r="3136">
          <cell r="A3136" t="str">
            <v>ED-21773</v>
          </cell>
          <cell r="B3136" t="str">
            <v>ENGENHEIRO SANITARISTA COM ENCARGOS COMPLEMENTARES</v>
          </cell>
          <cell r="C3136" t="str">
            <v>mês</v>
          </cell>
          <cell r="D3136">
            <v>14314.79</v>
          </cell>
        </row>
        <row r="3137">
          <cell r="A3137" t="str">
            <v>ED-50387</v>
          </cell>
          <cell r="B3137" t="str">
            <v>ESTUCADOR COM ENCARGOS COMPLEMENTARES</v>
          </cell>
          <cell r="C3137" t="str">
            <v>hora</v>
          </cell>
          <cell r="D3137">
            <v>25.14</v>
          </cell>
        </row>
        <row r="3138">
          <cell r="A3138" t="str">
            <v>ED-50376</v>
          </cell>
          <cell r="B3138" t="str">
            <v>GESSEIRO COM ENCARGOS COMPLEMENTARES</v>
          </cell>
          <cell r="C3138" t="str">
            <v>hora</v>
          </cell>
          <cell r="D3138">
            <v>25.57</v>
          </cell>
        </row>
        <row r="3139">
          <cell r="A3139" t="str">
            <v>ED-50377</v>
          </cell>
          <cell r="B3139" t="str">
            <v>GRANITEIRO/MARMORISTA COM ENCARGOS COMPLEMENTARES</v>
          </cell>
          <cell r="C3139" t="str">
            <v>hora</v>
          </cell>
          <cell r="D3139">
            <v>26.24</v>
          </cell>
        </row>
        <row r="3140">
          <cell r="A3140" t="str">
            <v>ED-52307</v>
          </cell>
          <cell r="B3140" t="str">
            <v>IMPERMEABILIZADOR COM ENCARGOS COMPLEMENTARES</v>
          </cell>
          <cell r="C3140" t="str">
            <v>hora</v>
          </cell>
          <cell r="D3140">
            <v>25.14</v>
          </cell>
        </row>
        <row r="3141">
          <cell r="A3141" t="str">
            <v>ED-50378</v>
          </cell>
          <cell r="B3141" t="str">
            <v>JARDINEIRO COM ENCARGOS COMPLEMENTARES</v>
          </cell>
          <cell r="C3141" t="str">
            <v>hora</v>
          </cell>
          <cell r="D3141">
            <v>22.22</v>
          </cell>
        </row>
        <row r="3142">
          <cell r="A3142" t="str">
            <v>ED-50379</v>
          </cell>
          <cell r="B3142" t="str">
            <v>LADRILHISTA COM ENCARGOS COMPLEMENTARES</v>
          </cell>
          <cell r="C3142" t="str">
            <v>hora</v>
          </cell>
          <cell r="D3142">
            <v>26.73</v>
          </cell>
        </row>
        <row r="3143">
          <cell r="A3143" t="str">
            <v>ED-50388</v>
          </cell>
          <cell r="B3143" t="str">
            <v>MARCENEIRO COM ENCARGOS COMPLEMENTARES</v>
          </cell>
          <cell r="C3143" t="str">
            <v>hora</v>
          </cell>
          <cell r="D3143">
            <v>24.93</v>
          </cell>
        </row>
        <row r="3144">
          <cell r="A3144" t="str">
            <v>ED-21778</v>
          </cell>
          <cell r="B3144" t="str">
            <v>MESTRE DE OBRAS COM ENCARGOS COMPLEMENTARES</v>
          </cell>
          <cell r="C3144" t="str">
            <v>mês</v>
          </cell>
          <cell r="D3144">
            <v>13133.21</v>
          </cell>
        </row>
        <row r="3145">
          <cell r="A3145" t="str">
            <v>ED-50380</v>
          </cell>
          <cell r="B3145" t="str">
            <v>MONTADOR COM ENCARGOS COMPLEMENTARES</v>
          </cell>
          <cell r="C3145" t="str">
            <v>hora</v>
          </cell>
          <cell r="D3145">
            <v>25.99</v>
          </cell>
        </row>
        <row r="3146">
          <cell r="A3146" t="str">
            <v>ED-8501</v>
          </cell>
          <cell r="B3146" t="str">
            <v>OPERADOR DE BETONEIRA ESTACIONÁRIA COM ENCARGOS COMPLEMENTARES</v>
          </cell>
          <cell r="C3146" t="str">
            <v>hora</v>
          </cell>
          <cell r="D3146">
            <v>23.44</v>
          </cell>
        </row>
        <row r="3147">
          <cell r="A3147" t="str">
            <v>ED-50381</v>
          </cell>
          <cell r="B3147" t="str">
            <v>PEDREIRO COM ENCARGOS COMPLEMENTARES</v>
          </cell>
          <cell r="C3147" t="str">
            <v>hora</v>
          </cell>
          <cell r="D3147">
            <v>25.14</v>
          </cell>
        </row>
        <row r="3148">
          <cell r="A3148" t="str">
            <v>ED-50382</v>
          </cell>
          <cell r="B3148" t="str">
            <v>PINTOR COM ENCARGOS COMPLEMENTARES</v>
          </cell>
          <cell r="C3148" t="str">
            <v>hora</v>
          </cell>
          <cell r="D3148">
            <v>26.18</v>
          </cell>
        </row>
        <row r="3149">
          <cell r="A3149" t="str">
            <v>ED-50383</v>
          </cell>
          <cell r="B3149" t="str">
            <v>POCEIRO COM ENCARGOS COMPLEMENTARES</v>
          </cell>
          <cell r="C3149" t="str">
            <v>hora</v>
          </cell>
          <cell r="D3149">
            <v>24.67</v>
          </cell>
        </row>
        <row r="3150">
          <cell r="A3150" t="str">
            <v>ED-50384</v>
          </cell>
          <cell r="B3150" t="str">
            <v>RASPADOR COM ENCARGOS COMPLEMENTARES</v>
          </cell>
          <cell r="C3150" t="str">
            <v>hora</v>
          </cell>
          <cell r="D3150">
            <v>24.86</v>
          </cell>
        </row>
        <row r="3151">
          <cell r="A3151" t="str">
            <v>ED-7607</v>
          </cell>
          <cell r="B3151" t="str">
            <v>RASTELEIRO COM ENCARGOS COMPLEMENTARES</v>
          </cell>
          <cell r="C3151" t="str">
            <v>hora</v>
          </cell>
          <cell r="D3151">
            <v>21.53</v>
          </cell>
        </row>
        <row r="3152">
          <cell r="A3152" t="str">
            <v>ED-50368</v>
          </cell>
          <cell r="B3152" t="str">
            <v>REJUNTADOR COM ENCARGOS COMPLEMENTARES</v>
          </cell>
          <cell r="C3152" t="str">
            <v>hora</v>
          </cell>
          <cell r="D3152">
            <v>18.02</v>
          </cell>
        </row>
        <row r="3153">
          <cell r="A3153" t="str">
            <v>ED-7830</v>
          </cell>
          <cell r="B3153" t="str">
            <v>SERRALHEIRO COM ENCARGOS COMPLEMENTARES</v>
          </cell>
          <cell r="C3153" t="str">
            <v>hora</v>
          </cell>
          <cell r="D3153">
            <v>24.98</v>
          </cell>
        </row>
        <row r="3154">
          <cell r="A3154" t="str">
            <v>ED-50367</v>
          </cell>
          <cell r="B3154" t="str">
            <v>SERVENTE COM ENCARGOS COMPLEMENTARES</v>
          </cell>
          <cell r="C3154" t="str">
            <v>hora</v>
          </cell>
          <cell r="D3154">
            <v>18.02</v>
          </cell>
        </row>
        <row r="3155">
          <cell r="A3155" t="str">
            <v>ED-50385</v>
          </cell>
          <cell r="B3155" t="str">
            <v>TAQUEIRO COM ENCARGOS COMPLEMENTARES</v>
          </cell>
          <cell r="C3155" t="str">
            <v>hora</v>
          </cell>
          <cell r="D3155">
            <v>24.86</v>
          </cell>
        </row>
        <row r="3156">
          <cell r="A3156" t="str">
            <v>ED-21777</v>
          </cell>
          <cell r="B3156" t="str">
            <v>TÉCNICO EM SEGURANÇA DO TRABALHO COM ENCARGOS COMPLEMENTARES</v>
          </cell>
          <cell r="C3156" t="str">
            <v>mês</v>
          </cell>
          <cell r="D3156">
            <v>6188.26</v>
          </cell>
        </row>
        <row r="3157">
          <cell r="A3157" t="str">
            <v>ED-50386</v>
          </cell>
          <cell r="B3157" t="str">
            <v>TELHADISTA COM ENCARGOS COMPLEMENTARES</v>
          </cell>
          <cell r="C3157" t="str">
            <v>hora</v>
          </cell>
          <cell r="D3157">
            <v>24.6</v>
          </cell>
        </row>
        <row r="3158">
          <cell r="A3158" t="str">
            <v>ED-28561</v>
          </cell>
          <cell r="B3158" t="str">
            <v>TOPÓGRAFO COM ENCARGOS COMPLEMENTARES</v>
          </cell>
          <cell r="C3158" t="str">
            <v>hora</v>
          </cell>
          <cell r="D3158">
            <v>40.81</v>
          </cell>
        </row>
        <row r="3159">
          <cell r="A3159" t="str">
            <v>ED-9199</v>
          </cell>
          <cell r="B3159" t="str">
            <v>VIDRACEIRO COM ENCARGOS COMPLEMENTARES</v>
          </cell>
          <cell r="C3159" t="str">
            <v>hora</v>
          </cell>
          <cell r="D3159">
            <v>20.100000000000001</v>
          </cell>
        </row>
        <row r="3160">
          <cell r="A3160" t="str">
            <v>ED-21780</v>
          </cell>
          <cell r="B3160" t="str">
            <v>VIGIA NOTURNO COM ENCARGOS COMPLEMENTARES</v>
          </cell>
          <cell r="C3160" t="str">
            <v>mês</v>
          </cell>
          <cell r="D3160">
            <v>4099.04</v>
          </cell>
        </row>
        <row r="3161">
          <cell r="A3161"/>
          <cell r="B3161"/>
          <cell r="C3161"/>
          <cell r="D3161"/>
        </row>
        <row r="3162">
          <cell r="A3162" t="str">
            <v>TABELA REFERENCIAL DE PREÇOS UNITÁRIOS PARA OBRAS RODOVIÁRIAS</v>
          </cell>
          <cell r="B3162"/>
          <cell r="C3162"/>
          <cell r="D3162"/>
        </row>
        <row r="3163">
          <cell r="A3163"/>
          <cell r="B3163"/>
          <cell r="C3163"/>
          <cell r="D3163"/>
        </row>
        <row r="3164">
          <cell r="A3164" t="str">
            <v>TABELA REFERENCIAL DE PREÇOS UNITÁRIOS PARA OBRAS RODOVIÁRIAS</v>
          </cell>
          <cell r="B3164"/>
          <cell r="C3164"/>
          <cell r="D3164"/>
        </row>
        <row r="3165">
          <cell r="A3165" t="str">
            <v>Região Central - S/ Desoneração</v>
          </cell>
          <cell r="B3165"/>
          <cell r="C3165"/>
          <cell r="D3165"/>
        </row>
        <row r="3166">
          <cell r="A3166" t="str">
            <v>OUTUBRO/2022</v>
          </cell>
          <cell r="B3166"/>
          <cell r="C3166"/>
          <cell r="D3166"/>
        </row>
        <row r="3167">
          <cell r="A3167"/>
          <cell r="B3167"/>
          <cell r="C3167"/>
          <cell r="D3167"/>
        </row>
        <row r="3168">
          <cell r="A3168"/>
          <cell r="B3168"/>
          <cell r="C3168"/>
          <cell r="D3168"/>
        </row>
        <row r="3169">
          <cell r="A3169" t="str">
            <v>CÓDIGO</v>
          </cell>
          <cell r="B3169" t="str">
            <v>DESCRIÇÃO DO SERVIÇO</v>
          </cell>
          <cell r="C3169" t="str">
            <v>UNIDADE</v>
          </cell>
          <cell r="D3169" t="str">
            <v>CUSTO UNITÁRIO</v>
          </cell>
        </row>
        <row r="3170">
          <cell r="A3170">
            <v>248</v>
          </cell>
          <cell r="B3170" t="str">
            <v>Consultoria</v>
          </cell>
          <cell r="C3170"/>
          <cell r="D3170"/>
        </row>
        <row r="3171">
          <cell r="A3171" t="str">
            <v>RO-44617</v>
          </cell>
          <cell r="B3171" t="str">
            <v>Apoio Logístico - Veículo 1.0 Turbo ou similar, com motorista</v>
          </cell>
          <cell r="C3171" t="str">
            <v>km</v>
          </cell>
          <cell r="D3171">
            <v>2.65</v>
          </cell>
        </row>
        <row r="3172">
          <cell r="A3172" t="str">
            <v>RO-44124</v>
          </cell>
          <cell r="B3172" t="str">
            <v>Apoio Logístico - Veículo 1.0 Turbo ou similar, sem motorista</v>
          </cell>
          <cell r="C3172" t="str">
            <v>km</v>
          </cell>
          <cell r="D3172">
            <v>1.46</v>
          </cell>
        </row>
        <row r="3173">
          <cell r="A3173">
            <v>249</v>
          </cell>
          <cell r="B3173" t="str">
            <v>Terraplenagem</v>
          </cell>
          <cell r="C3173"/>
          <cell r="D3173"/>
        </row>
        <row r="3174">
          <cell r="A3174" t="str">
            <v>RO-40239</v>
          </cell>
          <cell r="B3174" t="str">
            <v>Apiloamento de fundo de valas</v>
          </cell>
          <cell r="C3174" t="str">
            <v>m2</v>
          </cell>
          <cell r="D3174">
            <v>4.05</v>
          </cell>
        </row>
        <row r="3175">
          <cell r="A3175" t="str">
            <v>RO-40199</v>
          </cell>
          <cell r="B3175" t="str">
            <v>Carga, transporte e descarga de material de 1ª categoria, com caminhão. Distância média de transporte  de 201 a 400 m</v>
          </cell>
          <cell r="C3175" t="str">
            <v>m3</v>
          </cell>
          <cell r="D3175">
            <v>5.48</v>
          </cell>
        </row>
        <row r="3176">
          <cell r="A3176" t="str">
            <v>RO-40201</v>
          </cell>
          <cell r="B3176" t="str">
            <v>Carga, transporte e descarga de material de 1ª categoria, com caminhão. Distância média de transporte  de 601 a 800 m</v>
          </cell>
          <cell r="C3176" t="str">
            <v>m3</v>
          </cell>
          <cell r="D3176">
            <v>6.3</v>
          </cell>
        </row>
        <row r="3177">
          <cell r="A3177" t="str">
            <v>RO-40198</v>
          </cell>
          <cell r="B3177" t="str">
            <v>Carga, transporte e descarga de material de 1ª categoria, com caminhão. Distância média de transporte &lt;= 200 m</v>
          </cell>
          <cell r="C3177" t="str">
            <v>m3</v>
          </cell>
          <cell r="D3177">
            <v>4.75</v>
          </cell>
        </row>
        <row r="3178">
          <cell r="A3178" t="str">
            <v>RO-43681</v>
          </cell>
          <cell r="B3178" t="str">
            <v>Carga, transporte e descarga de material de 1ª categoria, com caminhão. Distância média de transporte de 2.001 a 2.500 m</v>
          </cell>
          <cell r="C3178" t="str">
            <v>m3</v>
          </cell>
          <cell r="D3178">
            <v>8.83</v>
          </cell>
        </row>
        <row r="3179">
          <cell r="A3179" t="str">
            <v>RO-40202</v>
          </cell>
          <cell r="B3179" t="str">
            <v>Carga, transporte e descarga de material de 1ª categoria, com caminhão. Distância média de transporte de 801 a 1.000 m</v>
          </cell>
          <cell r="C3179" t="str">
            <v>m3</v>
          </cell>
          <cell r="D3179">
            <v>6.85</v>
          </cell>
        </row>
        <row r="3180">
          <cell r="A3180" t="str">
            <v>RO-40200</v>
          </cell>
          <cell r="B3180" t="str">
            <v>Carga ,transporte e descarga de material de 1ª categoria, com caminhão. Distância média de transporte 401 a 600 m</v>
          </cell>
          <cell r="C3180" t="str">
            <v>m3</v>
          </cell>
          <cell r="D3180">
            <v>5.87</v>
          </cell>
        </row>
        <row r="3181">
          <cell r="A3181" t="str">
            <v>RO-42767</v>
          </cell>
          <cell r="B3181" t="str">
            <v>Carga, transporte e descarga de material de 1ª categoria, com caminhão.Distância média de transporte de 1.201 a 1.400 m</v>
          </cell>
          <cell r="C3181" t="str">
            <v>m3</v>
          </cell>
          <cell r="D3181">
            <v>7.42</v>
          </cell>
        </row>
        <row r="3182">
          <cell r="A3182" t="str">
            <v>RO-43901</v>
          </cell>
          <cell r="B3182" t="str">
            <v>Carga, transporte e descarga de material de 1ª categoria, com Caminhão.Distância média de transporte de 1.401 a 1.600 m</v>
          </cell>
          <cell r="C3182" t="str">
            <v>m3</v>
          </cell>
          <cell r="D3182">
            <v>7.67</v>
          </cell>
        </row>
        <row r="3183">
          <cell r="A3183" t="str">
            <v>RO-43902</v>
          </cell>
          <cell r="B3183" t="str">
            <v>Carga, transporte e descarga de material de 1ª categoria, com caminhão.Distância média de transporte de 1.601 a 1.800 m</v>
          </cell>
          <cell r="C3183" t="str">
            <v>m3</v>
          </cell>
          <cell r="D3183">
            <v>8.1999999999999993</v>
          </cell>
        </row>
        <row r="3184">
          <cell r="A3184" t="str">
            <v>RO-43398</v>
          </cell>
          <cell r="B3184" t="str">
            <v>Carga, transporte e descarga de material de 1ª categoria, com caminhão.Distância média de transporte de 1.801 a 2.000 m</v>
          </cell>
          <cell r="C3184" t="str">
            <v>m3</v>
          </cell>
          <cell r="D3184">
            <v>8.41</v>
          </cell>
        </row>
        <row r="3185">
          <cell r="A3185" t="str">
            <v>RO-43886</v>
          </cell>
          <cell r="B3185" t="str">
            <v>Carga, transporte e descarga de material de 1ª categoria, com caminhão.Distância média de transporte de 2.501 a 3.000  m</v>
          </cell>
          <cell r="C3185" t="str">
            <v>m3</v>
          </cell>
          <cell r="D3185">
            <v>9.49</v>
          </cell>
        </row>
        <row r="3186">
          <cell r="A3186" t="str">
            <v>RO-43394</v>
          </cell>
          <cell r="B3186" t="str">
            <v>Carga, transporte e descarga de material de 1ª categoria, com caminhão.Distância média de transporte 1.001 a 1.200 m</v>
          </cell>
          <cell r="C3186" t="str">
            <v>m3</v>
          </cell>
          <cell r="D3186">
            <v>7.15</v>
          </cell>
        </row>
        <row r="3187">
          <cell r="A3187" t="str">
            <v>RO-40252</v>
          </cell>
          <cell r="B3187" t="str">
            <v>Compactação de aterro a 100% do proctor intermediário</v>
          </cell>
          <cell r="C3187" t="str">
            <v>m3</v>
          </cell>
          <cell r="D3187">
            <v>5.0999999999999996</v>
          </cell>
        </row>
        <row r="3188">
          <cell r="A3188" t="str">
            <v>RO-40253</v>
          </cell>
          <cell r="B3188" t="str">
            <v>Compactação de aterro a 100% proctor internormal (150%proctor normal)</v>
          </cell>
          <cell r="C3188" t="str">
            <v>m3</v>
          </cell>
          <cell r="D3188">
            <v>4.95</v>
          </cell>
        </row>
        <row r="3189">
          <cell r="A3189" t="str">
            <v>RO-40251</v>
          </cell>
          <cell r="B3189" t="str">
            <v>Compactação de aterro a 100% proctor normal</v>
          </cell>
          <cell r="C3189" t="str">
            <v>m3</v>
          </cell>
          <cell r="D3189">
            <v>4.79</v>
          </cell>
        </row>
        <row r="3190">
          <cell r="A3190" t="str">
            <v>RO-40254</v>
          </cell>
          <cell r="B3190" t="str">
            <v>Compactação de aterro a 100% proctor normal com interferência de filtro vertical</v>
          </cell>
          <cell r="C3190" t="str">
            <v>m3</v>
          </cell>
          <cell r="D3190">
            <v>6.93</v>
          </cell>
        </row>
        <row r="3191">
          <cell r="A3191" t="str">
            <v>RO-40255</v>
          </cell>
          <cell r="B3191" t="str">
            <v>Compactação de aterro a 100% proctor normal, com interferência de solo envelopado</v>
          </cell>
          <cell r="C3191" t="str">
            <v>m3</v>
          </cell>
          <cell r="D3191">
            <v>5.7</v>
          </cell>
        </row>
        <row r="3192">
          <cell r="A3192" t="str">
            <v>RO-40249</v>
          </cell>
          <cell r="B3192" t="str">
            <v>Compactação de aterro a 95% proctor normal</v>
          </cell>
          <cell r="C3192" t="str">
            <v>m3</v>
          </cell>
          <cell r="D3192">
            <v>4.1399999999999997</v>
          </cell>
        </row>
        <row r="3193">
          <cell r="A3193" t="str">
            <v>RO-40241</v>
          </cell>
          <cell r="B3193" t="str">
            <v>Compactação de bota-fora a 80% proctor normal</v>
          </cell>
          <cell r="C3193" t="str">
            <v>m3</v>
          </cell>
          <cell r="D3193">
            <v>3.37</v>
          </cell>
        </row>
        <row r="3194">
          <cell r="A3194" t="str">
            <v>RO-40238</v>
          </cell>
          <cell r="B3194" t="str">
            <v>Compactação manual de aterros</v>
          </cell>
          <cell r="C3194" t="str">
            <v>m3</v>
          </cell>
          <cell r="D3194">
            <v>25.69</v>
          </cell>
        </row>
        <row r="3195">
          <cell r="A3195" t="str">
            <v>RO-43420</v>
          </cell>
          <cell r="B3195" t="str">
            <v>Corte de árvore nativa com moto-serra   Ø &gt;= 0,30m - acima de 1.000 unidades (incluindo, desgalhamento, corte em toras e empilhamento)</v>
          </cell>
          <cell r="C3195" t="str">
            <v>U</v>
          </cell>
          <cell r="D3195">
            <v>35.35</v>
          </cell>
        </row>
        <row r="3196">
          <cell r="A3196" t="str">
            <v>RO-43419</v>
          </cell>
          <cell r="B3196" t="str">
            <v>Corte de árvore nativa com moto-serra  0,15m =&lt; Ø &lt; 0,30m - acima de 1.000 unidades (incluindo, desgalhamento, corte em toras e empilhamento)</v>
          </cell>
          <cell r="C3196" t="str">
            <v>U</v>
          </cell>
          <cell r="D3196">
            <v>24.74</v>
          </cell>
        </row>
        <row r="3197">
          <cell r="A3197" t="str">
            <v>RO-40108</v>
          </cell>
          <cell r="B3197" t="str">
            <v>Corte de árvore nativa com moto-serra  0,15m =&lt; Ø &lt; 0,30m - até 1.000 unidades (incluindo, desgalhamento, corte em toras e empilhamento)</v>
          </cell>
          <cell r="C3197" t="str">
            <v>U</v>
          </cell>
          <cell r="D3197">
            <v>33.04</v>
          </cell>
        </row>
        <row r="3198">
          <cell r="A3198" t="str">
            <v>RO-42488</v>
          </cell>
          <cell r="B3198" t="str">
            <v>Corte de árvore nativa com moto-serra Ø &gt;= 0,30m - até 1.000 unidades (incluindo, desgalhamento, corte em toras e empilhamento)</v>
          </cell>
          <cell r="C3198" t="str">
            <v>U</v>
          </cell>
          <cell r="D3198">
            <v>47.18</v>
          </cell>
        </row>
        <row r="3199">
          <cell r="A3199" t="str">
            <v>RO-40222</v>
          </cell>
          <cell r="B3199" t="str">
            <v>Demolição de muro de arrimo em gabião</v>
          </cell>
          <cell r="C3199" t="str">
            <v>m3</v>
          </cell>
          <cell r="D3199">
            <v>73.52</v>
          </cell>
        </row>
        <row r="3200">
          <cell r="A3200" t="str">
            <v>RO-43333</v>
          </cell>
          <cell r="B3200" t="str">
            <v>Desmatamento, destocamento e limpeza de árvores, arbustos e vegetação rasteira. (execução na espessura de até 30cm, incluindo remanejamento para fora da linha de offsets e acerto do material)</v>
          </cell>
          <cell r="C3200" t="str">
            <v>m2</v>
          </cell>
          <cell r="D3200">
            <v>0.48</v>
          </cell>
        </row>
        <row r="3201">
          <cell r="A3201" t="str">
            <v>RO-40229</v>
          </cell>
          <cell r="B3201" t="str">
            <v>Enrocamento de pedra de mão jogada (Execução incluindo o fornecimento de todos os materiais)</v>
          </cell>
          <cell r="C3201" t="str">
            <v>m3</v>
          </cell>
          <cell r="D3201">
            <v>113.95</v>
          </cell>
        </row>
        <row r="3202">
          <cell r="A3202" t="str">
            <v>RO-40242</v>
          </cell>
          <cell r="B3202" t="str">
            <v>Escalonamento de taludes de aterro</v>
          </cell>
          <cell r="C3202" t="str">
            <v>m3</v>
          </cell>
          <cell r="D3202">
            <v>6.77</v>
          </cell>
        </row>
        <row r="3203">
          <cell r="A3203" t="str">
            <v>RO-40137</v>
          </cell>
          <cell r="B3203" t="str">
            <v>Escavação, carga, descarga, espalhamento e transporte de material de  2ª categoria com motoscraper. Distância média de transporte  de 0 a 200 m</v>
          </cell>
          <cell r="C3203" t="str">
            <v>m3</v>
          </cell>
          <cell r="D3203">
            <v>10.11</v>
          </cell>
        </row>
        <row r="3204">
          <cell r="A3204" t="str">
            <v>RO-40138</v>
          </cell>
          <cell r="B3204" t="str">
            <v>Escavação, carga, descarga, espalhamento e transporte de material de  2ª categoria com motoscraper. Distância média de transporte  de 201 a 400 m</v>
          </cell>
          <cell r="C3204" t="str">
            <v>m3</v>
          </cell>
          <cell r="D3204">
            <v>11.41</v>
          </cell>
        </row>
        <row r="3205">
          <cell r="A3205" t="str">
            <v>RO-40140</v>
          </cell>
          <cell r="B3205" t="str">
            <v>Escavação, carga, descarga, espalhamento e transporte de material de  2ª categoria com motoscraper. Distância média de transporte  de 401 a 600 m</v>
          </cell>
          <cell r="C3205" t="str">
            <v>m3</v>
          </cell>
          <cell r="D3205">
            <v>12.26</v>
          </cell>
        </row>
        <row r="3206">
          <cell r="A3206" t="str">
            <v>RO-40143</v>
          </cell>
          <cell r="B3206" t="str">
            <v>Escavação, carga, descarga, espalhamento e transporte de material de  2ª categoria com motoscraper. Distância média de transporte  de 601 a 800 m</v>
          </cell>
          <cell r="C3206" t="str">
            <v>m3</v>
          </cell>
          <cell r="D3206">
            <v>13.5</v>
          </cell>
        </row>
        <row r="3207">
          <cell r="A3207" t="str">
            <v>RO-40144</v>
          </cell>
          <cell r="B3207" t="str">
            <v>Escavação, carga, descarga, espalhamento e transporte de material de  2ª categoria com motoscraper. Distância média de transporte  de 801 a 1.000 m</v>
          </cell>
          <cell r="C3207" t="str">
            <v>m3</v>
          </cell>
          <cell r="D3207">
            <v>14.16</v>
          </cell>
        </row>
        <row r="3208">
          <cell r="A3208" t="str">
            <v>RO-40148</v>
          </cell>
          <cell r="B3208" t="str">
            <v>Escavação, carga, descarga, espalhamento e transporte de material de 1ª categoria, com caminhão. Distância média de transporte  &lt;= 200 m</v>
          </cell>
          <cell r="C3208" t="str">
            <v>m3</v>
          </cell>
          <cell r="D3208">
            <v>5.47</v>
          </cell>
        </row>
        <row r="3209">
          <cell r="A3209" t="str">
            <v>RO-40153</v>
          </cell>
          <cell r="B3209" t="str">
            <v>Escavação, carga, descarga, espalhamento e transporte de material de 1ª categoria, com caminhão. Distância média de transporte  de 1.001 a 1.200 m</v>
          </cell>
          <cell r="C3209" t="str">
            <v>m3</v>
          </cell>
          <cell r="D3209">
            <v>8.2899999999999991</v>
          </cell>
        </row>
        <row r="3210">
          <cell r="A3210" t="str">
            <v>RO-40154</v>
          </cell>
          <cell r="B3210" t="str">
            <v>Escavação, carga, descarga, espalhamento e transporte de material de 1ª categoria, com caminhão. Distância média de transporte  de 1.201 a 1.400 m</v>
          </cell>
          <cell r="C3210" t="str">
            <v>m3</v>
          </cell>
          <cell r="D3210">
            <v>8.61</v>
          </cell>
        </row>
        <row r="3211">
          <cell r="A3211" t="str">
            <v>RO-40155</v>
          </cell>
          <cell r="B3211" t="str">
            <v>Escavação, carga, descarga, espalhamento e transporte de material de 1ª categoria, com caminhão. Distância média de transporte  de 1.401 a 1.600 m</v>
          </cell>
          <cell r="C3211" t="str">
            <v>m3</v>
          </cell>
          <cell r="D3211">
            <v>9.25</v>
          </cell>
        </row>
        <row r="3212">
          <cell r="A3212" t="str">
            <v>RO-40156</v>
          </cell>
          <cell r="B3212" t="str">
            <v>Escavação, carga, descarga, espalhamento e transporte de material de 1ª categoria, com caminhão. Distância média de transporte  de 1.601 a 1.800 m</v>
          </cell>
          <cell r="C3212" t="str">
            <v>m3</v>
          </cell>
          <cell r="D3212">
            <v>9.52</v>
          </cell>
        </row>
        <row r="3213">
          <cell r="A3213" t="str">
            <v>RO-40157</v>
          </cell>
          <cell r="B3213" t="str">
            <v>Escavação, carga, descarga, espalhamento e transporte de material de 1ª categoria, com caminhão. Distância média de transporte  de 1.801 a 2.000 m</v>
          </cell>
          <cell r="C3213" t="str">
            <v>m3</v>
          </cell>
          <cell r="D3213">
            <v>9.77</v>
          </cell>
        </row>
        <row r="3214">
          <cell r="A3214" t="str">
            <v>RO-40158</v>
          </cell>
          <cell r="B3214" t="str">
            <v>Escavação, carga, descarga, espalhamento e transporte de material de 1ª categoria, com caminhão. Distância média de transporte  de 2.001 a 2.500 m</v>
          </cell>
          <cell r="C3214" t="str">
            <v>m3</v>
          </cell>
          <cell r="D3214">
            <v>10.27</v>
          </cell>
        </row>
        <row r="3215">
          <cell r="A3215" t="str">
            <v>RO-40149</v>
          </cell>
          <cell r="B3215" t="str">
            <v>Escavação, carga, descarga, espalhamento e transporte de material de 1ª categoria, com caminhão. Distância média de transporte  de 201 a 400 m</v>
          </cell>
          <cell r="C3215" t="str">
            <v>m3</v>
          </cell>
          <cell r="D3215">
            <v>6.32</v>
          </cell>
        </row>
        <row r="3216">
          <cell r="A3216" t="str">
            <v>RO-40159</v>
          </cell>
          <cell r="B3216" t="str">
            <v>Escavação, carga, descarga, espalhamento e transporte de material de 1ª categoria, com caminhão. Distância média de transporte  de 2.501 a 3.000 m</v>
          </cell>
          <cell r="C3216" t="str">
            <v>m3</v>
          </cell>
          <cell r="D3216">
            <v>11.04</v>
          </cell>
        </row>
        <row r="3217">
          <cell r="A3217" t="str">
            <v>RO-40160</v>
          </cell>
          <cell r="B3217" t="str">
            <v>Escavação, carga, descarga, espalhamento e transporte de material de 1ª categoria, com caminhão. Distância média de transporte  de 3.001 a 4.000 m</v>
          </cell>
          <cell r="C3217" t="str">
            <v>m3</v>
          </cell>
          <cell r="D3217">
            <v>12.26</v>
          </cell>
        </row>
        <row r="3218">
          <cell r="A3218" t="str">
            <v>RO-40150</v>
          </cell>
          <cell r="B3218" t="str">
            <v>Escavação, carga, descarga, espalhamento e transporte de material de 1ª categoria, com caminhão. Distância média de transporte  de 401 a 600 m</v>
          </cell>
          <cell r="C3218" t="str">
            <v>m3</v>
          </cell>
          <cell r="D3218">
            <v>6.79</v>
          </cell>
        </row>
        <row r="3219">
          <cell r="A3219" t="str">
            <v>RO-40151</v>
          </cell>
          <cell r="B3219" t="str">
            <v>Escavação, carga, descarga, espalhamento e transporte de material de 1ª categoria, com caminhão. Distância média de transporte  de 601 a 800 m</v>
          </cell>
          <cell r="C3219" t="str">
            <v>m3</v>
          </cell>
          <cell r="D3219">
            <v>7.64</v>
          </cell>
        </row>
        <row r="3220">
          <cell r="A3220" t="str">
            <v>RO-40152</v>
          </cell>
          <cell r="B3220" t="str">
            <v>Escavação, carga, descarga, espalhamento e transporte de material de 1ª categoria, com caminhão. Distância média de transporte  de 801 a 1.000 m</v>
          </cell>
          <cell r="C3220" t="str">
            <v>m3</v>
          </cell>
          <cell r="D3220">
            <v>7.94</v>
          </cell>
        </row>
        <row r="3221">
          <cell r="A3221" t="str">
            <v>RO-40129</v>
          </cell>
          <cell r="B3221" t="str">
            <v>Escavação, carga, descarga, espalhamento e transporte de material de 1ª categoria, com motoscraper. Distância média de transporte  &lt;= 200 m</v>
          </cell>
          <cell r="C3221" t="str">
            <v>m3</v>
          </cell>
          <cell r="D3221">
            <v>7.3</v>
          </cell>
        </row>
        <row r="3222">
          <cell r="A3222" t="str">
            <v>RO-40130</v>
          </cell>
          <cell r="B3222" t="str">
            <v>Escavação, carga, descarga, espalhamento e transporte de material de 1ª categoria, com motoscraper. Distância média de transporte  de 201 a 400 m</v>
          </cell>
          <cell r="C3222" t="str">
            <v>m3</v>
          </cell>
          <cell r="D3222">
            <v>8.09</v>
          </cell>
        </row>
        <row r="3223">
          <cell r="A3223" t="str">
            <v>RO-40131</v>
          </cell>
          <cell r="B3223" t="str">
            <v>Escavação, carga, descarga, espalhamento e transporte de material de 1ª categoria, com motoscraper. Distância média de transporte  de 401 a 600 m</v>
          </cell>
          <cell r="C3223" t="str">
            <v>m3</v>
          </cell>
          <cell r="D3223">
            <v>9.51</v>
          </cell>
        </row>
        <row r="3224">
          <cell r="A3224" t="str">
            <v>RO-40134</v>
          </cell>
          <cell r="B3224" t="str">
            <v>Escavação, carga, descarga, espalhamento e transporte de material de 1ª categoria, com motoscraper. Distância média de transporte  de 601 a 800 m</v>
          </cell>
          <cell r="C3224" t="str">
            <v>m3</v>
          </cell>
          <cell r="D3224">
            <v>10.06</v>
          </cell>
        </row>
        <row r="3225">
          <cell r="A3225" t="str">
            <v>RO-40135</v>
          </cell>
          <cell r="B3225" t="str">
            <v>Escavação, carga, descarga, espalhamento e transporte de material de 1ª categoria, com motoscraper. Distância média de transporte  de 801 a 1.000 m</v>
          </cell>
          <cell r="C3225" t="str">
            <v>m3</v>
          </cell>
          <cell r="D3225">
            <v>11.16</v>
          </cell>
        </row>
        <row r="3226">
          <cell r="A3226" t="str">
            <v>RO-40162</v>
          </cell>
          <cell r="B3226" t="str">
            <v>Escavação, carga, descarga, espalhamento e transporte de material de 2ª. categoria com caminhão. Distância média de transporte  &lt;= 200 m</v>
          </cell>
          <cell r="C3226" t="str">
            <v>m3</v>
          </cell>
          <cell r="D3226">
            <v>6.91</v>
          </cell>
        </row>
        <row r="3227">
          <cell r="A3227" t="str">
            <v>RO-40167</v>
          </cell>
          <cell r="B3227" t="str">
            <v>Escavação, carga, descarga, espalhamento e transporte de material de 2ª. categoria com caminhão. Distância média de transporte  de 1.001 a 1.200 m</v>
          </cell>
          <cell r="C3227" t="str">
            <v>m3</v>
          </cell>
          <cell r="D3227">
            <v>9.65</v>
          </cell>
        </row>
        <row r="3228">
          <cell r="A3228" t="str">
            <v>RO-40168</v>
          </cell>
          <cell r="B3228" t="str">
            <v>Escavação, carga, descarga, espalhamento e transporte de material de 2ª. categoria com caminhão. Distância média de transporte  de 1.201 a 1.400 m</v>
          </cell>
          <cell r="C3228" t="str">
            <v>m3</v>
          </cell>
          <cell r="D3228">
            <v>10.46</v>
          </cell>
        </row>
        <row r="3229">
          <cell r="A3229" t="str">
            <v>RO-40169</v>
          </cell>
          <cell r="B3229" t="str">
            <v>Escavação, carga, descarga, espalhamento e transporte de material de 2ª. categoria com caminhão. Distância média de transporte  de 1.401 a 1.600 m</v>
          </cell>
          <cell r="C3229" t="str">
            <v>m3</v>
          </cell>
          <cell r="D3229">
            <v>10.77</v>
          </cell>
        </row>
        <row r="3230">
          <cell r="A3230" t="str">
            <v>RO-40170</v>
          </cell>
          <cell r="B3230" t="str">
            <v>Escavação, carga, descarga, espalhamento e transporte de material de 2ª. categoria com caminhão. Distância média de transporte  de 1.601 a 1.800 m</v>
          </cell>
          <cell r="C3230" t="str">
            <v>m3</v>
          </cell>
          <cell r="D3230">
            <v>11.06</v>
          </cell>
        </row>
        <row r="3231">
          <cell r="A3231" t="str">
            <v>RO-40171</v>
          </cell>
          <cell r="B3231" t="str">
            <v>Escavação, carga, descarga, espalhamento e transporte de material de 2ª. categoria com caminhão. Distância média de transporte  de 1.801 a 2.000 m</v>
          </cell>
          <cell r="C3231" t="str">
            <v>m3</v>
          </cell>
          <cell r="D3231">
            <v>11.33</v>
          </cell>
        </row>
        <row r="3232">
          <cell r="A3232" t="str">
            <v>RO-40172</v>
          </cell>
          <cell r="B3232" t="str">
            <v>Escavação, carga, descarga, espalhamento e transporte de material de 2ª. categoria com caminhão. Distância média de transporte  de 2.001 a 2.500 m</v>
          </cell>
          <cell r="C3232" t="str">
            <v>m3</v>
          </cell>
          <cell r="D3232">
            <v>12.34</v>
          </cell>
        </row>
        <row r="3233">
          <cell r="A3233" t="str">
            <v>RO-40163</v>
          </cell>
          <cell r="B3233" t="str">
            <v>Escavação, carga, descarga, espalhamento e transporte de material de 2ª. categoria com caminhão. Distância média de transporte  de 201 a 400 m</v>
          </cell>
          <cell r="C3233" t="str">
            <v>m3</v>
          </cell>
          <cell r="D3233">
            <v>7.45</v>
          </cell>
        </row>
        <row r="3234">
          <cell r="A3234" t="str">
            <v>RO-40173</v>
          </cell>
          <cell r="B3234" t="str">
            <v>Escavação, carga, descarga, espalhamento e transporte de material de 2ª. categoria com caminhão. Distância média de transporte  de 2.501 a 3.000 m</v>
          </cell>
          <cell r="C3234" t="str">
            <v>m3</v>
          </cell>
          <cell r="D3234">
            <v>12.78</v>
          </cell>
        </row>
        <row r="3235">
          <cell r="A3235" t="str">
            <v>RO-40174</v>
          </cell>
          <cell r="B3235" t="str">
            <v>Escavação, carga, descarga, espalhamento e transporte de material de 2ª. categoria com caminhão. Distância média de transporte  de 3.001 a 4.000 m</v>
          </cell>
          <cell r="C3235" t="str">
            <v>m3</v>
          </cell>
          <cell r="D3235">
            <v>13.72</v>
          </cell>
        </row>
        <row r="3236">
          <cell r="A3236" t="str">
            <v>RO-40164</v>
          </cell>
          <cell r="B3236" t="str">
            <v>Escavação, carga, descarga, espalhamento e transporte de material de 2ª. categoria com caminhão. Distância média de transporte  de 401 a 600 m</v>
          </cell>
          <cell r="C3236" t="str">
            <v>m3</v>
          </cell>
          <cell r="D3236">
            <v>8.42</v>
          </cell>
        </row>
        <row r="3237">
          <cell r="A3237" t="str">
            <v>RO-40165</v>
          </cell>
          <cell r="B3237" t="str">
            <v>Escavação, carga, descarga, espalhamento e transporte de material de 2ª. categoria com caminhão. Distância média de transporte  de 601 a 800 m</v>
          </cell>
          <cell r="C3237" t="str">
            <v>m3</v>
          </cell>
          <cell r="D3237">
            <v>8.9600000000000009</v>
          </cell>
        </row>
        <row r="3238">
          <cell r="A3238" t="str">
            <v>RO-40166</v>
          </cell>
          <cell r="B3238" t="str">
            <v>Escavação, carga, descarga, espalhamento e transporte de material de 2ª. categoria com caminhão. Distância média de transporte  de 801 a 1.000 m</v>
          </cell>
          <cell r="C3238" t="str">
            <v>m3</v>
          </cell>
          <cell r="D3238">
            <v>9.2799999999999994</v>
          </cell>
        </row>
        <row r="3239">
          <cell r="A3239" t="str">
            <v>RO-42329</v>
          </cell>
          <cell r="B3239" t="str">
            <v>Escavação, carga, descarga, espalhamento e transporte de material de 3ª. categoria . Distância média de transporte  de 2.501 a 3.000 m</v>
          </cell>
          <cell r="C3239" t="str">
            <v>m3</v>
          </cell>
          <cell r="D3239">
            <v>41.49</v>
          </cell>
        </row>
        <row r="3240">
          <cell r="A3240" t="str">
            <v>RO-40182</v>
          </cell>
          <cell r="B3240" t="str">
            <v>Escavação, carga, descarga, espalhamento e transporte de material de 3ª categoria. Distância média de transporte  &lt;= 200 m</v>
          </cell>
          <cell r="C3240" t="str">
            <v>m3</v>
          </cell>
          <cell r="D3240">
            <v>35.659999999999997</v>
          </cell>
        </row>
        <row r="3241">
          <cell r="A3241" t="str">
            <v>RO-41777</v>
          </cell>
          <cell r="B3241" t="str">
            <v>Escavação, carga, descarga, espalhamento e transporte de material de 3ª categoria. Distância média de transporte  de 1.001 a 1.200 m</v>
          </cell>
          <cell r="C3241" t="str">
            <v>m3</v>
          </cell>
          <cell r="D3241">
            <v>38.19</v>
          </cell>
        </row>
        <row r="3242">
          <cell r="A3242" t="str">
            <v>RO-40183</v>
          </cell>
          <cell r="B3242" t="str">
            <v>Escavação, carga, descarga, espalhamento e transporte de material de 3ª categoria. Distância média de transporte  de 201 a 400 m</v>
          </cell>
          <cell r="C3242" t="str">
            <v>m3</v>
          </cell>
          <cell r="D3242">
            <v>36.26</v>
          </cell>
        </row>
        <row r="3243">
          <cell r="A3243" t="str">
            <v>RO-42330</v>
          </cell>
          <cell r="B3243" t="str">
            <v>Escavação, carga, descarga, espalhamento e transporte de material de 3ª. categoria. Distância média de transporte  de 3.001 a 4.000 m</v>
          </cell>
          <cell r="C3243" t="str">
            <v>m3</v>
          </cell>
          <cell r="D3243">
            <v>43.39</v>
          </cell>
        </row>
        <row r="3244">
          <cell r="A3244" t="str">
            <v>RO-40184</v>
          </cell>
          <cell r="B3244" t="str">
            <v>Escavação, carga, descarga, espalhamento e transporte de material de 3ª categoria. Distância média de transporte  de 401 a 600 m</v>
          </cell>
          <cell r="C3244" t="str">
            <v>m3</v>
          </cell>
          <cell r="D3244">
            <v>36.81</v>
          </cell>
        </row>
        <row r="3245">
          <cell r="A3245" t="str">
            <v>RO-40185</v>
          </cell>
          <cell r="B3245" t="str">
            <v>Escavação, carga, descarga, espalhamento e transporte de material de 3ª categoria. Distância média de transporte  de 601 a 800 m</v>
          </cell>
          <cell r="C3245" t="str">
            <v>m3</v>
          </cell>
          <cell r="D3245">
            <v>37.42</v>
          </cell>
        </row>
        <row r="3246">
          <cell r="A3246" t="str">
            <v>RO-41778</v>
          </cell>
          <cell r="B3246" t="str">
            <v>Escavação, carga, descarga, espalhamento e transporte de material de 3ª categoria. Distância média de transporte de 1.201 a 1.400 m</v>
          </cell>
          <cell r="C3246" t="str">
            <v>m3</v>
          </cell>
          <cell r="D3246">
            <v>39.42</v>
          </cell>
        </row>
        <row r="3247">
          <cell r="A3247" t="str">
            <v>RO-41834</v>
          </cell>
          <cell r="B3247" t="str">
            <v>Escavação, carga, descarga, espalhamento e transporte de material de 3ª categoria. Distância média de transporte de 1.401 a 1.600 m</v>
          </cell>
          <cell r="C3247" t="str">
            <v>m3</v>
          </cell>
          <cell r="D3247">
            <v>39.770000000000003</v>
          </cell>
        </row>
        <row r="3248">
          <cell r="A3248" t="str">
            <v>RO-41835</v>
          </cell>
          <cell r="B3248" t="str">
            <v>Escavação, carga, descarga, espalhamento e transporte de material de 3ª categoria. Distância média de transporte de 1.601 a 1.800 m</v>
          </cell>
          <cell r="C3248" t="str">
            <v>m3</v>
          </cell>
          <cell r="D3248">
            <v>40.1</v>
          </cell>
        </row>
        <row r="3249">
          <cell r="A3249" t="str">
            <v>RO-41836</v>
          </cell>
          <cell r="B3249" t="str">
            <v>Escavação, carga, descarga, espalhamento e transporte de material de 3ª categoria. Distância média de transporte de 1.801 a 2.000 m</v>
          </cell>
          <cell r="C3249" t="str">
            <v>m3</v>
          </cell>
          <cell r="D3249">
            <v>40.39</v>
          </cell>
        </row>
        <row r="3250">
          <cell r="A3250" t="str">
            <v>RO-40186</v>
          </cell>
          <cell r="B3250" t="str">
            <v>Escavação, carga, descarga, espalhamento e transporte de material de 3ª categoria. Distância média de transporte de 2.001 a 2.500 m</v>
          </cell>
          <cell r="C3250" t="str">
            <v>m3</v>
          </cell>
          <cell r="D3250">
            <v>40.99</v>
          </cell>
        </row>
        <row r="3251">
          <cell r="A3251" t="str">
            <v>RO-41776</v>
          </cell>
          <cell r="B3251" t="str">
            <v>Escavação, carga, descarga, espalhamento e transporte de material de 3ª categoria. Distância média de transporte de 801 a 1.000 m</v>
          </cell>
          <cell r="C3251" t="str">
            <v>m3</v>
          </cell>
          <cell r="D3251">
            <v>37.770000000000003</v>
          </cell>
        </row>
        <row r="3252">
          <cell r="A3252" t="str">
            <v>RO-40192</v>
          </cell>
          <cell r="B3252" t="str">
            <v>Escavação e carga com trator e carregadeira (material de 1ª categoria)</v>
          </cell>
          <cell r="C3252" t="str">
            <v>m3</v>
          </cell>
          <cell r="D3252">
            <v>4.51</v>
          </cell>
        </row>
        <row r="3253">
          <cell r="A3253" t="str">
            <v>RO-40193</v>
          </cell>
          <cell r="B3253" t="str">
            <v>Escavação e transporte com trator  de material de 2ª categoria.Distância média de transporte &lt;=50 m</v>
          </cell>
          <cell r="C3253" t="str">
            <v>m3</v>
          </cell>
          <cell r="D3253">
            <v>6.49</v>
          </cell>
        </row>
        <row r="3254">
          <cell r="A3254" t="str">
            <v>RO-40194</v>
          </cell>
          <cell r="B3254" t="str">
            <v>Escavação e transporte com trator de material de 1ª categoria.Distância média de transporte &lt;= 50 m</v>
          </cell>
          <cell r="C3254" t="str">
            <v>m3</v>
          </cell>
          <cell r="D3254">
            <v>3.16</v>
          </cell>
        </row>
        <row r="3255">
          <cell r="A3255" t="str">
            <v>RO-40217</v>
          </cell>
          <cell r="B3255" t="str">
            <v>Escavação em material de 3ª categoria com esgotamento de àgua</v>
          </cell>
          <cell r="C3255" t="str">
            <v>m3</v>
          </cell>
          <cell r="D3255">
            <v>119.14</v>
          </cell>
        </row>
        <row r="3256">
          <cell r="A3256" t="str">
            <v>RO-40211</v>
          </cell>
          <cell r="B3256" t="str">
            <v>Escavação manual de valas em solo, com altura de 0 a 1,50 m</v>
          </cell>
          <cell r="C3256" t="str">
            <v>m3</v>
          </cell>
          <cell r="D3256">
            <v>63.55</v>
          </cell>
        </row>
        <row r="3257">
          <cell r="A3257" t="str">
            <v>RO-40213</v>
          </cell>
          <cell r="B3257" t="str">
            <v>Escavação manual de valas em solo, com altura de 1,50 m a 3,00 m</v>
          </cell>
          <cell r="C3257" t="str">
            <v>m3</v>
          </cell>
          <cell r="D3257">
            <v>80.260000000000005</v>
          </cell>
        </row>
        <row r="3258">
          <cell r="A3258" t="str">
            <v>RO-40216</v>
          </cell>
          <cell r="B3258" t="str">
            <v>Escavação manual em material de 1ª categoria com esgotamento de àgua</v>
          </cell>
          <cell r="C3258" t="str">
            <v>m3</v>
          </cell>
          <cell r="D3258">
            <v>80</v>
          </cell>
        </row>
        <row r="3259">
          <cell r="A3259" t="str">
            <v>RO-40218</v>
          </cell>
          <cell r="B3259" t="str">
            <v>Escavação mecânica de valas em material de 1ª categoria (Execução, incluindo remoção para fora do leito estradal)</v>
          </cell>
          <cell r="C3259" t="str">
            <v>m3</v>
          </cell>
          <cell r="D3259">
            <v>9.68</v>
          </cell>
        </row>
        <row r="3260">
          <cell r="A3260" t="str">
            <v>RO-40215</v>
          </cell>
          <cell r="B3260" t="str">
            <v>Escavação mecânica de valas em material de 1ª e 2ª categoria (Execução, incluindo remoção para fora do leito estradal)</v>
          </cell>
          <cell r="C3260" t="str">
            <v>m3</v>
          </cell>
          <cell r="D3260">
            <v>11.14</v>
          </cell>
        </row>
        <row r="3261">
          <cell r="A3261" t="str">
            <v>RO-40219</v>
          </cell>
          <cell r="B3261" t="str">
            <v>Escavação mecânica de valas em material de 2ª categoria (Execução, incluindo remoção para fora do leito estradal)</v>
          </cell>
          <cell r="C3261" t="str">
            <v>m3</v>
          </cell>
          <cell r="D3261">
            <v>12.33</v>
          </cell>
        </row>
        <row r="3262">
          <cell r="A3262" t="str">
            <v>RO-40220</v>
          </cell>
          <cell r="B3262" t="str">
            <v>Escavação mecânica de valas em rocha (Execução, incluindo remoção para fora do leito estradal)</v>
          </cell>
          <cell r="C3262" t="str">
            <v>m3</v>
          </cell>
          <cell r="D3262">
            <v>104.51</v>
          </cell>
        </row>
        <row r="3263">
          <cell r="A3263" t="str">
            <v>RO-42263</v>
          </cell>
          <cell r="B3263" t="str">
            <v>Espalhamento de material em bota-fora</v>
          </cell>
          <cell r="C3263" t="str">
            <v>m3</v>
          </cell>
          <cell r="D3263">
            <v>0.27</v>
          </cell>
        </row>
        <row r="3264">
          <cell r="A3264" t="str">
            <v>RO-40231</v>
          </cell>
          <cell r="B3264" t="str">
            <v>Gabião tipo colchão reno espessura = 0,30 m, tela  revestida com  PVC (Execução, incluindo fornecimento de todos os materiais)</v>
          </cell>
          <cell r="C3264" t="str">
            <v>m2</v>
          </cell>
          <cell r="D3264">
            <v>228.44</v>
          </cell>
        </row>
        <row r="3265">
          <cell r="A3265" t="str">
            <v>RO-40230</v>
          </cell>
          <cell r="B3265" t="str">
            <v>Muro de arrimo em gabião caixa, tela galvanizada (Execução, incluindo fornecimento de todos os materiais)</v>
          </cell>
          <cell r="C3265" t="str">
            <v>m3</v>
          </cell>
          <cell r="D3265">
            <v>558.16999999999996</v>
          </cell>
        </row>
        <row r="3266">
          <cell r="A3266" t="str">
            <v>RO-40221</v>
          </cell>
          <cell r="B3266" t="str">
            <v>Muro de arrimo em gabião caixa, tela revestida com PVC (Execução, incluindo fornecimento de todos os materiais)</v>
          </cell>
          <cell r="C3266" t="str">
            <v>m3</v>
          </cell>
          <cell r="D3266">
            <v>703.14</v>
          </cell>
        </row>
        <row r="3267">
          <cell r="A3267" t="str">
            <v>RO-40233</v>
          </cell>
          <cell r="B3267" t="str">
            <v>Muro de arrimo em rip-rap, com enchimento de areia e cimento. Traço - 1:10 (execução, incluindo fornecimento e transporte de todos os materiais)</v>
          </cell>
          <cell r="C3267" t="str">
            <v>m3</v>
          </cell>
          <cell r="D3267">
            <v>255</v>
          </cell>
        </row>
        <row r="3268">
          <cell r="A3268" t="str">
            <v>RO-40232</v>
          </cell>
          <cell r="B3268" t="str">
            <v>Muro de arrimo em rip-rap (vegetativo)</v>
          </cell>
          <cell r="C3268" t="str">
            <v>m3</v>
          </cell>
          <cell r="D3268">
            <v>198</v>
          </cell>
        </row>
        <row r="3269">
          <cell r="A3269" t="str">
            <v>RO-40240</v>
          </cell>
          <cell r="B3269" t="str">
            <v>Patrolamento (Reconformação mecânica da plataforma)</v>
          </cell>
          <cell r="C3269" t="str">
            <v>m2</v>
          </cell>
          <cell r="D3269">
            <v>0.06</v>
          </cell>
        </row>
        <row r="3270">
          <cell r="A3270" t="str">
            <v>RO-40114</v>
          </cell>
          <cell r="B3270" t="str">
            <v>Raspagem e limpeza de vegetação com regularização do terreno</v>
          </cell>
          <cell r="C3270" t="str">
            <v>m2</v>
          </cell>
          <cell r="D3270">
            <v>0.16</v>
          </cell>
        </row>
        <row r="3271">
          <cell r="A3271" t="str">
            <v>RO-40234</v>
          </cell>
          <cell r="B3271" t="str">
            <v>Reaterro e compactação manual de vala</v>
          </cell>
          <cell r="C3271" t="str">
            <v>m3</v>
          </cell>
          <cell r="D3271">
            <v>36.409999999999997</v>
          </cell>
        </row>
        <row r="3272">
          <cell r="A3272" t="str">
            <v>RO-40118</v>
          </cell>
          <cell r="B3272" t="str">
            <v>Remoção, transporte e espalhamento de solo mole. Distância média de transporte  &lt;= 200 m</v>
          </cell>
          <cell r="C3272" t="str">
            <v>m3</v>
          </cell>
          <cell r="D3272">
            <v>15.24</v>
          </cell>
        </row>
        <row r="3273">
          <cell r="A3273" t="str">
            <v>RO-40124</v>
          </cell>
          <cell r="B3273" t="str">
            <v>Remoção, transporte e espalhamento de solo mole. Distância média de transporte  de 1.001 a 1.500 m</v>
          </cell>
          <cell r="C3273" t="str">
            <v>m3</v>
          </cell>
          <cell r="D3273">
            <v>19.97</v>
          </cell>
        </row>
        <row r="3274">
          <cell r="A3274" t="str">
            <v>RO-40125</v>
          </cell>
          <cell r="B3274" t="str">
            <v>Remoção, transporte e espalhamento de solo mole. Distância média de transporte  de 1.501 a 2.000 m</v>
          </cell>
          <cell r="C3274" t="str">
            <v>m3</v>
          </cell>
          <cell r="D3274">
            <v>22.51</v>
          </cell>
        </row>
        <row r="3275">
          <cell r="A3275" t="str">
            <v>RO-40128</v>
          </cell>
          <cell r="B3275" t="str">
            <v>Remoção, transporte e espalhamento de solo mole. Distância média de transporte  de 2.001 a 3.000 m</v>
          </cell>
          <cell r="C3275" t="str">
            <v>m3</v>
          </cell>
          <cell r="D3275">
            <v>25.29</v>
          </cell>
        </row>
        <row r="3276">
          <cell r="A3276" t="str">
            <v>RO-40120</v>
          </cell>
          <cell r="B3276" t="str">
            <v>Remoção, transporte e espalhamento de solo mole. Distância média de transporte  de 201 a 400 m</v>
          </cell>
          <cell r="C3276" t="str">
            <v>m3</v>
          </cell>
          <cell r="D3276">
            <v>16.25</v>
          </cell>
        </row>
        <row r="3277">
          <cell r="A3277" t="str">
            <v>RO-40121</v>
          </cell>
          <cell r="B3277" t="str">
            <v>Remoção, transporte e espalhamento de solo mole. Distância média de transporte  de 401 a 600 m</v>
          </cell>
          <cell r="C3277" t="str">
            <v>m3</v>
          </cell>
          <cell r="D3277">
            <v>17.27</v>
          </cell>
        </row>
        <row r="3278">
          <cell r="A3278" t="str">
            <v>RO-40122</v>
          </cell>
          <cell r="B3278" t="str">
            <v>Remoção, transporte e espalhamento de solo mole. Distância média de transporte  de 601 a 800 m</v>
          </cell>
          <cell r="C3278" t="str">
            <v>m3</v>
          </cell>
          <cell r="D3278">
            <v>18.5</v>
          </cell>
        </row>
        <row r="3279">
          <cell r="A3279" t="str">
            <v>RO-40123</v>
          </cell>
          <cell r="B3279" t="str">
            <v>Remoção, transporte e espalhamento de solo mole. Distância média de transporte  de 801 a 1.000 m</v>
          </cell>
          <cell r="C3279" t="str">
            <v>m3</v>
          </cell>
          <cell r="D3279">
            <v>19.36</v>
          </cell>
        </row>
        <row r="3280">
          <cell r="A3280" t="str">
            <v>RO-43144</v>
          </cell>
          <cell r="B3280" t="str">
            <v>Remoção, transporte e espalhamento de solo mole. Distância média de transporte de 3.001 a 4.000 m</v>
          </cell>
          <cell r="C3280" t="str">
            <v>m3</v>
          </cell>
          <cell r="D3280">
            <v>26.86</v>
          </cell>
        </row>
        <row r="3281">
          <cell r="A3281" t="str">
            <v>RO-40210</v>
          </cell>
          <cell r="B3281" t="str">
            <v>Revestimento primário (Execução, incluindo escavação, carga, descarga, espalhamento e compactação do material)</v>
          </cell>
          <cell r="C3281" t="str">
            <v>m3</v>
          </cell>
          <cell r="D3281">
            <v>14.52</v>
          </cell>
        </row>
        <row r="3282">
          <cell r="A3282">
            <v>250</v>
          </cell>
          <cell r="B3282" t="str">
            <v>Drenagem</v>
          </cell>
          <cell r="C3282"/>
          <cell r="D3282"/>
        </row>
        <row r="3283">
          <cell r="A3283" t="str">
            <v>RO-42910</v>
          </cell>
          <cell r="B3283" t="str">
            <v>Bacia de acumulação tipo I - A (Jusante de saídas d'água e valetas de proteção)</v>
          </cell>
          <cell r="C3283" t="str">
            <v>U</v>
          </cell>
          <cell r="D3283">
            <v>736.34</v>
          </cell>
        </row>
        <row r="3284">
          <cell r="A3284" t="str">
            <v>RO-42379</v>
          </cell>
          <cell r="B3284" t="str">
            <v>Bacia de acumulação tipo I (Jusante de saídas d'água e valetas de proteção)</v>
          </cell>
          <cell r="C3284" t="str">
            <v>U</v>
          </cell>
          <cell r="D3284">
            <v>756.79</v>
          </cell>
        </row>
        <row r="3285">
          <cell r="A3285" t="str">
            <v>RO-42911</v>
          </cell>
          <cell r="B3285" t="str">
            <v>Bacia de acumulação tipo II - A (Jusante de bueiros de greide)</v>
          </cell>
          <cell r="C3285" t="str">
            <v>U</v>
          </cell>
          <cell r="D3285">
            <v>1063.5999999999999</v>
          </cell>
        </row>
        <row r="3286">
          <cell r="A3286" t="str">
            <v>RO-42380</v>
          </cell>
          <cell r="B3286" t="str">
            <v>Bacia de acumulação tipo II (Jusante de bueiros de greide)</v>
          </cell>
          <cell r="C3286" t="str">
            <v>U</v>
          </cell>
          <cell r="D3286">
            <v>1145.42</v>
          </cell>
        </row>
        <row r="3287">
          <cell r="A3287" t="str">
            <v>RO-40472</v>
          </cell>
          <cell r="B3287" t="str">
            <v>Bueiro duplo celular de concreto Padrão DER/MG.  Para altura de aterro de 5,10 a 10,00 m. BDCC (2,50 x 2,00)m - boca (Execução, incluindo fornecimento e transporte de todos os materiais, exclusive escavação e compactação)</v>
          </cell>
          <cell r="C3287" t="str">
            <v>U</v>
          </cell>
          <cell r="D3287">
            <v>8478.2000000000007</v>
          </cell>
        </row>
        <row r="3288">
          <cell r="A3288" t="str">
            <v>RO-40448</v>
          </cell>
          <cell r="B3288" t="str">
            <v>Bueiro duplo celular de concreto Padrão DER/MG.  Para altura de aterro de 5,10 a 10,00 m. BDCC (2,50 x 2,00)m - corpo (Execução, incluindo fornecimento e transporte de todos os materiais, exclusive escavação e compactação)</v>
          </cell>
          <cell r="C3288" t="str">
            <v>m</v>
          </cell>
          <cell r="D3288">
            <v>9595.9599999999991</v>
          </cell>
        </row>
        <row r="3289">
          <cell r="A3289" t="str">
            <v>RO-40474</v>
          </cell>
          <cell r="B3289" t="str">
            <v>Bueiro duplo celular de concreto Padrão DER/MG.  Para altura de aterro de 5,10 a 10,00 m. BDCC (3,00 x 2,00)m - boca (Execução, incluindo fornecimento e transporte de todos os materiais, exclusive escavação e compactação)</v>
          </cell>
          <cell r="C3289" t="str">
            <v>U</v>
          </cell>
          <cell r="D3289">
            <v>9490.14</v>
          </cell>
        </row>
        <row r="3290">
          <cell r="A3290" t="str">
            <v>RO-40450</v>
          </cell>
          <cell r="B3290" t="str">
            <v>Bueiro duplo celular de concreto Padrão DER/MG.  Para altura de aterro de 5,10 a 10,00 m. BDCC (3,00 x 2,00)m - corpo (Execução, incluindo fornecimento e transporte de todos os materiais, exclusive escavação e compactação)</v>
          </cell>
          <cell r="C3290" t="str">
            <v>m</v>
          </cell>
          <cell r="D3290">
            <v>11937.31</v>
          </cell>
        </row>
        <row r="3291">
          <cell r="A3291" t="str">
            <v>RO-40475</v>
          </cell>
          <cell r="B3291" t="str">
            <v>Bueiro duplo celular de concreto Padrão DER/MG.  Para altura de aterro de 5,10 a 10,00 m. BDCC (3,00 x 3,00)m - boca (Execução, incluindo fornecimento e transporte de todos os materiais, exclusive escavação e compactação)</v>
          </cell>
          <cell r="C3291" t="str">
            <v>U</v>
          </cell>
          <cell r="D3291">
            <v>18490.91</v>
          </cell>
        </row>
        <row r="3292">
          <cell r="A3292" t="str">
            <v>RO-40451</v>
          </cell>
          <cell r="B3292" t="str">
            <v>Bueiro duplo celular de concreto Padrão DER/MG.  Para altura de aterro de 5,10 a 10,00 m. BDCC (3,00 x 3,00)m - corpo (Execução, incluindo fornecimento e transporte de todos os materiais, exclusive escavação e compactação)</v>
          </cell>
          <cell r="C3292" t="str">
            <v>m</v>
          </cell>
          <cell r="D3292">
            <v>14398</v>
          </cell>
        </row>
        <row r="3293">
          <cell r="A3293" t="str">
            <v>RO-40476</v>
          </cell>
          <cell r="B3293" t="str">
            <v>Bueiro duplo celular de concreto Padrão DER/MG.  Para altura de aterro de 5,10 a 10,00 m. BDCC (3,50 x 3,50)m - boca (Execução, incluindo fornecimento e transporte de todos os materiais, exclusive escavação e compactação)</v>
          </cell>
          <cell r="C3293" t="str">
            <v>U</v>
          </cell>
          <cell r="D3293">
            <v>26345.8</v>
          </cell>
        </row>
        <row r="3294">
          <cell r="A3294" t="str">
            <v>RO-40452</v>
          </cell>
          <cell r="B3294" t="str">
            <v>Bueiro duplo celular de concreto Padrão DER/MG.  Para altura de aterro de 5,10 a 10,00 m. BDCC (3,50 x 3,50)m - corpo (Execução, incluindo fornecimento e transporte de todos os materiais, exclusive escavação e compactação)</v>
          </cell>
          <cell r="C3294" t="str">
            <v>m</v>
          </cell>
          <cell r="D3294">
            <v>18540.38</v>
          </cell>
        </row>
        <row r="3295">
          <cell r="A3295" t="str">
            <v>RO-40453</v>
          </cell>
          <cell r="B3295" t="str">
            <v>Bueiro duplo celular de concreto Padrão DER/MG. Para altura de aterro de 0 a 5,00 m. BDCC (1,00 x 1,00)m - boca (Execução, incluindo fornecimento e transporte de todos os materiais, exclusive escavação e compactação)</v>
          </cell>
          <cell r="C3295" t="str">
            <v>U</v>
          </cell>
          <cell r="D3295">
            <v>1620.45</v>
          </cell>
        </row>
        <row r="3296">
          <cell r="A3296" t="str">
            <v>RO-40429</v>
          </cell>
          <cell r="B3296" t="str">
            <v>Bueiro duplo celular de concreto Padrão DER/MG. Para altura de aterro de 0 a 5,00 m. BDCC (1,00 x 1,00)m - corpo (Execução, incluindo fornecimento e transporte de todos os materiais, exclusive escavação e compactação)</v>
          </cell>
          <cell r="C3296" t="str">
            <v>m</v>
          </cell>
          <cell r="D3296">
            <v>2306.96</v>
          </cell>
        </row>
        <row r="3297">
          <cell r="A3297" t="str">
            <v>RO-40455</v>
          </cell>
          <cell r="B3297" t="str">
            <v>Bueiro duplo celular de concreto Padrão DER/MG. Para altura de aterro de 0 a 5,00 m. BDCC (1,50 x 2,00)m - boca (Execução, incluindo fornecimento e transporte de todos os materiais, exclusive escavação e compactação)</v>
          </cell>
          <cell r="C3297" t="str">
            <v>U</v>
          </cell>
          <cell r="D3297">
            <v>5738.52</v>
          </cell>
        </row>
        <row r="3298">
          <cell r="A3298" t="str">
            <v>RO-40431</v>
          </cell>
          <cell r="B3298" t="str">
            <v>Bueiro duplo celular de concreto Padrão DER/MG. Para altura de aterro de 0 a 5,00 m. BDCC (1,50 x 2,00)m - corpo (Execução, incluindo fornecimento e transporte de todos os materiais, exclusive escavação e compactação)</v>
          </cell>
          <cell r="C3298" t="str">
            <v>m</v>
          </cell>
          <cell r="D3298">
            <v>4851.57</v>
          </cell>
        </row>
        <row r="3299">
          <cell r="A3299" t="str">
            <v>RO-40456</v>
          </cell>
          <cell r="B3299" t="str">
            <v>Bueiro duplo celular de concreto Padrão DER/MG. Para altura de aterro de 0 a 5,00 m. BDCC (2,00 x 1,50)m - boca (Execução, incluindo fornecimento e transporte de todos os materiais, exclusive escavação e compactação)</v>
          </cell>
          <cell r="C3299" t="str">
            <v>U</v>
          </cell>
          <cell r="D3299">
            <v>3886.81</v>
          </cell>
        </row>
        <row r="3300">
          <cell r="A3300" t="str">
            <v>RO-40432</v>
          </cell>
          <cell r="B3300" t="str">
            <v>Bueiro duplo celular de concreto Padrão DER/MG. Para altura de aterro de 0 a 5,00 m. BDCC (2,00 x 1,50)m - corpo (Execução, incluindo fornecimento e transporte de todos os materiais, exclusive escavação e compactação)</v>
          </cell>
          <cell r="C3300" t="str">
            <v>m</v>
          </cell>
          <cell r="D3300">
            <v>5294.35</v>
          </cell>
        </row>
        <row r="3301">
          <cell r="A3301" t="str">
            <v>RO-40457</v>
          </cell>
          <cell r="B3301" t="str">
            <v>Bueiro duplo celular de concreto Padrão DER/MG. Para altura de aterro de 0 a 5,00 m. BDCC (2,00 x 2,00)m - boca (Execução, incluindo fornecimento e transporte de todos os materiais, exclusive escavação e compactação)</v>
          </cell>
          <cell r="C3301" t="str">
            <v>U</v>
          </cell>
          <cell r="D3301">
            <v>6305.05</v>
          </cell>
        </row>
        <row r="3302">
          <cell r="A3302" t="str">
            <v>RO-40433</v>
          </cell>
          <cell r="B3302" t="str">
            <v>Bueiro duplo celular de concreto Padrão DER/MG. Para altura de aterro de 0 a 5,00 m. BDCC (2,00 x 2,00)m - corpo (Execução, incluindo fornecimento e transporte de todos os materiais, exclusive escavação e compactação)</v>
          </cell>
          <cell r="C3302" t="str">
            <v>m</v>
          </cell>
          <cell r="D3302">
            <v>6188.9</v>
          </cell>
        </row>
        <row r="3303">
          <cell r="A3303" t="str">
            <v>RO-40458</v>
          </cell>
          <cell r="B3303" t="str">
            <v>Bueiro duplo celular de concreto Padrão DER/MG. Para altura de aterro de 0 a 5,00 m. BDCC (2,00 x 2,50)m - boca (Execução, incluindo fornecimento e transporte de todos os materiais, exclusive escavação e compactação)</v>
          </cell>
          <cell r="C3303" t="str">
            <v>U</v>
          </cell>
          <cell r="D3303">
            <v>9357.64</v>
          </cell>
        </row>
        <row r="3304">
          <cell r="A3304" t="str">
            <v>RO-40434</v>
          </cell>
          <cell r="B3304" t="str">
            <v>Bueiro duplo celular de concreto Padrão DER/MG. Para altura de aterro de 0 a 5,00 m. BDCC (2,00 x 2,50)m - corpo (Execução, incluindo fornecimento e transporte de todos os materiais, exclusive escavação e compactação)</v>
          </cell>
          <cell r="C3304" t="str">
            <v>m</v>
          </cell>
          <cell r="D3304">
            <v>7156.59</v>
          </cell>
        </row>
        <row r="3305">
          <cell r="A3305" t="str">
            <v>RO-40459</v>
          </cell>
          <cell r="B3305" t="str">
            <v>Bueiro duplo celular de concreto Padrão DER/MG. Para altura de aterro de 0 a 5,00 m. BDCC (2,00 x 3,00)m - boca (Execução, incluindo fornecimento e transporte de todos os materiais, exclusive escavação e compactação)</v>
          </cell>
          <cell r="C3305" t="str">
            <v>U</v>
          </cell>
          <cell r="D3305">
            <v>13343</v>
          </cell>
        </row>
        <row r="3306">
          <cell r="A3306" t="str">
            <v>RO-40435</v>
          </cell>
          <cell r="B3306" t="str">
            <v>Bueiro duplo celular de concreto Padrão DER/MG. Para altura de aterro de 0 a 5,00 m. BDCC (2,00 x 3,00)m - corpo (Execução, incluindo fornecimento e transporte de todos os materiais, exclusive escavação e compactação)</v>
          </cell>
          <cell r="C3306" t="str">
            <v>m</v>
          </cell>
          <cell r="D3306">
            <v>8285.0499999999993</v>
          </cell>
        </row>
        <row r="3307">
          <cell r="A3307" t="str">
            <v>RO-40460</v>
          </cell>
          <cell r="B3307" t="str">
            <v>Bueiro duplo celular de concreto Padrão DER/MG. Para altura de aterro de 0 a 5,00 m. BDCC (2,50 x 1,50)m - boca (Execução, incluindo fornecimento e transporte de todos os materiais, exclusive escavação e compactação)</v>
          </cell>
          <cell r="C3307" t="str">
            <v>U</v>
          </cell>
          <cell r="D3307">
            <v>4315.54</v>
          </cell>
        </row>
        <row r="3308">
          <cell r="A3308" t="str">
            <v>RO-40436</v>
          </cell>
          <cell r="B3308" t="str">
            <v>Bueiro duplo celular de concreto Padrão DER/MG. Para altura de aterro de 0 a 5,00 m. BDCC (2,50 x 1,50)m - corpo (Execução, incluindo fornecimento e transporte de todos os materiais, exclusive escavação e compactação)</v>
          </cell>
          <cell r="C3308" t="str">
            <v>m</v>
          </cell>
          <cell r="D3308">
            <v>6729.16</v>
          </cell>
        </row>
        <row r="3309">
          <cell r="A3309" t="str">
            <v>RO-40461</v>
          </cell>
          <cell r="B3309" t="str">
            <v>Bueiro duplo celular de concreto Padrão DER/MG. Para altura de aterro de 0 a 5,00 m. BDCC (2,50 x 2,00)m - boca (Execução, incluindo fornecimento e transporte de todos os materiais, exclusive escavação e compactação)</v>
          </cell>
          <cell r="C3309" t="str">
            <v>U</v>
          </cell>
          <cell r="D3309">
            <v>6768.9</v>
          </cell>
        </row>
        <row r="3310">
          <cell r="A3310" t="str">
            <v>RO-40437</v>
          </cell>
          <cell r="B3310" t="str">
            <v>Bueiro duplo celular de concreto Padrão DER/MG. Para altura de aterro de 0 a 5,00 m. BDCC (2,50 x 2,00)m - corpo (Execução, incluindo fornecimento e transporte de todos os materiais, exclusive escavação e compactação)</v>
          </cell>
          <cell r="C3310" t="str">
            <v>m</v>
          </cell>
          <cell r="D3310">
            <v>7589.19</v>
          </cell>
        </row>
        <row r="3311">
          <cell r="A3311" t="str">
            <v>RO-40462</v>
          </cell>
          <cell r="B3311" t="str">
            <v>Bueiro duplo celular de concreto Padrão DER/MG. Para altura de aterro de 0 a 5,00 m. BDCC (2,50 x 2,50)m - boca (Execução, incluindo fornecimento e transporte de todos os materiais, exclusive escavação e compactação)</v>
          </cell>
          <cell r="C3311" t="str">
            <v>U</v>
          </cell>
          <cell r="D3311">
            <v>10111.99</v>
          </cell>
        </row>
        <row r="3312">
          <cell r="A3312" t="str">
            <v>RO-40438</v>
          </cell>
          <cell r="B3312" t="str">
            <v>Bueiro duplo celular de concreto Padrão DER/MG. Para altura de aterro de 0 a 5,00 m. BDCC (2,50 x 2,50)m - corpo (Execução, incluindo fornecimento e transporte de todos os materiais, exclusive escavação e compactação)</v>
          </cell>
          <cell r="C3312" t="str">
            <v>m</v>
          </cell>
          <cell r="D3312">
            <v>8643.2999999999993</v>
          </cell>
        </row>
        <row r="3313">
          <cell r="A3313" t="str">
            <v>RO-40463</v>
          </cell>
          <cell r="B3313" t="str">
            <v>Bueiro duplo celular de concreto Padrão DER/MG. Para altura de aterro de 0 a 5,00 m. BDCC (2,50 x 3,00)m - boca (Execução, incluindo fornecimento e transporte de todos os materiais, exclusive escavação e compactação)</v>
          </cell>
          <cell r="C3313" t="str">
            <v>U</v>
          </cell>
          <cell r="D3313">
            <v>14155.19</v>
          </cell>
        </row>
        <row r="3314">
          <cell r="A3314" t="str">
            <v>RO-40439</v>
          </cell>
          <cell r="B3314" t="str">
            <v>Bueiro duplo celular de concreto Padrão DER/MG. Para altura de aterro de 0 a 5,00 m. BDCC (2,50 x 3,00)m - corpo (Execução, incluindo fornecimento e transporte de todos os materiais, exclusive escavação e compactação)</v>
          </cell>
          <cell r="C3314" t="str">
            <v>m</v>
          </cell>
          <cell r="D3314">
            <v>9707.74</v>
          </cell>
        </row>
        <row r="3315">
          <cell r="A3315" t="str">
            <v>RO-40464</v>
          </cell>
          <cell r="B3315" t="str">
            <v>Bueiro duplo celular de concreto Padrão DER/MG. Para altura de aterro de 0 a 5,00 m. BDCC (3,00 x 2,00)m - boca (Execução, incluindo fornecimento e transporte de todos os materiais, exclusive escavação e compactação)</v>
          </cell>
          <cell r="C3315" t="str">
            <v>U</v>
          </cell>
          <cell r="D3315">
            <v>7404.95</v>
          </cell>
        </row>
        <row r="3316">
          <cell r="A3316" t="str">
            <v>RO-40440</v>
          </cell>
          <cell r="B3316" t="str">
            <v>Bueiro duplo celular de concreto Padrão DER/MG. Para altura de aterro de 0 a 5,00 m. BDCC (3,00 x 2,00)m - corpo (Execução, incluindo fornecimento e transporte de todos os materiais, exclusive escavação e compactação)</v>
          </cell>
          <cell r="C3316" t="str">
            <v>m</v>
          </cell>
          <cell r="D3316">
            <v>9297.2900000000009</v>
          </cell>
        </row>
        <row r="3317">
          <cell r="A3317" t="str">
            <v>RO-40465</v>
          </cell>
          <cell r="B3317" t="str">
            <v>Bueiro duplo celular de concreto Padrão DER/MG. Para altura de aterro de 0 a 5,00 m. BDCC (3,00 x 2,50)m - boca (Execução, incluindo fornecimento e transporte de todos os materiais, exclusive escavação e compactação)</v>
          </cell>
          <cell r="C3317" t="str">
            <v>U</v>
          </cell>
          <cell r="D3317">
            <v>10775.7</v>
          </cell>
        </row>
        <row r="3318">
          <cell r="A3318" t="str">
            <v>RO-40441</v>
          </cell>
          <cell r="B3318" t="str">
            <v>Bueiro duplo celular de concreto Padrão DER/MG. Para altura de aterro de 0 a 5,00 m. BDCC (3,00 x 2,50)m - corpo (Execução, incluindo fornecimento e transporte de todos os materiais, exclusive escavação e compactação)</v>
          </cell>
          <cell r="C3318" t="str">
            <v>m</v>
          </cell>
          <cell r="D3318">
            <v>10253.77</v>
          </cell>
        </row>
        <row r="3319">
          <cell r="A3319" t="str">
            <v>RO-40466</v>
          </cell>
          <cell r="B3319" t="str">
            <v>Bueiro duplo celular de concreto Padrão DER/MG. Para altura de aterro de 0 a 5,00 m. BDCC (3,00 x 3,00)m - boca (Execução, incluindo fornecimento e transporte de todos os materiais, exclusive escavação e compactação)</v>
          </cell>
          <cell r="C3319" t="str">
            <v>U</v>
          </cell>
          <cell r="D3319">
            <v>14954.89</v>
          </cell>
        </row>
        <row r="3320">
          <cell r="A3320" t="str">
            <v>RO-40442</v>
          </cell>
          <cell r="B3320" t="str">
            <v>Bueiro duplo celular de concreto Padrão DER/MG. Para altura de aterro de 0 a 5,00 m. BDCC (3,00 x 3,00)m - corpo (Execução, incluindo fornecimento e transporte de todos os materiais, exclusive escavação e compactação)</v>
          </cell>
          <cell r="C3320" t="str">
            <v>m</v>
          </cell>
          <cell r="D3320">
            <v>11331.52</v>
          </cell>
        </row>
        <row r="3321">
          <cell r="A3321" t="str">
            <v>RO-40467</v>
          </cell>
          <cell r="B3321" t="str">
            <v>Bueiro duplo celular de concreto Padrão DER/MG. Para altura de aterro de 0 a 5,00 m. BDCC (3,00 x 3,50)m - boca (Execução, incluindo fornecimento e transporte de todos os materiais, exclusive escavação e compactação)</v>
          </cell>
          <cell r="C3321" t="str">
            <v>U</v>
          </cell>
          <cell r="D3321">
            <v>20043.55</v>
          </cell>
        </row>
        <row r="3322">
          <cell r="A3322" t="str">
            <v>RO-40443</v>
          </cell>
          <cell r="B3322" t="str">
            <v>Bueiro duplo celular de concreto Padrão DER/MG. Para altura de aterro de 0 a 5,00 m. BDCC (3,00 x 3,50)m - corpo (Execução, incluindo fornecimento e transporte de todos os materiais, exclusive escavação e compactação)</v>
          </cell>
          <cell r="C3322" t="str">
            <v>m</v>
          </cell>
          <cell r="D3322">
            <v>12552.28</v>
          </cell>
        </row>
        <row r="3323">
          <cell r="A3323" t="str">
            <v>RO-40469</v>
          </cell>
          <cell r="B3323" t="str">
            <v>Bueiro duplo celular de concreto Padrão DER/MG. Para altura de aterro de 0 a 5,00 m. BDCC (3,50 x 3,00)m - boca (Execução, incluindo fornecimento e transporte de todos os materiais, exclusive escavação e compactação)</v>
          </cell>
          <cell r="C3323" t="str">
            <v>U</v>
          </cell>
          <cell r="D3323">
            <v>15806.85</v>
          </cell>
        </row>
        <row r="3324">
          <cell r="A3324" t="str">
            <v>RO-40444</v>
          </cell>
          <cell r="B3324" t="str">
            <v>Bueiro duplo celular de concreto Padrão DER/MG. Para altura de aterro de 0 a 5,00 m. BDCC (3,50 x 3,00)m - corpo (Execução, incluindo fornecimento e transporte de todos os materiais, exclusive escavação e compactação)</v>
          </cell>
          <cell r="C3324" t="str">
            <v>m</v>
          </cell>
          <cell r="D3324">
            <v>13148.43</v>
          </cell>
        </row>
        <row r="3325">
          <cell r="A3325" t="str">
            <v>RO-41798</v>
          </cell>
          <cell r="B3325" t="str">
            <v>Bueiro duplo celular de concreto Padrão DER/MG. Para altura de aterro de 0 a 5,00 m. BDCC (3,50 x 3,50)m - boca (Execução, incluindo fornecimento e transporte de todos os materiais, exclusive escavação e compactação)</v>
          </cell>
          <cell r="C3325" t="str">
            <v>U</v>
          </cell>
          <cell r="D3325">
            <v>21046.86</v>
          </cell>
        </row>
        <row r="3326">
          <cell r="A3326" t="str">
            <v>RO-40445</v>
          </cell>
          <cell r="B3326" t="str">
            <v>Bueiro duplo celular de concreto Padrão DER/MG. Para altura de aterro de 0 a 5,00 m. BDCC (3,50 x 3,50)m - corpo (Execução, incluindo fornecimento e transporte de todos os materiais, exclusive escavação e compactação)</v>
          </cell>
          <cell r="C3326" t="str">
            <v>m</v>
          </cell>
          <cell r="D3326">
            <v>14359.48</v>
          </cell>
        </row>
        <row r="3327">
          <cell r="A3327" t="str">
            <v>RO-40471</v>
          </cell>
          <cell r="B3327" t="str">
            <v>Bueiro duplo celular de concreto Padrão DER/MG. Para altura de aterro de 0 a 5,00 m. BDCC (4,00 x 4,00)m - boca (Execução, incluindo fornecimento e transporte de todos os materiais, exclusive escavação e compactação)</v>
          </cell>
          <cell r="C3327" t="str">
            <v>U</v>
          </cell>
          <cell r="D3327">
            <v>28378.89</v>
          </cell>
        </row>
        <row r="3328">
          <cell r="A3328" t="str">
            <v>RO-40447</v>
          </cell>
          <cell r="B3328" t="str">
            <v>Bueiro duplo celular de concreto Padrão DER/MG. Para altura de aterro de 0 a 5,00 m. BDCC (4,00 x 4,00)m - corpo (Execução, incluindo fornecimento e transporte de todos os materiais, exclusive escavação e compactação)</v>
          </cell>
          <cell r="C3328" t="str">
            <v>m</v>
          </cell>
          <cell r="D3328">
            <v>17853.169999999998</v>
          </cell>
        </row>
        <row r="3329">
          <cell r="A3329" t="str">
            <v>RO-40297</v>
          </cell>
          <cell r="B3329" t="str">
            <v>Bueiro duplo tubular  de concreto, classe CA-2.  BDTC Ø 0,60 m - corpo (Execução, incluindo fornecimento e transporte de todos os materiais e berço, exclusive escavação e compactação)</v>
          </cell>
          <cell r="C3329" t="str">
            <v>m</v>
          </cell>
          <cell r="D3329">
            <v>857.82</v>
          </cell>
        </row>
        <row r="3330">
          <cell r="A3330" t="str">
            <v>RO-40298</v>
          </cell>
          <cell r="B3330" t="str">
            <v>Bueiro duplo tubular  de concreto, classe CA-2.  BDTC Ø 0,80 m - corpo (Execução, incluindo fornecimento e transporte de todos os materiais e berço, exclusive escavação e compactação)</v>
          </cell>
          <cell r="C3330" t="str">
            <v>m</v>
          </cell>
          <cell r="D3330">
            <v>1457.14</v>
          </cell>
        </row>
        <row r="3331">
          <cell r="A3331" t="str">
            <v>RO-40299</v>
          </cell>
          <cell r="B3331" t="str">
            <v>Bueiro duplo tubular  de concreto, classe CA-2.  BDTC Ø 1,00  m - corpo (Execução, incluindo fornecimento e transporte de todos os materiais e berço, exclusive escavação e compactação)</v>
          </cell>
          <cell r="C3331" t="str">
            <v>m</v>
          </cell>
          <cell r="D3331">
            <v>2081.06</v>
          </cell>
        </row>
        <row r="3332">
          <cell r="A3332" t="str">
            <v>RO-40300</v>
          </cell>
          <cell r="B3332" t="str">
            <v>Bueiro duplo tubular  de concreto, classe CA-2.  BDTC Ø 1,20 m - corpo (Execução, incluindo fornecimento e transporte de todos os materiais e berço, exclusive escavação e compactação)</v>
          </cell>
          <cell r="C3332" t="str">
            <v>m</v>
          </cell>
          <cell r="D3332">
            <v>2883.08</v>
          </cell>
        </row>
        <row r="3333">
          <cell r="A3333" t="str">
            <v>RO-40301</v>
          </cell>
          <cell r="B3333" t="str">
            <v>Bueiro duplo tubular  de concreto, classe CA-2.  BDTC Ø 1,50  m - corpo (Execução, incluindo fornecimento e transporte de todos os materiais e berço, exclusive escavação e compactação)</v>
          </cell>
          <cell r="C3333" t="str">
            <v>m</v>
          </cell>
          <cell r="D3333">
            <v>4217.91</v>
          </cell>
        </row>
        <row r="3334">
          <cell r="A3334" t="str">
            <v>RO-40307</v>
          </cell>
          <cell r="B3334" t="str">
            <v>Bueiro duplo tubular de concreto, BDTC Ø 0,60 m - boca (Execução, incluindo fornecimento e transporte de todos os materiais, exclusive escavação e compactação)</v>
          </cell>
          <cell r="C3334" t="str">
            <v>U</v>
          </cell>
          <cell r="D3334">
            <v>1705.43</v>
          </cell>
        </row>
        <row r="3335">
          <cell r="A3335" t="str">
            <v>RO-40308</v>
          </cell>
          <cell r="B3335" t="str">
            <v>Bueiro duplo tubular de concreto, BDTC Ø 0,80 m - boca (Execução, incluindo fornecimento e transporte de todos os materiais, exclusive escavação e compactação)</v>
          </cell>
          <cell r="C3335" t="str">
            <v>U</v>
          </cell>
          <cell r="D3335">
            <v>2796.55</v>
          </cell>
        </row>
        <row r="3336">
          <cell r="A3336" t="str">
            <v>RO-40309</v>
          </cell>
          <cell r="B3336" t="str">
            <v>Bueiro duplo tubular de concreto, BDTC Ø 1,00 m - boca (Execução, incluindo fornecimento e transporte de todos os materiais, exclusive escavação e compactação)</v>
          </cell>
          <cell r="C3336" t="str">
            <v>U</v>
          </cell>
          <cell r="D3336">
            <v>4234.63</v>
          </cell>
        </row>
        <row r="3337">
          <cell r="A3337" t="str">
            <v>RO-40310</v>
          </cell>
          <cell r="B3337" t="str">
            <v>Bueiro duplo tubular de concreto, BDTC Ø 1,20 m - boca (Execução, incluindo fornecimento e transporte de todos os materiais, exclusive escavação e compactação)</v>
          </cell>
          <cell r="C3337" t="str">
            <v>U</v>
          </cell>
          <cell r="D3337">
            <v>6216.46</v>
          </cell>
        </row>
        <row r="3338">
          <cell r="A3338" t="str">
            <v>RO-40311</v>
          </cell>
          <cell r="B3338" t="str">
            <v>Bueiro duplo tubular de concreto, BDTC Ø 1,50 m - boca (Execução, incluindo fornecimento e transporte de todos os materiais, exclusive escavação e compactação)</v>
          </cell>
          <cell r="C3338" t="str">
            <v>U</v>
          </cell>
          <cell r="D3338">
            <v>11176.67</v>
          </cell>
        </row>
        <row r="3339">
          <cell r="A3339" t="str">
            <v>RO-40292</v>
          </cell>
          <cell r="B3339" t="str">
            <v>Bueiro duplo tubular de concreto, classe CA-1. BDTC Ø 0,60 m - corpo (Execução, incluindo fornecimento e transporte de todos os materiais e berço, exclusive escavação e compactação)</v>
          </cell>
          <cell r="C3339" t="str">
            <v>m</v>
          </cell>
          <cell r="D3339">
            <v>919.64</v>
          </cell>
        </row>
        <row r="3340">
          <cell r="A3340" t="str">
            <v>RO-40293</v>
          </cell>
          <cell r="B3340" t="str">
            <v>Bueiro duplo tubular de concreto, classe CA-1. BDTC Ø 0,80 m - corpo (Execução, incluindo fornecimento e transporte de todos os materiais e berço, exclusive escavação e compactação)</v>
          </cell>
          <cell r="C3340" t="str">
            <v>m</v>
          </cell>
          <cell r="D3340">
            <v>1478.72</v>
          </cell>
        </row>
        <row r="3341">
          <cell r="A3341" t="str">
            <v>RO-40294</v>
          </cell>
          <cell r="B3341" t="str">
            <v>Bueiro duplo tubular de concreto, classe CA-1. BDTC Ø 1,00 m - corpo (Execução, incluindo fornecimento e transporte de todos os materiais e berço, exclusive escavação e compactação)</v>
          </cell>
          <cell r="C3341" t="str">
            <v>m</v>
          </cell>
          <cell r="D3341">
            <v>1990.8</v>
          </cell>
        </row>
        <row r="3342">
          <cell r="A3342" t="str">
            <v>RO-40295</v>
          </cell>
          <cell r="B3342" t="str">
            <v>Bueiro duplo tubular de concreto, classe CA-1. BDTC Ø 1,20 m - corpo (Execução, incluindo fornecimento e transporte de todos os materiais e berço, exclusive escavação e compactação)</v>
          </cell>
          <cell r="C3342" t="str">
            <v>m</v>
          </cell>
          <cell r="D3342">
            <v>2775.16</v>
          </cell>
        </row>
        <row r="3343">
          <cell r="A3343" t="str">
            <v>RO-40296</v>
          </cell>
          <cell r="B3343" t="str">
            <v>Bueiro duplo tubular de concreto, classe CA-1. BDTC Ø 1,50 m - corpo (Execução, incluindo fornecimento e transporte de todos os materiais e berço, exclusive escavação e compactação)</v>
          </cell>
          <cell r="C3343" t="str">
            <v>m</v>
          </cell>
          <cell r="D3343">
            <v>4080.55</v>
          </cell>
        </row>
        <row r="3344">
          <cell r="A3344" t="str">
            <v>RO-40302</v>
          </cell>
          <cell r="B3344" t="str">
            <v>Bueiro duplo tubular de concreto, classe CA-3. BDTC Ø 0,60 m - corpo (Execução, incluindo fornecimento e transporte de todos os materiais e berço, exclusive escavação e compactação)</v>
          </cell>
          <cell r="C3344" t="str">
            <v>m</v>
          </cell>
          <cell r="D3344">
            <v>1060.92</v>
          </cell>
        </row>
        <row r="3345">
          <cell r="A3345" t="str">
            <v>RO-40303</v>
          </cell>
          <cell r="B3345" t="str">
            <v>Bueiro duplo tubular de concreto, classe CA-3. BDTC Ø 0,80 m - corpo (Execução, incluindo fornecimento e transporte de todos os materiais e berço, exclusive escavação e compactação)</v>
          </cell>
          <cell r="C3345" t="str">
            <v>m</v>
          </cell>
          <cell r="D3345">
            <v>1793.48</v>
          </cell>
        </row>
        <row r="3346">
          <cell r="A3346" t="str">
            <v>RO-40304</v>
          </cell>
          <cell r="B3346" t="str">
            <v>Bueiro duplo tubular de concreto, classe CA-3. BDTC Ø 1,00 m - corpo (Execução, incluindo fornecimento e transporte de todos os materiais e berço, exclusive escavação e compactação)</v>
          </cell>
          <cell r="C3346" t="str">
            <v>m</v>
          </cell>
          <cell r="D3346">
            <v>2355.8000000000002</v>
          </cell>
        </row>
        <row r="3347">
          <cell r="A3347" t="str">
            <v>RO-40305</v>
          </cell>
          <cell r="B3347" t="str">
            <v>Bueiro duplo tubular de concreto, classe CA-3. BDTC Ø 1,20 m - corpo (Execução, incluindo fornecimento e transporte de todos os materiais e berço, exclusive escavação e compactação)</v>
          </cell>
          <cell r="C3347" t="str">
            <v>m</v>
          </cell>
          <cell r="D3347">
            <v>3443.94</v>
          </cell>
        </row>
        <row r="3348">
          <cell r="A3348" t="str">
            <v>RO-40306</v>
          </cell>
          <cell r="B3348" t="str">
            <v>Bueiro duplo tubular de concreto, classe CA-3. BDTC Ø 1,50 m - corpo (Execução, incluindo fornecimento e transporte de todos os materiais e berço, exclusive escavação e compactação)</v>
          </cell>
          <cell r="C3348" t="str">
            <v>m</v>
          </cell>
          <cell r="D3348">
            <v>5191.2299999999996</v>
          </cell>
        </row>
        <row r="3349">
          <cell r="A3349" t="str">
            <v>RO-40418</v>
          </cell>
          <cell r="B3349" t="str">
            <v>Bueiro simples celular de concreto Padrão DER/MG.  Para altura de aterro de 5,10 a 10,00 m. BSCC (1,50 x 1,50)m - boca (Execução, incluindo fornecimento e transporte de todos os materiais, exclusive escavação e compactação)</v>
          </cell>
          <cell r="C3349" t="str">
            <v>U</v>
          </cell>
          <cell r="D3349">
            <v>4063.86</v>
          </cell>
        </row>
        <row r="3350">
          <cell r="A3350" t="str">
            <v>RO-40377</v>
          </cell>
          <cell r="B3350" t="str">
            <v>Bueiro simples celular de concreto Padrão DER/MG.  Para altura de aterro de 5,10 a 10,00 m. BSCC (1,50 x 1,50)m - corpo (Execução, incluindo fornecimento e transporte de todos os materiais, exclusive escavação e compactação)</v>
          </cell>
          <cell r="C3350" t="str">
            <v>m</v>
          </cell>
          <cell r="D3350">
            <v>3092.43</v>
          </cell>
        </row>
        <row r="3351">
          <cell r="A3351" t="str">
            <v>RO-40419</v>
          </cell>
          <cell r="B3351" t="str">
            <v>Bueiro simples celular de concreto Padrão DER/MG.  Para altura de aterro de 5,10 a 10,00 m. BSCC (2,00 x 1,50)m - boca (Execução, incluindo fornecimento e transporte de todos os materiais, exclusive escavação e compactação)</v>
          </cell>
          <cell r="C3351" t="str">
            <v>U</v>
          </cell>
          <cell r="D3351">
            <v>4779.4799999999996</v>
          </cell>
        </row>
        <row r="3352">
          <cell r="A3352" t="str">
            <v>RO-40378</v>
          </cell>
          <cell r="B3352" t="str">
            <v>Bueiro simples celular de concreto Padrão DER/MG.  Para altura de aterro de 5,10 a 10,00 m. BSCC (2,00 x 1,50)m - corpo (Execução, incluindo fornecimento e transporte de todos os materiais, exclusive escavação e compactação)</v>
          </cell>
          <cell r="C3352" t="str">
            <v>m</v>
          </cell>
          <cell r="D3352">
            <v>4090.07</v>
          </cell>
        </row>
        <row r="3353">
          <cell r="A3353" t="str">
            <v>RO-40420</v>
          </cell>
          <cell r="B3353" t="str">
            <v>Bueiro simples celular de concreto Padrão DER/MG.  Para altura de aterro de 5,10 a 10,00 m. BSCC (2,00 x 2,00)m - boca (Execução, incluindo fornecimento e transporte de todos os materiais, exclusive escavação e compactação)</v>
          </cell>
          <cell r="C3353" t="str">
            <v>U</v>
          </cell>
          <cell r="D3353">
            <v>7526.07</v>
          </cell>
        </row>
        <row r="3354">
          <cell r="A3354" t="str">
            <v>RO-40379</v>
          </cell>
          <cell r="B3354" t="str">
            <v>Bueiro simples celular de concreto Padrão DER/MG.  Para altura de aterro de 5,10 a 10,00 m. BSCC (2,00 x 2,00)m - corpo (Execução, incluindo fornecimento e transporte de todos os materiais, exclusive escavação e compactação)</v>
          </cell>
          <cell r="C3354" t="str">
            <v>m</v>
          </cell>
          <cell r="D3354">
            <v>4817.1099999999997</v>
          </cell>
        </row>
        <row r="3355">
          <cell r="A3355" t="str">
            <v>RO-40421</v>
          </cell>
          <cell r="B3355" t="str">
            <v>Bueiro simples celular de concreto Padrão DER/MG.  Para altura de aterro de 5,10 a 10,00 m. BSCC (2,00 x 2,50)m - boca (Execução, incluindo fornecimento e transporte de todos os materiais, exclusive escavação e compactação)</v>
          </cell>
          <cell r="C3355" t="str">
            <v>U</v>
          </cell>
          <cell r="D3355">
            <v>11110.52</v>
          </cell>
        </row>
        <row r="3356">
          <cell r="A3356" t="str">
            <v>RO-40380</v>
          </cell>
          <cell r="B3356" t="str">
            <v>Bueiro simples celular de concreto Padrão DER/MG.  Para altura de aterro de 5,10 a 10,00 m. BSCC (2,00 x 2,50)m - corpo (Execução, incluindo fornecimento e transporte de todos os materiais, exclusive escavação e compactação)</v>
          </cell>
          <cell r="C3356" t="str">
            <v>m</v>
          </cell>
          <cell r="D3356">
            <v>5615.96</v>
          </cell>
        </row>
        <row r="3357">
          <cell r="A3357" t="str">
            <v>RO-40422</v>
          </cell>
          <cell r="B3357" t="str">
            <v>Bueiro simples celular de concreto Padrão DER/MG.  Para altura de aterro de 5,10 a 10,00 m. BSCC (2,00 x 3,00)m - boca (Execução, incluindo fornecimento e transporte de todos os materiais, exclusive escavação e compactação)</v>
          </cell>
          <cell r="C3357" t="str">
            <v>U</v>
          </cell>
          <cell r="D3357">
            <v>15542.6</v>
          </cell>
        </row>
        <row r="3358">
          <cell r="A3358" t="str">
            <v>RO-40381</v>
          </cell>
          <cell r="B3358" t="str">
            <v>Bueiro simples celular de concreto Padrão DER/MG.  Para altura de aterro de 5,10 a 10,00 m. BSCC (2,00 x 3,00)m - corpo (Execução, incluindo fornecimento e transporte de todos os materiais, exclusive escavação e compactação)</v>
          </cell>
          <cell r="C3358" t="str">
            <v>m</v>
          </cell>
          <cell r="D3358">
            <v>6514.48</v>
          </cell>
        </row>
        <row r="3359">
          <cell r="A3359" t="str">
            <v>RO-40423</v>
          </cell>
          <cell r="B3359" t="str">
            <v>Bueiro simples celular de concreto Padrão DER/MG.  Para altura de aterro de 5,10 a 10,00 m. BSCC (2,50 x 2,00)m - boca (Execução, incluindo fornecimento e transporte de todos os materiais, exclusive escavação e compactação)</v>
          </cell>
          <cell r="C3359" t="str">
            <v>U</v>
          </cell>
          <cell r="D3359">
            <v>8478.2000000000007</v>
          </cell>
        </row>
        <row r="3360">
          <cell r="A3360" t="str">
            <v>RO-40382</v>
          </cell>
          <cell r="B3360" t="str">
            <v>Bueiro simples celular de concreto Padrão DER/MG.  Para altura de aterro de 5,10 a 10,00 m. BSCC (2,50 x 2,00)m - corpo (Execução, incluindo fornecimento e transporte de todos os materiais, exclusive escavação e compactação)</v>
          </cell>
          <cell r="C3360" t="str">
            <v>m</v>
          </cell>
          <cell r="D3360">
            <v>5979.39</v>
          </cell>
        </row>
        <row r="3361">
          <cell r="A3361" t="str">
            <v>RO-40383</v>
          </cell>
          <cell r="B3361" t="str">
            <v>Bueiro simples celular de concreto Padrão DER/MG.  Para altura de aterro de 5,10 a 10,00 m. BSCC (2,50 x 2,50)m - corpo (Execução, incluindo fornecimento e transporte de todos os materiais, exclusive escavação e compactação)</v>
          </cell>
          <cell r="C3361" t="str">
            <v>m</v>
          </cell>
          <cell r="D3361">
            <v>6834.2</v>
          </cell>
        </row>
        <row r="3362">
          <cell r="A3362" t="str">
            <v>RO-40425</v>
          </cell>
          <cell r="B3362" t="str">
            <v>Bueiro simples celular de concreto Padrão DER/MG.  Para altura de aterro de 5,10 a 10,00 m. BSCC (3,00 x 2,50)m - boca (Execução, incluindo fornecimento e transporte de todos os materiais, exclusive escavação e compactação)</v>
          </cell>
          <cell r="C3362" t="str">
            <v>U</v>
          </cell>
          <cell r="D3362">
            <v>13401.15</v>
          </cell>
        </row>
        <row r="3363">
          <cell r="A3363" t="str">
            <v>RO-40384</v>
          </cell>
          <cell r="B3363" t="str">
            <v>Bueiro simples celular de concreto Padrão DER/MG.  Para altura de aterro de 5,10 a 10,00 m. BSCC (3,00 x 2,50)m - corpo (Execução, incluindo fornecimento e transporte de todos os materiais, exclusive escavação e compactação)</v>
          </cell>
          <cell r="C3363" t="str">
            <v>m</v>
          </cell>
          <cell r="D3363">
            <v>8198.68</v>
          </cell>
        </row>
        <row r="3364">
          <cell r="A3364" t="str">
            <v>RO-40426</v>
          </cell>
          <cell r="B3364" t="str">
            <v>Bueiro simples celular de concreto Padrão DER/MG.  Para altura de aterro de 5,10 a 10,00 m. BSCC (3,00 x 3,00)m - boca (Execução, incluindo fornecimento e transporte de todos os materiais, exclusive escavação e compactação)</v>
          </cell>
          <cell r="C3364" t="str">
            <v>U</v>
          </cell>
          <cell r="D3364">
            <v>18490.91</v>
          </cell>
        </row>
        <row r="3365">
          <cell r="A3365" t="str">
            <v>RO-40385</v>
          </cell>
          <cell r="B3365" t="str">
            <v>Bueiro simples celular de concreto Padrão DER/MG.  Para altura de aterro de 5,10 a 10,00 m. BSCC (3,00 x 3,00)m - corpo (Execução, incluindo fornecimento e transporte de todos os materiais, exclusive escavação e compactação)</v>
          </cell>
          <cell r="C3365" t="str">
            <v>m</v>
          </cell>
          <cell r="D3365">
            <v>9181.33</v>
          </cell>
        </row>
        <row r="3366">
          <cell r="A3366" t="str">
            <v>RO-40392</v>
          </cell>
          <cell r="B3366" t="str">
            <v>Bueiro simples celular de concreto Padrão DER/MG. Para altura de aterro de 0 a 5,00 m. BSCC (1,00 x 1,00)m - boca (Execução, incluindo fornecimento e transporte de todos os materiais, exclusive escavação e compactação)</v>
          </cell>
          <cell r="C3366" t="str">
            <v>U</v>
          </cell>
          <cell r="D3366">
            <v>1620.45</v>
          </cell>
        </row>
        <row r="3367">
          <cell r="A3367" t="str">
            <v>RO-40354</v>
          </cell>
          <cell r="B3367" t="str">
            <v>Bueiro simples celular de concreto Padrão DER/MG. Para altura de aterro de 0 a 5,00 m. BSCC (1,00 x 1,00)m - corpo (Execução, incluindo fornecimento e transporte de todos os materiais, exclusive escavação e compactação)</v>
          </cell>
          <cell r="C3367" t="str">
            <v>m</v>
          </cell>
          <cell r="D3367">
            <v>1456.81</v>
          </cell>
        </row>
        <row r="3368">
          <cell r="A3368" t="str">
            <v>RO-40393</v>
          </cell>
          <cell r="B3368" t="str">
            <v>Bueiro simples celular de concreto Padrão DER/MG. Para altura de aterro de 0 a 5,00 m. BSCC (1,00 x 1,50)m - boca (Execução, incluindo fornecimento e transporte de todos os materiais, exclusive escavação e compactação)</v>
          </cell>
          <cell r="C3368" t="str">
            <v>U</v>
          </cell>
          <cell r="D3368">
            <v>3098.97</v>
          </cell>
        </row>
        <row r="3369">
          <cell r="A3369" t="str">
            <v>RO-40355</v>
          </cell>
          <cell r="B3369" t="str">
            <v>Bueiro simples celular de concreto Padrão DER/MG. Para altura de aterro de 0 a 5,00 m. BSCC (1,00 x 1,50)m - corpo (Execução, incluindo fornecimento e transporte de todos os materiais, exclusive escavação e compactação)</v>
          </cell>
          <cell r="C3369" t="str">
            <v>m</v>
          </cell>
          <cell r="D3369">
            <v>1956.97</v>
          </cell>
        </row>
        <row r="3370">
          <cell r="A3370" t="str">
            <v>RO-40394</v>
          </cell>
          <cell r="B3370" t="str">
            <v>Bueiro simples celular de concreto Padrão DER/MG. Para altura de aterro de 0 a 5,00 m. BSCC (1,00 x 2,00 m - boca (Execução, incluindo fornecimento e transporte de todos os materiais, exclusive escavação e compactação)</v>
          </cell>
          <cell r="C3370" t="str">
            <v>U</v>
          </cell>
          <cell r="D3370">
            <v>5324.07</v>
          </cell>
        </row>
        <row r="3371">
          <cell r="A3371" t="str">
            <v>RO-40356</v>
          </cell>
          <cell r="B3371" t="str">
            <v>Bueiro simples celular de concreto Padrão DER/MG. Para altura de aterro de 0 a 5,00 m. BSCC (1,00 x 2,00)m - corpo (Execução, incluindo fornecimento e transporte de todos os materiais, exclusive escavação e compactação)</v>
          </cell>
          <cell r="C3371" t="str">
            <v>m</v>
          </cell>
          <cell r="D3371">
            <v>2574.87</v>
          </cell>
        </row>
        <row r="3372">
          <cell r="A3372" t="str">
            <v>RO-40395</v>
          </cell>
          <cell r="B3372" t="str">
            <v>Bueiro simples celular de concreto Padrão DER/MG. Para altura de aterro de 0 a 5,00 m. BSCC (1,50 x 1,00)m - boca (Execução, incluindo fornecimento e transporte de todos os materiais, exclusive escavação e compactação)</v>
          </cell>
          <cell r="C3372" t="str">
            <v>U</v>
          </cell>
          <cell r="D3372">
            <v>1868.74</v>
          </cell>
        </row>
        <row r="3373">
          <cell r="A3373" t="str">
            <v>RO-40357</v>
          </cell>
          <cell r="B3373" t="str">
            <v>Bueiro simples celular de concreto Padrão DER/MG. Para altura de aterro de 0 a 5,00 m. BSCC (1,50 x 1,00)m - corpo (Execução, incluindo fornecimento e transporte de todos os materiais, exclusive escavação e compactação)</v>
          </cell>
          <cell r="C3373" t="str">
            <v>m</v>
          </cell>
          <cell r="D3373">
            <v>2028.87</v>
          </cell>
        </row>
        <row r="3374">
          <cell r="A3374" t="str">
            <v>RO-40396</v>
          </cell>
          <cell r="B3374" t="str">
            <v>Bueiro simples celular de concreto Padrão DER/MG. Para altura de aterro de 0 a 5,00 m. BSCC (1,50 x 1,50)m - boca (Execução, incluindo fornecimento e transporte de todos os materiais, exclusive escavação e compactação)</v>
          </cell>
          <cell r="C3374" t="str">
            <v>U</v>
          </cell>
          <cell r="D3374">
            <v>3484.63</v>
          </cell>
        </row>
        <row r="3375">
          <cell r="A3375" t="str">
            <v>RO-40358</v>
          </cell>
          <cell r="B3375" t="str">
            <v>Bueiro simples celular de concreto Padrão DER/MG. Para altura de aterro de 0 a 5,00 m. BSCC (1,50 x 1,50)m - corpo (Execução, incluindo fornecimento e transporte de todos os materiais, exclusive escavação e compactação)</v>
          </cell>
          <cell r="C3375" t="str">
            <v>m</v>
          </cell>
          <cell r="D3375">
            <v>2554.17</v>
          </cell>
        </row>
        <row r="3376">
          <cell r="A3376" t="str">
            <v>RO-40397</v>
          </cell>
          <cell r="B3376" t="str">
            <v>Bueiro simples celular de concreto Padrão DER/MG. Para altura de aterro de 0 a 5,00 m. BSCC (1,50 x 2,00)m - boca (Execução, incluindo fornecimento e transporte de todos os materiais, exclusive escavação e compactação)</v>
          </cell>
          <cell r="C3376" t="str">
            <v>U</v>
          </cell>
          <cell r="D3376">
            <v>5738.52</v>
          </cell>
        </row>
        <row r="3377">
          <cell r="A3377" t="str">
            <v>RO-40359</v>
          </cell>
          <cell r="B3377" t="str">
            <v>Bueiro simples celular de concreto Padrão DER/MG. Para altura de aterro de 0 a 5,00 m. BSCC (1,50 x 2,00)m - corpo (Execução, incluindo fornecimento e transporte de todos os materiais, exclusive escavação e compactação)</v>
          </cell>
          <cell r="C3377" t="str">
            <v>m</v>
          </cell>
          <cell r="D3377">
            <v>3175.83</v>
          </cell>
        </row>
        <row r="3378">
          <cell r="A3378" t="str">
            <v>RO-41797</v>
          </cell>
          <cell r="B3378" t="str">
            <v>Bueiro simples celular de concreto Padrão DER/MG. Para altura de aterro de 0 a 5,00 m. BSCC (2,00 x 1,00)m - boca (Execução, incluindo fornecimento e transporte de todos os materiais, exclusive escavação e compactação)</v>
          </cell>
          <cell r="C3378" t="str">
            <v>U</v>
          </cell>
          <cell r="D3378">
            <v>2134.36</v>
          </cell>
        </row>
        <row r="3379">
          <cell r="A3379" t="str">
            <v>RO-41796</v>
          </cell>
          <cell r="B3379" t="str">
            <v>Bueiro simples celular de concreto Padrão DER/MG. Para altura de aterro de 0 a 5,00 m. BSCC (2,00 x 1,00)m - corpo (Execução, incluindo fornecimento e transporte de todos os materiais, exclusive escavação e compactação)</v>
          </cell>
          <cell r="C3379" t="str">
            <v>m</v>
          </cell>
          <cell r="D3379">
            <v>2697.17</v>
          </cell>
        </row>
        <row r="3380">
          <cell r="A3380" t="str">
            <v>RO-40398</v>
          </cell>
          <cell r="B3380" t="str">
            <v>Bueiro simples celular de concreto Padrão DER/MG. Para altura de aterro de 0 a 5,00 m. BSCC (2,00 x 1,50)m - boca (Execução, incluindo fornecimento e transporte de todos os materiais, exclusive escavação e compactação)</v>
          </cell>
          <cell r="C3380" t="str">
            <v>U</v>
          </cell>
          <cell r="D3380">
            <v>3886.81</v>
          </cell>
        </row>
        <row r="3381">
          <cell r="A3381" t="str">
            <v>RO-40360</v>
          </cell>
          <cell r="B3381" t="str">
            <v>Bueiro simples celular de concreto Padrão DER/MG. Para altura de aterro de 0 a 5,00 m. BSCC (2,00 x 1,50)m - corpo (Execução, incluindo fornecimento e transporte de todos os materiais, exclusive escavação e compactação)</v>
          </cell>
          <cell r="C3381" t="str">
            <v>m</v>
          </cell>
          <cell r="D3381">
            <v>3253.32</v>
          </cell>
        </row>
        <row r="3382">
          <cell r="A3382" t="str">
            <v>RO-40399</v>
          </cell>
          <cell r="B3382" t="str">
            <v>Bueiro simples celular de concreto Padrão DER/MG. Para altura de aterro de 0 a 5,00 m. BSCC (2,00 x 2,00)m - boca (Execução, incluindo fornecimento e transporte de todos os materiais, exclusive escavação e compactação)</v>
          </cell>
          <cell r="C3382" t="str">
            <v>U</v>
          </cell>
          <cell r="D3382">
            <v>6305.05</v>
          </cell>
        </row>
        <row r="3383">
          <cell r="A3383" t="str">
            <v>RO-40361</v>
          </cell>
          <cell r="B3383" t="str">
            <v>Bueiro simples celular de concreto Padrão DER/MG. Para altura de aterro de 0 a 5,00 m. BSCC (2,00 x 2,00)m - corpo (Execução, incluindo fornecimento e transporte de todos os materiais, exclusive escavação e compactação)</v>
          </cell>
          <cell r="C3383" t="str">
            <v>m</v>
          </cell>
          <cell r="D3383">
            <v>3888.2</v>
          </cell>
        </row>
        <row r="3384">
          <cell r="A3384" t="str">
            <v>RO-40400</v>
          </cell>
          <cell r="B3384" t="str">
            <v>Bueiro simples celular de concreto Padrão DER/MG. Para altura de aterro de 0 a 5,00 m. BSCC (2,00 x 2,50)m - boca (Execução, incluindo fornecimento e transporte de todos os materiais, exclusive escavação e compactação)</v>
          </cell>
          <cell r="C3384" t="str">
            <v>U</v>
          </cell>
          <cell r="D3384">
            <v>9357.64</v>
          </cell>
        </row>
        <row r="3385">
          <cell r="A3385" t="str">
            <v>RO-40362</v>
          </cell>
          <cell r="B3385" t="str">
            <v>Bueiro simples celular de concreto Padrão DER/MG. Para altura de aterro de 0 a 5,00 m. BSCC (2,00 x 2,50)m - corpo (Execução, incluindo fornecimento e transporte de todos os materiais, exclusive escavação e compactação)</v>
          </cell>
          <cell r="C3385" t="str">
            <v>m</v>
          </cell>
          <cell r="D3385">
            <v>4581.7700000000004</v>
          </cell>
        </row>
        <row r="3386">
          <cell r="A3386" t="str">
            <v>RO-40401</v>
          </cell>
          <cell r="B3386" t="str">
            <v>Bueiro simples celular de concreto Padrão DER/MG. Para altura de aterro de 0 a 5,00 m. BSCC (2,00 x 3,00)m - boca (Execução, incluindo fornecimento e transporte de todos os materiais, exclusive escavação e compactação)</v>
          </cell>
          <cell r="C3386" t="str">
            <v>U</v>
          </cell>
          <cell r="D3386">
            <v>13343</v>
          </cell>
        </row>
        <row r="3387">
          <cell r="A3387" t="str">
            <v>RO-40363</v>
          </cell>
          <cell r="B3387" t="str">
            <v>Bueiro simples celular de concreto Padrão DER/MG. Para altura de aterro de 0 a 5,00 m. BSCC (2,00 x 3,00)m - corpo (Execução, incluindo fornecimento e transporte de todos os materiais, exclusive escavação e compactação)</v>
          </cell>
          <cell r="C3387" t="str">
            <v>m</v>
          </cell>
          <cell r="D3387">
            <v>5386.84</v>
          </cell>
        </row>
        <row r="3388">
          <cell r="A3388" t="str">
            <v>RO-40404</v>
          </cell>
          <cell r="B3388" t="str">
            <v>Bueiro simples celular de concreto Padrão DER/MG. Para altura de aterro de 0 a 5,00 m. BSCC (2,50 x 2,00)m - boca (Execução, incluindo fornecimento e transporte de todos os materiais, exclusive escavação e compactação)</v>
          </cell>
          <cell r="C3388" t="str">
            <v>U</v>
          </cell>
          <cell r="D3388">
            <v>6768.9</v>
          </cell>
        </row>
        <row r="3389">
          <cell r="A3389" t="str">
            <v>RO-40366</v>
          </cell>
          <cell r="B3389" t="str">
            <v>Bueiro simples celular de concreto Padrão DER/MG. Para altura de aterro de 0 a 5,00 m. BSCC (2,50 x 2,00)m - corpo (Execução, incluindo fornecimento e transporte de todos os materiais, exclusive escavação e compactação)</v>
          </cell>
          <cell r="C3389" t="str">
            <v>m</v>
          </cell>
          <cell r="D3389">
            <v>4681.1499999999996</v>
          </cell>
        </row>
        <row r="3390">
          <cell r="A3390" t="str">
            <v>RO-40405</v>
          </cell>
          <cell r="B3390" t="str">
            <v>Bueiro simples celular de concreto Padrão DER/MG. Para altura de aterro de 0 a 5,00 m. BSCC (2,50 x 2,50)m - boca (Execução, incluindo fornecimento e transporte de todos os materiais, exclusive escavação e compactação)</v>
          </cell>
          <cell r="C3390" t="str">
            <v>U</v>
          </cell>
          <cell r="D3390">
            <v>10111.99</v>
          </cell>
        </row>
        <row r="3391">
          <cell r="A3391" t="str">
            <v>RO-40367</v>
          </cell>
          <cell r="B3391" t="str">
            <v>Bueiro simples celular de concreto Padrão DER/MG. Para altura de aterro de 0 a 5,00 m. BSCC (2,50 x 2,50)m - corpo (Execução, incluindo fornecimento e transporte de todos os materiais, exclusive escavação e compactação)</v>
          </cell>
          <cell r="C3391" t="str">
            <v>m</v>
          </cell>
          <cell r="D3391">
            <v>5441.39</v>
          </cell>
        </row>
        <row r="3392">
          <cell r="A3392" t="str">
            <v>RO-40406</v>
          </cell>
          <cell r="B3392" t="str">
            <v>Bueiro simples celular de concreto Padrão DER/MG. Para altura de aterro de 0 a 5,00 m. BSCC (2,50 x 3,00)m - boca (Execução, incluindo fornecimento e transporte de todos os materiais, exclusive escavação e compactação)</v>
          </cell>
          <cell r="C3392" t="str">
            <v>U</v>
          </cell>
          <cell r="D3392">
            <v>14155.19</v>
          </cell>
        </row>
        <row r="3393">
          <cell r="A3393" t="str">
            <v>RO-40368</v>
          </cell>
          <cell r="B3393" t="str">
            <v>Bueiro simples celular de concreto Padrão DER/MG. Para altura de aterro de 0 a 5,00 m. BSCC (2,50 x 3,00)m - corpo (Execução, incluindo fornecimento e transporte de todos os materiais, exclusive escavação e compactação)</v>
          </cell>
          <cell r="C3393" t="str">
            <v>m</v>
          </cell>
          <cell r="D3393">
            <v>6215.56</v>
          </cell>
        </row>
        <row r="3394">
          <cell r="A3394" t="str">
            <v>RO-40408</v>
          </cell>
          <cell r="B3394" t="str">
            <v>Bueiro simples celular de concreto Padrão DER/MG. Para altura de aterro de 0 a 5,00 m. BSCC (3,00 x 1,50)m - boca (Execução, incluindo fornecimento e transporte de todos os materiais, exclusive escavação e compactação)</v>
          </cell>
          <cell r="C3394" t="str">
            <v>U</v>
          </cell>
          <cell r="D3394">
            <v>4677.88</v>
          </cell>
        </row>
        <row r="3395">
          <cell r="A3395" t="str">
            <v>RO-40370</v>
          </cell>
          <cell r="B3395" t="str">
            <v>Bueiro simples celular de concreto Padrão DER/MG. Para altura de aterro de 0 a 5,00 m. BSCC (3,00 x 1,50)m - corpo (Execução, incluindo fornecimento e transporte de todos os materiais, exclusive escavação e compactação)</v>
          </cell>
          <cell r="C3395" t="str">
            <v>m</v>
          </cell>
          <cell r="D3395">
            <v>4997.93</v>
          </cell>
        </row>
        <row r="3396">
          <cell r="A3396" t="str">
            <v>RO-40409</v>
          </cell>
          <cell r="B3396" t="str">
            <v>Bueiro simples celular de concreto Padrão DER/MG. Para altura de aterro de 0 a 5,00 m. BSCC (3,00 x 2,00)m - boca (Execução, incluindo fornecimento e transporte de todos os materiais, exclusive escavação e compactação)</v>
          </cell>
          <cell r="C3396" t="str">
            <v>U</v>
          </cell>
          <cell r="D3396">
            <v>7404.95</v>
          </cell>
        </row>
        <row r="3397">
          <cell r="A3397" t="str">
            <v>RO-40371</v>
          </cell>
          <cell r="B3397" t="str">
            <v>Bueiro simples celular de concreto Padrão DER/MG. Para altura de aterro de 0 a 5,00 m. BSCC (3,00 x 2,00)m - corpo (Execução, incluindo fornecimento e transporte de todos os materiais, exclusive escavação e compactação)</v>
          </cell>
          <cell r="C3397" t="str">
            <v>m</v>
          </cell>
          <cell r="D3397">
            <v>5684.56</v>
          </cell>
        </row>
        <row r="3398">
          <cell r="A3398" t="str">
            <v>RO-40410</v>
          </cell>
          <cell r="B3398" t="str">
            <v>Bueiro simples celular de concreto Padrão DER/MG. Para altura de aterro de 0 a 5,00 m. BSCC (3,00 x 2,50)m - boca (Execução, incluindo fornecimento e transporte de todos os materiais, exclusive escavação e compactação)</v>
          </cell>
          <cell r="C3398" t="str">
            <v>U</v>
          </cell>
          <cell r="D3398">
            <v>10775.7</v>
          </cell>
        </row>
        <row r="3399">
          <cell r="A3399" t="str">
            <v>RO-40372</v>
          </cell>
          <cell r="B3399" t="str">
            <v>Bueiro simples celular de concreto Padrão DER/MG. Para altura de aterro de 0 a 5,00 m. BSCC (3,00 x 2,50)m - corpo (Execução, incluindo fornecimento e transporte de todos os materiais, exclusive escavação e compactação)</v>
          </cell>
          <cell r="C3399" t="str">
            <v>m</v>
          </cell>
          <cell r="D3399">
            <v>6387.33</v>
          </cell>
        </row>
        <row r="3400">
          <cell r="A3400" t="str">
            <v>RO-40411</v>
          </cell>
          <cell r="B3400" t="str">
            <v>Bueiro simples celular de concreto Padrão DER/MG. Para altura de aterro de 0 a 5,00 m. BSCC (3,00 x 3,00)m - boca (Execução, incluindo fornecimento e transporte de todos os materiais, exclusive escavação e compactação)</v>
          </cell>
          <cell r="C3400" t="str">
            <v>U</v>
          </cell>
          <cell r="D3400">
            <v>14954.89</v>
          </cell>
        </row>
        <row r="3401">
          <cell r="A3401" t="str">
            <v>RO-40373</v>
          </cell>
          <cell r="B3401" t="str">
            <v>Bueiro simples celular de concreto Padrão DER/MG. Para altura de aterro de 0 a 5,00 m. BSCC (3,00 x 3,00)m - corpo (Execução, incluindo fornecimento e transporte de todos os materiais, exclusive escavação e compactação)</v>
          </cell>
          <cell r="C3401" t="str">
            <v>m</v>
          </cell>
          <cell r="D3401">
            <v>7187.03</v>
          </cell>
        </row>
        <row r="3402">
          <cell r="A3402" t="str">
            <v>RO-40412</v>
          </cell>
          <cell r="B3402" t="str">
            <v>Bueiro simples celular de concreto Padrão DER/MG. Para altura de aterro de 0 a 5,00 m. BSCC (3,00 x 3,50)m - boca (Execução, incluindo fornecimento e transporte de todos os materiais, exclusive escavação e compactação)</v>
          </cell>
          <cell r="C3402" t="str">
            <v>U</v>
          </cell>
          <cell r="D3402">
            <v>20043.55</v>
          </cell>
        </row>
        <row r="3403">
          <cell r="A3403" t="str">
            <v>RO-43343</v>
          </cell>
          <cell r="B3403" t="str">
            <v>Bueiro simples celular de concreto Padrão DER/MG. Para altura de aterro de 0 a 5,00 m. BSCC (3,00 x 3,50)m - corpo (Execução, incluindo fornecimento e transporte de todos os materiais, exclusive escavação e compactação)</v>
          </cell>
          <cell r="C3403" t="str">
            <v>m</v>
          </cell>
          <cell r="D3403">
            <v>8058.61</v>
          </cell>
        </row>
        <row r="3404">
          <cell r="A3404" t="str">
            <v>RO-40414</v>
          </cell>
          <cell r="B3404" t="str">
            <v>Bueiro simples celular de concreto Padrão DER/MG. Para altura de aterro de 0 a 5,00 m. BSCC (3,50 x 2,50)m - boca (Execução, incluindo fornecimento e transporte de todos os materiais, exclusive escavação e compactação)</v>
          </cell>
          <cell r="C3404" t="str">
            <v>U</v>
          </cell>
          <cell r="D3404">
            <v>11434.98</v>
          </cell>
        </row>
        <row r="3405">
          <cell r="A3405" t="str">
            <v>RO-40375</v>
          </cell>
          <cell r="B3405" t="str">
            <v>Bueiro simples celular de concreto Padrão DER/MG. Para altura de aterro de 0 a 5,00 m. BSCC (3,50 x 2,50)m - corpo (Execução, incluindo fornecimento e transporte de todos os materiais, exclusive escavação e compactação)</v>
          </cell>
          <cell r="C3405" t="str">
            <v>m</v>
          </cell>
          <cell r="D3405">
            <v>7451.91</v>
          </cell>
        </row>
        <row r="3406">
          <cell r="A3406" t="str">
            <v>RO-40415</v>
          </cell>
          <cell r="B3406" t="str">
            <v>Bueiro simples celular de concreto Padrão DER/MG. Para altura de aterro de 0 a 5,00 m. BSCC (3,50 x 3,00)m - boca (Execução, incluindo fornecimento e transporte de todos os materiais, exclusive escavação e compactação)</v>
          </cell>
          <cell r="C3406" t="str">
            <v>U</v>
          </cell>
          <cell r="D3406">
            <v>15806.85</v>
          </cell>
        </row>
        <row r="3407">
          <cell r="A3407" t="str">
            <v>RO-40376</v>
          </cell>
          <cell r="B3407" t="str">
            <v>Bueiro simples celular de concreto Padrão DER/MG. Para altura de aterro de 0 a 5,00 m. BSCC (3,50 x 3,00)m - corpo (Execução, incluindo fornecimento e transporte de todos os materiais, exclusive escavação e compactação)</v>
          </cell>
          <cell r="C3407" t="str">
            <v>m</v>
          </cell>
          <cell r="D3407">
            <v>8250.35</v>
          </cell>
        </row>
        <row r="3408">
          <cell r="A3408" t="str">
            <v>RO-40416</v>
          </cell>
          <cell r="B3408" t="str">
            <v>Bueiro simples celular de concreto Padrão DER/MG. Para altura de aterro de 0 a 5,00 m. BSCC (3,50 x 3,50)m - boca (Execução, incluindo fornecimento e transporte de todos os materiais, exclusive escavação e compactação)</v>
          </cell>
          <cell r="C3408" t="str">
            <v>U</v>
          </cell>
          <cell r="D3408">
            <v>21046.86</v>
          </cell>
        </row>
        <row r="3409">
          <cell r="A3409" t="str">
            <v>RO-40388</v>
          </cell>
          <cell r="B3409" t="str">
            <v>Bueiro simples celular de concreto Padrão DER/MG. Para altura de aterro de 0 a 5,00 m. BSCC (3,50 x 3,50)m - corpo (Execução, incluindo fornecimento e transporte de todos os materiais, exclusive escavação e compactação)</v>
          </cell>
          <cell r="C3409" t="str">
            <v>m</v>
          </cell>
          <cell r="D3409">
            <v>9136.81</v>
          </cell>
        </row>
        <row r="3410">
          <cell r="A3410" t="str">
            <v>RO-40417</v>
          </cell>
          <cell r="B3410" t="str">
            <v>Bueiro simples celular de concreto Padrão DER/MG. Para altura de aterro de 0 a 5,00 m. BSCC (3,50 x 4,00)m - boca (Execução, incluindo fornecimento e transporte de todos os materiais, exclusive escavação e compactação)</v>
          </cell>
          <cell r="C3410" t="str">
            <v>U</v>
          </cell>
          <cell r="D3410">
            <v>27634.59</v>
          </cell>
        </row>
        <row r="3411">
          <cell r="A3411" t="str">
            <v>RO-40389</v>
          </cell>
          <cell r="B3411" t="str">
            <v>Bueiro simples celular de concreto Padrão DER/MG. Para altura de aterro de 0 a 5,00 m. BSCC (3,50 x 4,00)m - corpo (Execução, incluindo fornecimento e transporte de todos os materiais, exclusive escavação e compactação)</v>
          </cell>
          <cell r="C3411" t="str">
            <v>m</v>
          </cell>
          <cell r="D3411">
            <v>10228.68</v>
          </cell>
        </row>
        <row r="3412">
          <cell r="A3412" t="str">
            <v>RO-40424</v>
          </cell>
          <cell r="B3412" t="str">
            <v>Bueiro simples celular de concreto Padrão DER/MG.Para altura de aterro de 5,10 a 10,00 m.BSCC (2,50 x 2,50)m - boca (Execução, incluindo fornecimento e transporte de todos os materiais, exclusive escavação e compactação)</v>
          </cell>
          <cell r="C3412" t="str">
            <v>U</v>
          </cell>
          <cell r="D3412">
            <v>12328.59</v>
          </cell>
        </row>
        <row r="3413">
          <cell r="A3413" t="str">
            <v>RO-40275</v>
          </cell>
          <cell r="B3413" t="str">
            <v>Bueiro simples tubular  de concreto, classe CA-2.  BSTC Ø 0,40 m - corpo (Execução, incluindo fornecimento e transporte de todos os materiais e berço, exclusive escavação e compactação)</v>
          </cell>
          <cell r="C3413" t="str">
            <v>m</v>
          </cell>
          <cell r="D3413">
            <v>277.2</v>
          </cell>
        </row>
        <row r="3414">
          <cell r="A3414" t="str">
            <v>RO-40276</v>
          </cell>
          <cell r="B3414" t="str">
            <v>Bueiro simples tubular  de concreto, classe CA-2.  BSTC Ø 0,60 m  - corpo (Execução, incluindo fornecimento e transporte de todos os materiais e berço, exclusive escavação e compactação)</v>
          </cell>
          <cell r="C3414" t="str">
            <v>m</v>
          </cell>
          <cell r="D3414">
            <v>451.24</v>
          </cell>
        </row>
        <row r="3415">
          <cell r="A3415" t="str">
            <v>RO-40277</v>
          </cell>
          <cell r="B3415" t="str">
            <v>Bueiro simples tubular  de concreto, classe CA-2.  BSTC Ø 0,80 m  - corpo (Execução, incluindo fornecimento e transporte de todos os materiais e berço, exclusive escavação e compactação)</v>
          </cell>
          <cell r="C3415" t="str">
            <v>m</v>
          </cell>
          <cell r="D3415">
            <v>757.67</v>
          </cell>
        </row>
        <row r="3416">
          <cell r="A3416" t="str">
            <v>RO-40278</v>
          </cell>
          <cell r="B3416" t="str">
            <v>Bueiro simples tubular  de concreto, classe CA-2.  BSTC Ø 1,00 m - corpo (Execução, incluindo fornecimento e transporte de todos os materiais e berço, exclusive escavação e compactação)</v>
          </cell>
          <cell r="C3416" t="str">
            <v>m</v>
          </cell>
          <cell r="D3416">
            <v>1077.75</v>
          </cell>
        </row>
        <row r="3417">
          <cell r="A3417" t="str">
            <v>RO-40279</v>
          </cell>
          <cell r="B3417" t="str">
            <v>Bueiro simples tubular  de concreto, classe CA-2.  BSTC Ø 1,20 m  - corpo (Execução, incluindo fornecimento e transporte de todos os materiais e berço, exclusive escavação e compactação)</v>
          </cell>
          <cell r="C3417" t="str">
            <v>m</v>
          </cell>
          <cell r="D3417">
            <v>1486.2</v>
          </cell>
        </row>
        <row r="3418">
          <cell r="A3418" t="str">
            <v>RO-40280</v>
          </cell>
          <cell r="B3418" t="str">
            <v>Bueiro simples tubular  de concreto, classe CA-2.  BSTC Ø 1,50 m  - corpo (Execução, incluindo fornecimento e transporte de todos os materiais e berço, exclusive escavação e compactação)</v>
          </cell>
          <cell r="C3418" t="str">
            <v>m</v>
          </cell>
          <cell r="D3418">
            <v>2165.13</v>
          </cell>
        </row>
        <row r="3419">
          <cell r="A3419" t="str">
            <v>RO-40286</v>
          </cell>
          <cell r="B3419" t="str">
            <v>Bueiro simples tubular de concreto, BSTC Ø 0,40 m - boca (Execução, incluindo fornecimento e transporte de todos os materiais, exclusive escavação e compactação)</v>
          </cell>
          <cell r="C3419" t="str">
            <v>U</v>
          </cell>
          <cell r="D3419">
            <v>415.13</v>
          </cell>
        </row>
        <row r="3420">
          <cell r="A3420" t="str">
            <v>RO-40287</v>
          </cell>
          <cell r="B3420" t="str">
            <v>Bueiro simples tubular de concreto, BSTC Ø 0,60 m - boca (Execução, incluindo fornecimento e transporte de todos os materiais, exclusive escavação e compactação)</v>
          </cell>
          <cell r="C3420" t="str">
            <v>U</v>
          </cell>
          <cell r="D3420">
            <v>1138.3</v>
          </cell>
        </row>
        <row r="3421">
          <cell r="A3421" t="str">
            <v>RO-40288</v>
          </cell>
          <cell r="B3421" t="str">
            <v>Bueiro simples tubular de concreto, BSTC Ø 0,80 m - boca (Execução, incluindo fornecimento e transporte de todos os materiais, exclusive escavação e compactação)</v>
          </cell>
          <cell r="C3421" t="str">
            <v>U</v>
          </cell>
          <cell r="D3421">
            <v>1932.85</v>
          </cell>
        </row>
        <row r="3422">
          <cell r="A3422" t="str">
            <v>RO-41754</v>
          </cell>
          <cell r="B3422" t="str">
            <v>Bueiro simples tubular de concreto. BSTC Ø 1,00 m - boca (Execução, incluindo fornecimento e transporte de todos os materiais, exclusive escavação e compactação)</v>
          </cell>
          <cell r="C3422" t="str">
            <v>U</v>
          </cell>
          <cell r="D3422">
            <v>3022.82</v>
          </cell>
        </row>
        <row r="3423">
          <cell r="A3423" t="str">
            <v>RO-41783</v>
          </cell>
          <cell r="B3423" t="str">
            <v>Bueiro simples tubular de concreto. BSTC Ø 1,20 m - boca (Execução, incluindo fornecimento e transporte de todos os materiais, exclusive escavação e compactação)</v>
          </cell>
          <cell r="C3423" t="str">
            <v>U</v>
          </cell>
          <cell r="D3423">
            <v>4425.4799999999996</v>
          </cell>
        </row>
        <row r="3424">
          <cell r="A3424" t="str">
            <v>RO-42197</v>
          </cell>
          <cell r="B3424" t="str">
            <v>Bueiro simples tubular de concreto. BSTC Ø 1,50 m - boca (Execução, incluindo fornecimento e transporte de todos os materiais, exclusive escavação e compactação)</v>
          </cell>
          <cell r="C3424" t="str">
            <v>U</v>
          </cell>
          <cell r="D3424">
            <v>8146.93</v>
          </cell>
        </row>
        <row r="3425">
          <cell r="A3425" t="str">
            <v>RO-40269</v>
          </cell>
          <cell r="B3425" t="str">
            <v>Bueiro simples tubular de concreto classe CA-1. BSTC Ø 0,40 m - corpo (Execução, incluindo fornecimento e transporte de todos os materiais e berço, exclusive escavação e compactação)</v>
          </cell>
          <cell r="C3425" t="str">
            <v>m</v>
          </cell>
          <cell r="D3425">
            <v>270.33</v>
          </cell>
        </row>
        <row r="3426">
          <cell r="A3426" t="str">
            <v>RO-40270</v>
          </cell>
          <cell r="B3426" t="str">
            <v>Bueiro simples tubular de concreto, classe CA-1. BSTC Ø 0,60 m - corpo (Execução, incluindo fornecimento e transporte de todos os materiais e berço, exclusive escavação e compactação)</v>
          </cell>
          <cell r="C3426" t="str">
            <v>m</v>
          </cell>
          <cell r="D3426">
            <v>482.15</v>
          </cell>
        </row>
        <row r="3427">
          <cell r="A3427" t="str">
            <v>RO-40271</v>
          </cell>
          <cell r="B3427" t="str">
            <v>Bueiro simples tubular de concreto, classe CA-1. BSTC Ø 0,80 m - corpo (Execução, incluindo fornecimento e transporte de todos os materiais e berço, exclusive escavação e compactação)</v>
          </cell>
          <cell r="C3427" t="str">
            <v>m</v>
          </cell>
          <cell r="D3427">
            <v>768.46</v>
          </cell>
        </row>
        <row r="3428">
          <cell r="A3428" t="str">
            <v>RO-40272</v>
          </cell>
          <cell r="B3428" t="str">
            <v>Bueiro simples tubular de concreto, classe CA-1. BSTC Ø 1,00 m - corpo (Execução, incluindo fornecimento e transporte de todos os materiais e berço, exclusive escavação e compactação)</v>
          </cell>
          <cell r="C3428" t="str">
            <v>m</v>
          </cell>
          <cell r="D3428">
            <v>1032.6199999999999</v>
          </cell>
        </row>
        <row r="3429">
          <cell r="A3429" t="str">
            <v>RO-40273</v>
          </cell>
          <cell r="B3429" t="str">
            <v>Bueiro simples tubular de concreto, classe CA-1. BSTC Ø 1,20 m - corpo (Execução, incluindo fornecimento e transporte de todos os materiais e berço, exclusive escavação e compactação)</v>
          </cell>
          <cell r="C3429" t="str">
            <v>m</v>
          </cell>
          <cell r="D3429">
            <v>1432.24</v>
          </cell>
        </row>
        <row r="3430">
          <cell r="A3430" t="str">
            <v>RO-40274</v>
          </cell>
          <cell r="B3430" t="str">
            <v>Bueiro simples tubular de concreto, classe CA-1. BSTC Ø 1,50 m - corpo (Execução, incluindo fornecimento e transporte de todos os materiais e berço, exclusive escavação e compactação)</v>
          </cell>
          <cell r="C3430" t="str">
            <v>m</v>
          </cell>
          <cell r="D3430">
            <v>2096.4499999999998</v>
          </cell>
        </row>
        <row r="3431">
          <cell r="A3431" t="str">
            <v>RO-40281</v>
          </cell>
          <cell r="B3431" t="str">
            <v>Bueiro simples tubular de concreto, classe CA-3. BSTC Ø 0,60 m - corpo (Execução, incluindo fornecimento e transporte de todos os materiais e berço, exclusive escavação e compactação)</v>
          </cell>
          <cell r="C3431" t="str">
            <v>m</v>
          </cell>
          <cell r="D3431">
            <v>552.79</v>
          </cell>
        </row>
        <row r="3432">
          <cell r="A3432" t="str">
            <v>RO-40282</v>
          </cell>
          <cell r="B3432" t="str">
            <v>Bueiro simples tubular de concreto, classe CA-3. BSTC Ø 0,80 m - corpo (Execução, incluindo fornecimento e transporte de todos os materiais e berço, exclusive escavação e compactação)</v>
          </cell>
          <cell r="C3432" t="str">
            <v>m</v>
          </cell>
          <cell r="D3432">
            <v>925.84</v>
          </cell>
        </row>
        <row r="3433">
          <cell r="A3433" t="str">
            <v>RO-40283</v>
          </cell>
          <cell r="B3433" t="str">
            <v>Bueiro simples tubular de concreto, classe CA-3. BSTC Ø 1,00 m - corpo (Execução, incluindo fornecimento e transporte de todos os materiais e berço, exclusive escavação e compactação)</v>
          </cell>
          <cell r="C3433" t="str">
            <v>m</v>
          </cell>
          <cell r="D3433">
            <v>1215.1199999999999</v>
          </cell>
        </row>
        <row r="3434">
          <cell r="A3434" t="str">
            <v>RO-40284</v>
          </cell>
          <cell r="B3434" t="str">
            <v>Bueiro simples tubular de concreto, classe CA-3. BSTC Ø 1,20 m - corpo (Execução, incluindo fornecimento e transporte de todos os materiais e berço, exclusive escavação e compactação)</v>
          </cell>
          <cell r="C3434" t="str">
            <v>m</v>
          </cell>
          <cell r="D3434">
            <v>1766.63</v>
          </cell>
        </row>
        <row r="3435">
          <cell r="A3435" t="str">
            <v>RO-40285</v>
          </cell>
          <cell r="B3435" t="str">
            <v>Bueiro simples tubular de concreto, classe CA-3. BSTC Ø 1,50 m - corpo (Execução, incluindo fornecimento e transporte de todos os materiais e berço, exclusive escavação e compactação)</v>
          </cell>
          <cell r="C3435" t="str">
            <v>m</v>
          </cell>
          <cell r="D3435">
            <v>2651.79</v>
          </cell>
        </row>
        <row r="3436">
          <cell r="A3436" t="str">
            <v>RO-40501</v>
          </cell>
          <cell r="B3436" t="str">
            <v>Bueiro triplo celular de concreto Padrão DER/MG.  Para altura de aterro de 5,10 a 10,00 m. BTCC (2,00 x 1,50)m - boca (Execução, incluindo fornecimento e transporte de todos os materiais, exclusive escavação e compactação)</v>
          </cell>
          <cell r="C3436" t="str">
            <v>U</v>
          </cell>
          <cell r="D3436">
            <v>4779.4799999999996</v>
          </cell>
        </row>
        <row r="3437">
          <cell r="A3437" t="str">
            <v>RO-40488</v>
          </cell>
          <cell r="B3437" t="str">
            <v>Bueiro triplo celular de concreto Padrão DER/MG.  Para altura de aterro de 5,10 a 10,00 m. BTCC (2,00 x 1,50)m - corpo (Execução, incluindo fornecimento e transporte de todos os materiais, exclusive escavação e compactação)</v>
          </cell>
          <cell r="C3437" t="str">
            <v>m</v>
          </cell>
          <cell r="D3437">
            <v>9274.06</v>
          </cell>
        </row>
        <row r="3438">
          <cell r="A3438" t="str">
            <v>RO-40503</v>
          </cell>
          <cell r="B3438" t="str">
            <v>Bueiro triplo celular de concreto Padrão DER/MG.  Para altura de aterro de 5,10 a 10,00 m. BTCC (3,50 x 3,50)m - boca (Execução, incluindo fornecimento e transporte de todos os materiais, exclusive escavação e compactação)</v>
          </cell>
          <cell r="C3438" t="str">
            <v>U</v>
          </cell>
          <cell r="D3438">
            <v>26345.8</v>
          </cell>
        </row>
        <row r="3439">
          <cell r="A3439" t="str">
            <v>RO-40478</v>
          </cell>
          <cell r="B3439" t="str">
            <v>Bueiro triplo celular de concreto Padrão DER/MG.  Para altura de aterro de 5,10 a 10,00 m. BTCC (3,50 x 3,50)m - corpo (Execução, incluindo fornecimento e transporte de todos os materiais, exclusive escavação e compactação)</v>
          </cell>
          <cell r="C3439" t="str">
            <v>m</v>
          </cell>
          <cell r="D3439">
            <v>25802.1</v>
          </cell>
        </row>
        <row r="3440">
          <cell r="A3440" t="str">
            <v>RO-40504</v>
          </cell>
          <cell r="B3440" t="str">
            <v>Bueiro triplo celular de concreto Padrão DER/MG. Para altura de aterro de 0 a 5,00 m.  BTCC (2,00 x 2,00)m - boca (Execução, incluindo fornecimento e transporte de todos os materiais, exclusive escavação e compactação)</v>
          </cell>
          <cell r="C3440" t="str">
            <v>U</v>
          </cell>
          <cell r="D3440">
            <v>6305.05</v>
          </cell>
        </row>
        <row r="3441">
          <cell r="A3441" t="str">
            <v>RO-40483</v>
          </cell>
          <cell r="B3441" t="str">
            <v>Bueiro triplo celular de concreto Padrão DER/MG. Para altura de aterro de 0 a 5,00 m.  BTCC (2,00 x 2,00)m - corpo (Execução, incluindo fornecimento e transporte de todos os materiais, exclusive escavação e compactação)</v>
          </cell>
          <cell r="C3441" t="str">
            <v>m</v>
          </cell>
          <cell r="D3441">
            <v>8625.44</v>
          </cell>
        </row>
        <row r="3442">
          <cell r="A3442" t="str">
            <v>RO-42272</v>
          </cell>
          <cell r="B3442" t="str">
            <v>Bueiro triplo celular de concreto Padrão DER/MG. Para altura de aterro de 0 a 5,00 m.  BTCC (2,50 x 1,50)m - boca (Execução, incluindo fornecimento e transporte de todos os materiais, exclusive escavação e compactação)</v>
          </cell>
          <cell r="C3442" t="str">
            <v>U</v>
          </cell>
          <cell r="D3442">
            <v>4315.54</v>
          </cell>
        </row>
        <row r="3443">
          <cell r="A3443" t="str">
            <v>RO-42271</v>
          </cell>
          <cell r="B3443" t="str">
            <v>Bueiro triplo celular de concreto Padrão DER/MG. Para altura de aterro de 0 a 5,00 m.  BTCC (2,50 x 1,50)m - corpo (Execução, incluindo fornecimento e transporte de todos os materiais, exclusive escavação e compactação)</v>
          </cell>
          <cell r="C3443" t="str">
            <v>m</v>
          </cell>
          <cell r="D3443">
            <v>9587.43</v>
          </cell>
        </row>
        <row r="3444">
          <cell r="A3444" t="str">
            <v>RO-40505</v>
          </cell>
          <cell r="B3444" t="str">
            <v>Bueiro triplo celular de concreto Padrão DER/MG. Para altura de aterro de 0 a 5,00 m.  BTCC (2,50 x 2,50)m - boca (Execução, incluindo fornecimento e transporte de todos os materiais, exclusive escavação e compactação)</v>
          </cell>
          <cell r="C3444" t="str">
            <v>U</v>
          </cell>
          <cell r="D3444">
            <v>10111.99</v>
          </cell>
        </row>
        <row r="3445">
          <cell r="A3445" t="str">
            <v>RO-40494</v>
          </cell>
          <cell r="B3445" t="str">
            <v>Bueiro triplo celular de concreto Padrão DER/MG. Para altura de aterro de 0 a 5,00 m.  BTCC (2,50 x 2,50)m - corpo (Execução, incluindo fornecimento e transporte de todos os materiais, exclusive escavação e compactação)</v>
          </cell>
          <cell r="C3445" t="str">
            <v>m</v>
          </cell>
          <cell r="D3445">
            <v>12031.18</v>
          </cell>
        </row>
        <row r="3446">
          <cell r="A3446" t="str">
            <v>RO-40496</v>
          </cell>
          <cell r="B3446" t="str">
            <v>Bueiro triplo celular de concreto Padrão DER/MG. Para altura de aterro de 0 a 5,00 m.  BTCC (3,00 x 2,50)m - boca (Execução, incluindo fornecimento e transporte de todos os materiais, exclusive escavação e compactação)</v>
          </cell>
          <cell r="C3446" t="str">
            <v>U</v>
          </cell>
          <cell r="D3446">
            <v>10775.7</v>
          </cell>
        </row>
        <row r="3447">
          <cell r="A3447" t="str">
            <v>RO-40485</v>
          </cell>
          <cell r="B3447" t="str">
            <v>Bueiro triplo celular de concreto Padrão DER/MG. Para altura de aterro de 0 a 5,00 m.  BTCC (3,00 x 2,50)m - corpo (Execução, incluindo fornecimento e transporte de todos os materiais, exclusive escavação e compactação)</v>
          </cell>
          <cell r="C3447" t="str">
            <v>m</v>
          </cell>
          <cell r="D3447">
            <v>14371.16</v>
          </cell>
        </row>
        <row r="3448">
          <cell r="A3448" t="str">
            <v>RO-40497</v>
          </cell>
          <cell r="B3448" t="str">
            <v>Bueiro triplo celular de concreto Padrão DER/MG. Para altura de aterro de 0 a 5,00 m.  BTCC (3,00 x 3,00 m - boca (Execução, incluindo fornecimento e transporte de todos os materiais, exclusive escavação e compactação)</v>
          </cell>
          <cell r="C3448" t="str">
            <v>U</v>
          </cell>
          <cell r="D3448">
            <v>14954.89</v>
          </cell>
        </row>
        <row r="3449">
          <cell r="A3449" t="str">
            <v>RO-40486</v>
          </cell>
          <cell r="B3449" t="str">
            <v>Bueiro triplo celular de concreto Padrão DER/MG. Para altura de aterro de 0 a 5,00 m.  BTCC (3,00 x 3,00)m - corpo (Execução, incluindo fornecimento e transporte de todos os materiais, exclusive escavação e compactação)</v>
          </cell>
          <cell r="C3449" t="str">
            <v>m</v>
          </cell>
          <cell r="D3449">
            <v>15726.64</v>
          </cell>
        </row>
        <row r="3450">
          <cell r="A3450" t="str">
            <v>RO-40498</v>
          </cell>
          <cell r="B3450" t="str">
            <v>Bueiro triplo celular de concreto Padrão DER/MG. Para altura de aterro de 0 a 5,00 m.  BTCC (3,00 x 3,50)m - boca (Execução, incluindo fornecimento e transporte de todos os materiais, exclusive escavação e compactação)</v>
          </cell>
          <cell r="C3450" t="str">
            <v>U</v>
          </cell>
          <cell r="D3450">
            <v>20043.55</v>
          </cell>
        </row>
        <row r="3451">
          <cell r="A3451" t="str">
            <v>RO-40487</v>
          </cell>
          <cell r="B3451" t="str">
            <v>Bueiro triplo celular de concreto Padrão DER/MG. Para altura de aterro de 0 a 5,00 m.  BTCC (3,00 x 3,50)m - corpo (Execução, incluindo fornecimento e transporte de todos os materiais, exclusive escavação e compactação)</v>
          </cell>
          <cell r="C3451" t="str">
            <v>m</v>
          </cell>
          <cell r="D3451">
            <v>17279.310000000001</v>
          </cell>
        </row>
        <row r="3452">
          <cell r="A3452" t="str">
            <v>RO-41799</v>
          </cell>
          <cell r="B3452" t="str">
            <v>Bueiro triplo celular de concreto Padrão DER/MG. Para altura de aterro de 0 a 5,00 m.  BTCC (3,00 x2,00)m - corpo (Execução, incluindo fornecimento e transporte de todos os materiais, exclusive escavação e compactação)</v>
          </cell>
          <cell r="C3452" t="str">
            <v>m</v>
          </cell>
          <cell r="D3452">
            <v>13151.76</v>
          </cell>
        </row>
        <row r="3453">
          <cell r="A3453" t="str">
            <v>RO-40507</v>
          </cell>
          <cell r="B3453" t="str">
            <v>Bueiro triplo celular de concreto Padrão DER/MG. Para altura de aterro de 0 a 5,00 m.  BTCC (3,50 x 3,50)m - boca (Execução, incluindo fornecimento e transporte de todos os materiais, exclusive escavação e compactação)</v>
          </cell>
          <cell r="C3453" t="str">
            <v>U</v>
          </cell>
          <cell r="D3453">
            <v>21046.86</v>
          </cell>
        </row>
        <row r="3454">
          <cell r="A3454" t="str">
            <v>RO-40492</v>
          </cell>
          <cell r="B3454" t="str">
            <v>Bueiro triplo celular de concreto Padrão DER/MG. Para altura de aterro de 0 a 5,00 m.  BTCC (3,50 x 3,50)m - corpo (Execução, incluindo fornecimento e transporte de todos os materiais, exclusive escavação e compactação)</v>
          </cell>
          <cell r="C3454" t="str">
            <v>m</v>
          </cell>
          <cell r="D3454">
            <v>19889.3</v>
          </cell>
        </row>
        <row r="3455">
          <cell r="A3455" t="str">
            <v>RO-40500</v>
          </cell>
          <cell r="B3455" t="str">
            <v>Bueiro triplo celular de concreto Padrão DER/MG. Para altura de aterro de 0 a 5,00 m.  BTCC (4,00 x 4,00)m - corpo (Execução, incluindo fornecimento e transporte de todos os materiais, exclusive escavação e compactação)</v>
          </cell>
          <cell r="C3455" t="str">
            <v>m</v>
          </cell>
          <cell r="D3455">
            <v>25347.84</v>
          </cell>
        </row>
        <row r="3456">
          <cell r="A3456" t="str">
            <v>RO-40509</v>
          </cell>
          <cell r="B3456" t="str">
            <v>Bueiro triplo celular de concreto Padrão DER/MG. Para altura de aterro de 0 a 5,00 m. BTCC (4,00 x 4,00)m - boca (Execução, incluindo fornecimento e transporte de todos os materiais, exclusive escavação e compactação)</v>
          </cell>
          <cell r="C3456" t="str">
            <v>U</v>
          </cell>
          <cell r="D3456">
            <v>28378.89</v>
          </cell>
        </row>
        <row r="3457">
          <cell r="A3457" t="str">
            <v>RO-44766</v>
          </cell>
          <cell r="B3457" t="str">
            <v>Bueiro triplo celular de concreto padrão DER/MG para altura de aterro de 0 a 5,00m. BTCC (3,00 X 2,00)m - boca (Execução, incluindo fornecimento e transporte de todos os materiais, exclusive escavação e compactação)</v>
          </cell>
          <cell r="C3457" t="str">
            <v>U</v>
          </cell>
          <cell r="D3457">
            <v>7404.95</v>
          </cell>
        </row>
        <row r="3458">
          <cell r="A3458" t="str">
            <v>RO-42821</v>
          </cell>
          <cell r="B3458" t="str">
            <v>Bueiro triplo celular de concreto Padrão DER/MG. Para altura de aterro de 5,10 a 10,00 m. BTCC (3,50 x 2,50)m - boca (Execução, incluindo fornecimento e transporte de todos os materiais, exclusive escavação e compactação)</v>
          </cell>
          <cell r="C3458" t="str">
            <v>U</v>
          </cell>
          <cell r="D3458">
            <v>14795.36</v>
          </cell>
        </row>
        <row r="3459">
          <cell r="A3459" t="str">
            <v>RO-42820</v>
          </cell>
          <cell r="B3459" t="str">
            <v>Bueiro triplo celular de concreto Padrão DER/MG. Para altura de aterro de 5,10 a 10,00 m. BTCC (3,50 x 2,50)m - corpo (Execução, incluindo fornecimento e transporte de todos os materiais, exclusive escavação e compactação)</v>
          </cell>
          <cell r="C3459" t="str">
            <v>m</v>
          </cell>
          <cell r="D3459">
            <v>22297.54</v>
          </cell>
        </row>
        <row r="3460">
          <cell r="A3460" t="str">
            <v>RO-40321</v>
          </cell>
          <cell r="B3460" t="str">
            <v>Bueiro triplo tubular  de concreto, classe CA-2.  BTTC Ø 0,60 m - corpo (Execução, incluindo fornecimento e transporte de todos os materiais e berço, exclusive escavação e compactação)</v>
          </cell>
          <cell r="C3460" t="str">
            <v>m</v>
          </cell>
          <cell r="D3460">
            <v>1264.19</v>
          </cell>
        </row>
        <row r="3461">
          <cell r="A3461" t="str">
            <v>RO-40322</v>
          </cell>
          <cell r="B3461" t="str">
            <v>Bueiro triplo tubular  de concreto, classe CA-2.  BTTC Ø 0,80 m - corpo (Execução, incluindo fornecimento e transporte de todos os materiais e berço, exclusive escavação e compactação)</v>
          </cell>
          <cell r="C3461" t="str">
            <v>m</v>
          </cell>
          <cell r="D3461">
            <v>2156.63</v>
          </cell>
        </row>
        <row r="3462">
          <cell r="A3462" t="str">
            <v>RO-40323</v>
          </cell>
          <cell r="B3462" t="str">
            <v>Bueiro triplo tubular  de concreto, classe CA-2.  BTTC Ø 1,00 m - corpo (Execução, incluindo fornecimento e transporte de todos os materiais e berço, exclusive escavação e compactação)</v>
          </cell>
          <cell r="C3462" t="str">
            <v>m</v>
          </cell>
          <cell r="D3462">
            <v>3084.69</v>
          </cell>
        </row>
        <row r="3463">
          <cell r="A3463" t="str">
            <v>RO-40324</v>
          </cell>
          <cell r="B3463" t="str">
            <v>Bueiro triplo tubular  de concreto, classe CA-2.  BTTC Ø 1,20 m - corpo (Execução, incluindo fornecimento e transporte de todos os materiais e berço, exclusive escavação e compactação)</v>
          </cell>
          <cell r="C3463" t="str">
            <v>m</v>
          </cell>
          <cell r="D3463">
            <v>4279.91</v>
          </cell>
        </row>
        <row r="3464">
          <cell r="A3464" t="str">
            <v>RO-40325</v>
          </cell>
          <cell r="B3464" t="str">
            <v>Bueiro triplo tubular  de concreto, classe CA-2.  BTTC Ø 1,50 m - corpo (Execução, incluindo fornecimento e transporte de todos os materiais e berço, exclusive escavação e compactação)</v>
          </cell>
          <cell r="C3464" t="str">
            <v>m</v>
          </cell>
          <cell r="D3464">
            <v>6270.68</v>
          </cell>
        </row>
        <row r="3465">
          <cell r="A3465" t="str">
            <v>RO-40331</v>
          </cell>
          <cell r="B3465" t="str">
            <v>Bueiro triplo tubular de concreto. BTTC Ø 0,60 m - boca (Execução, incluindo fornecimento e transporte de todos os materiais, exclusive escavação e compactação)</v>
          </cell>
          <cell r="C3465" t="str">
            <v>U</v>
          </cell>
          <cell r="D3465">
            <v>2225.16</v>
          </cell>
        </row>
        <row r="3466">
          <cell r="A3466" t="str">
            <v>RO-40332</v>
          </cell>
          <cell r="B3466" t="str">
            <v>Bueiro triplo tubular de concreto. BTTC Ø 0,80 m - boca (Execução, incluindo fornecimento e transporte de todos os materiais, exclusive escavação e compactação)</v>
          </cell>
          <cell r="C3466" t="str">
            <v>U</v>
          </cell>
          <cell r="D3466">
            <v>3610.35</v>
          </cell>
        </row>
        <row r="3467">
          <cell r="A3467" t="str">
            <v>RO-40333</v>
          </cell>
          <cell r="B3467" t="str">
            <v>Bueiro triplo tubular de concreto. BTTC Ø 1,00 m - boca (Execução, incluindo fornecimento e transporte de todos os materiais, exclusive escavação e compactação)</v>
          </cell>
          <cell r="C3467" t="str">
            <v>U</v>
          </cell>
          <cell r="D3467">
            <v>5446.44</v>
          </cell>
        </row>
        <row r="3468">
          <cell r="A3468" t="str">
            <v>RO-40334</v>
          </cell>
          <cell r="B3468" t="str">
            <v>Bueiro triplo tubular de concreto. BTTC Ø 1,20 m - boca (Execução, incluindo fornecimento e transporte de todos os materiais, exclusive escavação e compactação)</v>
          </cell>
          <cell r="C3468" t="str">
            <v>U</v>
          </cell>
          <cell r="D3468">
            <v>8006.77</v>
          </cell>
        </row>
        <row r="3469">
          <cell r="A3469" t="str">
            <v>RO-40335</v>
          </cell>
          <cell r="B3469" t="str">
            <v>Bueiro triplo tubular de concreto. BTTC Ø 1,50 m - boca (Execução, incluindo fornecimento e transporte de todos os materiais, exclusive escavação e compactação)</v>
          </cell>
          <cell r="C3469" t="str">
            <v>U</v>
          </cell>
          <cell r="D3469">
            <v>14256.25</v>
          </cell>
        </row>
        <row r="3470">
          <cell r="A3470" t="str">
            <v>RO-40316</v>
          </cell>
          <cell r="B3470" t="str">
            <v>Bueiro triplo tubular de concreto, classe CA-1. BTTC Ø 0,60 m - corpo (Execução, incluindo fornecimento e transporte de todos os materiais e berço, exclusive escavação e compactação)</v>
          </cell>
          <cell r="C3470" t="str">
            <v>m</v>
          </cell>
          <cell r="D3470">
            <v>1356.92</v>
          </cell>
        </row>
        <row r="3471">
          <cell r="A3471" t="str">
            <v>RO-40317</v>
          </cell>
          <cell r="B3471" t="str">
            <v>Bueiro triplo tubular de concreto, classe CA-1. BTTC Ø 0,80 m - corpo (Execução, incluindo fornecimento e transporte de todos os materiais e berço, exclusive escavação e compactação)</v>
          </cell>
          <cell r="C3471" t="str">
            <v>m</v>
          </cell>
          <cell r="D3471">
            <v>2189</v>
          </cell>
        </row>
        <row r="3472">
          <cell r="A3472" t="str">
            <v>RO-40318</v>
          </cell>
          <cell r="B3472" t="str">
            <v>Bueiro triplo tubular de concreto, classe CA-1. BTTC Ø 1,00 m - corpo (Execução, incluindo fornecimento e transporte de todos os materiais e berço, exclusive escavação e compactação)</v>
          </cell>
          <cell r="C3472" t="str">
            <v>m</v>
          </cell>
          <cell r="D3472">
            <v>2949.3</v>
          </cell>
        </row>
        <row r="3473">
          <cell r="A3473" t="str">
            <v>RO-40319</v>
          </cell>
          <cell r="B3473" t="str">
            <v>Bueiro triplo tubular de concreto, classe CA-1. BTTC Ø 1,20 m - corpo (Execução, incluindo fornecimento e transporte de todos os materiais e berço, exclusive escavação e compactação)</v>
          </cell>
          <cell r="C3473" t="str">
            <v>m</v>
          </cell>
          <cell r="D3473">
            <v>4117.66</v>
          </cell>
        </row>
        <row r="3474">
          <cell r="A3474" t="str">
            <v>RO-40320</v>
          </cell>
          <cell r="B3474" t="str">
            <v>Bueiro triplo tubular de concreto, classe CA-1. BTTC Ø 1,50 m - corpo (Execução, incluindo fornecimento e transporte de todos os materiais e berço, exclusive escavação e compactação)</v>
          </cell>
          <cell r="C3474" t="str">
            <v>m</v>
          </cell>
          <cell r="D3474">
            <v>6064.64</v>
          </cell>
        </row>
        <row r="3475">
          <cell r="A3475" t="str">
            <v>RO-40327</v>
          </cell>
          <cell r="B3475" t="str">
            <v>Bueiro triplo tubular de concreto, classe CA-3. BTTC Ø 0,80 m - corpo (Execução, incluindo fornecimento e transporte de todos os materiais e berço, exclusive escavação e compactação)</v>
          </cell>
          <cell r="C3475" t="str">
            <v>m</v>
          </cell>
          <cell r="D3475">
            <v>2661.14</v>
          </cell>
        </row>
        <row r="3476">
          <cell r="A3476" t="str">
            <v>RO-40328</v>
          </cell>
          <cell r="B3476" t="str">
            <v>Bueiro triplo tubular de concreto, classe CA-3. BTTC Ø 1,00 m - corpo (Execução, incluindo fornecimento e transporte de todos os materiais e berço, exclusive escavação e compactação)</v>
          </cell>
          <cell r="C3476" t="str">
            <v>m</v>
          </cell>
          <cell r="D3476">
            <v>3496.8</v>
          </cell>
        </row>
        <row r="3477">
          <cell r="A3477" t="str">
            <v>RO-40329</v>
          </cell>
          <cell r="B3477" t="str">
            <v>Bueiro triplo tubular de concreto, classe CA-3. BTTC Ø 1,20 m - corpo (Execução, incluindo fornecimento e transporte de todos os materiais e berço, exclusive escavação e compactação)</v>
          </cell>
          <cell r="C3477" t="str">
            <v>m</v>
          </cell>
          <cell r="D3477">
            <v>5121.2</v>
          </cell>
        </row>
        <row r="3478">
          <cell r="A3478" t="str">
            <v>RO-40330</v>
          </cell>
          <cell r="B3478" t="str">
            <v>Bueiro triplo tubular de concreto, classe CA-3. BTTC Ø 1,50 m - corpo (Execução, incluindo fornecimento e transporte de todos os materiais e berço, exclusive escavação e compactação)</v>
          </cell>
          <cell r="C3478" t="str">
            <v>m</v>
          </cell>
          <cell r="D3478">
            <v>7730.66</v>
          </cell>
        </row>
        <row r="3479">
          <cell r="A3479" t="str">
            <v>RO-40988</v>
          </cell>
          <cell r="B3479" t="str">
            <v>Colchão drenante de areia (Execução,  incluindo  espalhamento e fornecimento de todos os materiais, exceto transporte dos agregados)</v>
          </cell>
          <cell r="C3479" t="str">
            <v>m3</v>
          </cell>
          <cell r="D3479">
            <v>70.86</v>
          </cell>
        </row>
        <row r="3480">
          <cell r="A3480" t="str">
            <v>RO-43118</v>
          </cell>
          <cell r="B3480" t="str">
            <v>Colchão drenante de brita com geotextil não tecido (Execução,  incluindo  espalhamento e fornecimento de todos os materiais, exceto transporte dos agregados)</v>
          </cell>
          <cell r="C3480" t="str">
            <v>m3</v>
          </cell>
          <cell r="D3480">
            <v>99.76</v>
          </cell>
        </row>
        <row r="3481">
          <cell r="A3481" t="str">
            <v>RO-40935</v>
          </cell>
          <cell r="B3481" t="str">
            <v>Dreno de alivio de pavimento, tipo DR.DA-01 (Execução incluindo  escavação ,fornecimento de todos os materiais, exceto transporte dos agregados)</v>
          </cell>
          <cell r="C3481" t="str">
            <v>m</v>
          </cell>
          <cell r="D3481">
            <v>7.39</v>
          </cell>
        </row>
        <row r="3482">
          <cell r="A3482" t="str">
            <v>RO-40925</v>
          </cell>
          <cell r="B3482" t="str">
            <v>Dreno de talvegue com pedra de mão, brita e areia, tipo DR.DT (Execução, incluindo fornecimento de todos os materiais, exceto transporte dos agregados e escavação)</v>
          </cell>
          <cell r="C3482" t="str">
            <v>m3</v>
          </cell>
          <cell r="D3482">
            <v>129.88</v>
          </cell>
        </row>
        <row r="3483">
          <cell r="A3483" t="str">
            <v>RO-43467</v>
          </cell>
          <cell r="B3483" t="str">
            <v>Dreno de Talvegue tipo DR-DT com pedra de mão (Execução, incluindo fornecimento de todos os materiais, exceto transporte dos agregados e escavação)</v>
          </cell>
          <cell r="C3483" t="str">
            <v>m3</v>
          </cell>
          <cell r="D3483">
            <v>115.44</v>
          </cell>
        </row>
        <row r="3484">
          <cell r="A3484" t="str">
            <v>RO-40928</v>
          </cell>
          <cell r="B3484" t="str">
            <v>Dreno espinha de peixe de areia, tipo DR.EP-01 (Execução incluindo  escavação ,fornecimento de todos os materiais, exceto transporte dos agregados)</v>
          </cell>
          <cell r="C3484" t="str">
            <v>m</v>
          </cell>
          <cell r="D3484">
            <v>15.51</v>
          </cell>
        </row>
        <row r="3485">
          <cell r="A3485" t="str">
            <v>RO-40930</v>
          </cell>
          <cell r="B3485" t="str">
            <v>Dreno espinha de peixe de brita, tipo DR.EP-01 (Execução incluindo  escavação ,fornecimento de todos os materiais, exceto transporte dos agregados)</v>
          </cell>
          <cell r="C3485" t="str">
            <v>m</v>
          </cell>
          <cell r="D3485">
            <v>16.63</v>
          </cell>
        </row>
        <row r="3486">
          <cell r="A3486" t="str">
            <v>RO-42808</v>
          </cell>
          <cell r="B3486" t="str">
            <v>Dreno profundo com areia, sem selo, com 1,50x0,40 m e tubo de polietileno de alta densidade perfurado, de 100mm envolvido em manta geotêxtil não tecida, tipo DR.DP-02 (Execução  incluindo  escavação , fornecimento de todos os materiais, exceto transporte dos agregados)</v>
          </cell>
          <cell r="C3486" t="str">
            <v>m</v>
          </cell>
          <cell r="D3486">
            <v>82.73</v>
          </cell>
        </row>
        <row r="3487">
          <cell r="A3487" t="str">
            <v>RO-42935</v>
          </cell>
          <cell r="B3487" t="str">
            <v>Dreno profundo com brita, com selo, com 1,50x0,40 m envolvido em manta geotêxtil não tecida, com tubo de polietileno de alta densidade perfurado, de 100mm tipo DR.DPS-02 (Execução  incluindo  escavação, fornecimento de todos os materiais, exceto transporte dos agregados)</v>
          </cell>
          <cell r="C3487" t="str">
            <v>m</v>
          </cell>
          <cell r="D3487">
            <v>92.42</v>
          </cell>
        </row>
        <row r="3488">
          <cell r="A3488" t="str">
            <v>RO-42838</v>
          </cell>
          <cell r="B3488" t="str">
            <v>Dreno profundo com brita, sem selo, com 1,50x0,40 m envolvido em manta geotêxtil não tecida, com tubo de polietileno de alta densidade perfurado, de 100mm tipo DR.DP-02 (Execução  incluindo  escavação, fornecimento de todos os materiais, exceto transporte dos agregados)</v>
          </cell>
          <cell r="C3488" t="str">
            <v>m</v>
          </cell>
          <cell r="D3488">
            <v>99.9</v>
          </cell>
        </row>
        <row r="3489">
          <cell r="A3489" t="str">
            <v>RO-43276</v>
          </cell>
          <cell r="B3489" t="str">
            <v>Dreno profundo com brita, sem selo, com 1,50x0,60 m envolvido em manta geotêxtil não tecida, com tubo de polietileno de alta densidade perfurado, de 100mm tipo DR.DP-02 (Execução  incluindo  escavação, fornecimento de todos os materiais, exceto transporte dos agregados)</v>
          </cell>
          <cell r="C3489" t="str">
            <v>m</v>
          </cell>
          <cell r="D3489">
            <v>141.63999999999999</v>
          </cell>
        </row>
        <row r="3490">
          <cell r="A3490" t="str">
            <v>RO-40942</v>
          </cell>
          <cell r="B3490" t="str">
            <v>Dreno profundo de areia com selo, com (1,50 x 0,40)m e tubo de PVC perfurado com ø 100mm, tipo DPS-02 (Execução  incluindo  escavação,  fornecimento de todos os materiais, exceto transporte dos agregados)</v>
          </cell>
          <cell r="C3490" t="str">
            <v>m</v>
          </cell>
          <cell r="D3490">
            <v>73.37</v>
          </cell>
        </row>
        <row r="3491">
          <cell r="A3491" t="str">
            <v>RO-40953</v>
          </cell>
          <cell r="B3491" t="str">
            <v>Dreno profundo de corte em rocha tipo DR.DPR (Execução  incluindo  escavação,  fornecimento de todos os materiais, exceto transporte dos agregados)</v>
          </cell>
          <cell r="C3491" t="str">
            <v>m</v>
          </cell>
          <cell r="D3491">
            <v>45.13</v>
          </cell>
        </row>
        <row r="3492">
          <cell r="A3492" t="str">
            <v>RO-40956</v>
          </cell>
          <cell r="B3492" t="str">
            <v>Dreno vertical de areia (Execução incluindo  escavação ,fornecimento de todos os materiais, exceto transporte dos agregados)</v>
          </cell>
          <cell r="C3492" t="str">
            <v>m3</v>
          </cell>
          <cell r="D3492">
            <v>102.78</v>
          </cell>
        </row>
        <row r="3493">
          <cell r="A3493" t="str">
            <v>RO-40955</v>
          </cell>
          <cell r="B3493" t="str">
            <v>Dreno vertical de brita (Execução incluindo  escavação ,fornecimento de todos os materiais, exceto transporte dos agregados)</v>
          </cell>
          <cell r="C3493" t="str">
            <v>m3</v>
          </cell>
          <cell r="D3493">
            <v>121.46</v>
          </cell>
        </row>
        <row r="3494">
          <cell r="A3494" t="str">
            <v>RO-41037</v>
          </cell>
          <cell r="B3494" t="str">
            <v>Enrocamento de talude, tipo OC.ET-01 (Execução, incluindo  fornecimento de todos os materiais, exclui transporte do agregado)</v>
          </cell>
          <cell r="C3494" t="str">
            <v>m3</v>
          </cell>
          <cell r="D3494">
            <v>180.79</v>
          </cell>
        </row>
        <row r="3495">
          <cell r="A3495" t="str">
            <v>RO-40345</v>
          </cell>
          <cell r="B3495" t="str">
            <v>Gigante de sustentação para bueiro duplo tubular de concreto - BDTC Ø 0,80 m (Execução, incluindo fornecimento e transporte de todos os materiais,exclusive escavação e compactação)</v>
          </cell>
          <cell r="C3495" t="str">
            <v>U</v>
          </cell>
          <cell r="D3495">
            <v>1234.3900000000001</v>
          </cell>
        </row>
        <row r="3496">
          <cell r="A3496" t="str">
            <v>RO-40342</v>
          </cell>
          <cell r="B3496" t="str">
            <v>Gigante de sustentação para bueiro simples tubular de concreto - BSTC Ø 0,60 m (Execução, incluindo fornecimento e transporte de todos os materiais,exclusive escavação e compactação)</v>
          </cell>
          <cell r="C3496" t="str">
            <v>U</v>
          </cell>
          <cell r="D3496">
            <v>605.04999999999995</v>
          </cell>
        </row>
        <row r="3497">
          <cell r="A3497" t="str">
            <v>RO-40343</v>
          </cell>
          <cell r="B3497" t="str">
            <v>Gigante de sustentação para bueiro simples tubular de concreto - BSTC Ø 0,80 m (Execução, incluindo fornecimento e transporte de todos os materiais,exclusive escavação e compactação)</v>
          </cell>
          <cell r="C3497" t="str">
            <v>U</v>
          </cell>
          <cell r="D3497">
            <v>649.80999999999995</v>
          </cell>
        </row>
        <row r="3498">
          <cell r="A3498" t="str">
            <v>RO-40344</v>
          </cell>
          <cell r="B3498" t="str">
            <v>Gigante de sustentação para bueiro simples tubular de concreto - BSTC Ø 1,00 m (Execução, incluindo fornecimento e transporte de todos os materiais,exclusive escavação e compactação)</v>
          </cell>
          <cell r="C3498" t="str">
            <v>U</v>
          </cell>
          <cell r="D3498">
            <v>786.51</v>
          </cell>
        </row>
        <row r="3499">
          <cell r="A3499" t="str">
            <v>RO-40346</v>
          </cell>
          <cell r="B3499" t="str">
            <v>Gigante de sustentação para bueiro triplo tubular de concreto - BTTC Ø 1,00 m (Execução, incluindo fornecimento e transporte de todos os materiais,exclusive escavação e compactação)</v>
          </cell>
          <cell r="C3499" t="str">
            <v>U</v>
          </cell>
          <cell r="D3499">
            <v>1697.6</v>
          </cell>
        </row>
        <row r="3500">
          <cell r="A3500" t="str">
            <v>RO-41034</v>
          </cell>
          <cell r="B3500" t="str">
            <v>Guarda-corpo, tipo OC.NJ-S1 (Execução incluindo  fornecimento e transporte de todos os materiais)</v>
          </cell>
          <cell r="C3500" t="str">
            <v>m</v>
          </cell>
          <cell r="D3500">
            <v>408.97</v>
          </cell>
        </row>
        <row r="3501">
          <cell r="A3501" t="str">
            <v>RO-43310</v>
          </cell>
          <cell r="B3501" t="str">
            <v>Manta geotêxtil não tecida, A/150, OP/15 ou similar, resistência à tração de 10 KN/m2 (Execução, incluindo fornecimento, transporte e colocação)</v>
          </cell>
          <cell r="C3501" t="str">
            <v>m2</v>
          </cell>
          <cell r="D3501">
            <v>5.31</v>
          </cell>
        </row>
        <row r="3502">
          <cell r="A3502" t="str">
            <v>RO-40980</v>
          </cell>
          <cell r="B3502" t="str">
            <v>Manta geotêxtil não tecida, A/180, OP/20 ou similar, resistência à tração de 12 KN/m2 (Incluindo fornecimento, transporte e colocação)</v>
          </cell>
          <cell r="C3502" t="str">
            <v>m2</v>
          </cell>
          <cell r="D3502">
            <v>3.47</v>
          </cell>
        </row>
        <row r="3503">
          <cell r="A3503" t="str">
            <v>RO-40981</v>
          </cell>
          <cell r="B3503" t="str">
            <v>Manta geotêxtil não tecida, A/300, OP/30 ou similar, resistência à tração de 21 KN/m2 (Execução, incluindo fornecimento, transporte e colocação)</v>
          </cell>
          <cell r="C3503" t="str">
            <v>m2</v>
          </cell>
          <cell r="D3503">
            <v>5.31</v>
          </cell>
        </row>
        <row r="3504">
          <cell r="A3504" t="str">
            <v>RO-40982</v>
          </cell>
          <cell r="B3504" t="str">
            <v>Manta geotêxtil não tecida, A/500, OP/60 ou similar, resistência à tração de 39 KN/m2 (Execução, incluindo fornecimento, transporte e colocação)</v>
          </cell>
          <cell r="C3504" t="str">
            <v>m2</v>
          </cell>
          <cell r="D3504">
            <v>11.72</v>
          </cell>
        </row>
        <row r="3505">
          <cell r="A3505" t="str">
            <v>RO-43147</v>
          </cell>
          <cell r="B3505" t="str">
            <v>Manta geotêxtil não tecida, OP/40 ou similar, resistência à tração de 27 KN/m2 (Execução, incluindo fornecimento, transporte e colocação)</v>
          </cell>
          <cell r="C3505" t="str">
            <v>m2</v>
          </cell>
          <cell r="D3505">
            <v>7.06</v>
          </cell>
        </row>
        <row r="3506">
          <cell r="A3506" t="str">
            <v>RO-40976</v>
          </cell>
          <cell r="B3506" t="str">
            <v>Manta geotextil tecida, 2004 ou similar, resistência a tração de 22 KN/m2 (Eexecução, incluindo fornecimento, transporte e colocação)</v>
          </cell>
          <cell r="C3506" t="str">
            <v>m2</v>
          </cell>
          <cell r="D3506">
            <v>3.19</v>
          </cell>
        </row>
        <row r="3507">
          <cell r="A3507" t="str">
            <v>RO-40977</v>
          </cell>
          <cell r="B3507" t="str">
            <v>Manta geotextil tecida, 2008 ou similar, resistência à tração de 35 KN/m2. (Execução, incluindo fornecimento, transporte e colocação)</v>
          </cell>
          <cell r="C3507" t="str">
            <v>m2</v>
          </cell>
          <cell r="D3507">
            <v>6.12</v>
          </cell>
        </row>
        <row r="3508">
          <cell r="A3508" t="str">
            <v>RO-40978</v>
          </cell>
          <cell r="B3508" t="str">
            <v>Manta geotextil tecida, 2010a ou similar, resistência a tração de 42 KN/m2. (Execução, incluindo fornecimento, transporte e colocação)</v>
          </cell>
          <cell r="C3508" t="str">
            <v>m2</v>
          </cell>
          <cell r="D3508">
            <v>6.85</v>
          </cell>
        </row>
        <row r="3509">
          <cell r="A3509" t="str">
            <v>RO-40638</v>
          </cell>
          <cell r="B3509" t="str">
            <v>Meio-fio de concreto, tipo DR.MF-01 (Execução, incluindo escavação, fornecimento e transporte de todos os materiais)</v>
          </cell>
          <cell r="C3509" t="str">
            <v>m</v>
          </cell>
          <cell r="D3509">
            <v>52.1</v>
          </cell>
        </row>
        <row r="3510">
          <cell r="A3510" t="str">
            <v>RO-40553</v>
          </cell>
          <cell r="B3510" t="str">
            <v>Mureta de proteção,  tipo DR.MP-01 (Execução,  fornecimento e transporte de todos os materiais)</v>
          </cell>
          <cell r="C3510" t="str">
            <v>m</v>
          </cell>
          <cell r="D3510">
            <v>51.51</v>
          </cell>
        </row>
        <row r="3511">
          <cell r="A3511" t="str">
            <v>RO-41031</v>
          </cell>
          <cell r="B3511" t="str">
            <v>Passagem de gado, tipo OC.PG-01 - boca (Execução, incluindo guardad-corpo, fornecimento e transporte de todos os materiais, exclusive escavação, compactação e fundação para a passagem de gado)</v>
          </cell>
          <cell r="C3511" t="str">
            <v>U</v>
          </cell>
          <cell r="D3511">
            <v>7412.84</v>
          </cell>
        </row>
        <row r="3512">
          <cell r="A3512" t="str">
            <v>RO-41030</v>
          </cell>
          <cell r="B3512" t="str">
            <v>Passagem de gado, tipo OC.PG-01 - corpo (Execução, incluindo guardad-corpo, fornecimento e transporte de todos os materiais, exclusive escavação, compactação e fundação para a passagem de gado)</v>
          </cell>
          <cell r="C3512" t="str">
            <v>m</v>
          </cell>
          <cell r="D3512">
            <v>4213.12</v>
          </cell>
        </row>
        <row r="3513">
          <cell r="A3513" t="str">
            <v>RO-41029</v>
          </cell>
          <cell r="B3513" t="str">
            <v>Passagem de gado, tipo OC.PG-03 -  boca (Execução, incluindo guardad-corpo, fornecimento e transporte de todos os materiais, exclusive escavação, compactação e fundação para a passagem de gado)</v>
          </cell>
          <cell r="C3513" t="str">
            <v>U</v>
          </cell>
          <cell r="D3513">
            <v>11224.3</v>
          </cell>
        </row>
        <row r="3514">
          <cell r="A3514" t="str">
            <v>RO-41028</v>
          </cell>
          <cell r="B3514" t="str">
            <v>Passagem de gado, tipo OC.PG-03 - corpo (Execução, incluindo guardad-corpo, fornecimento e transporte de todos os materiais, exclusive escavação, compactação e fundação para a passagem de gado)</v>
          </cell>
          <cell r="C3514" t="str">
            <v>m</v>
          </cell>
          <cell r="D3514">
            <v>6410.17</v>
          </cell>
        </row>
        <row r="3515">
          <cell r="A3515" t="str">
            <v>RO-42920</v>
          </cell>
          <cell r="B3515" t="str">
            <v>Passagem sobre sarjeta, tipo OC.PS-01A com lajes de largura = 1,00m (Execução incluindo escavação, fornecimento e transporte de todos os materiais)</v>
          </cell>
          <cell r="C3515" t="str">
            <v>U</v>
          </cell>
          <cell r="D3515">
            <v>1447.23</v>
          </cell>
        </row>
        <row r="3516">
          <cell r="A3516" t="str">
            <v>RO-41033</v>
          </cell>
          <cell r="B3516" t="str">
            <v>Passagem sobre sarjeta, tipo OC.PS-02A com lajes de largura = 2,00m (Execução incluindo escavação, fornecimento e transporte de todos os materiais)</v>
          </cell>
          <cell r="C3516" t="str">
            <v>U</v>
          </cell>
          <cell r="D3516">
            <v>1979.28</v>
          </cell>
        </row>
        <row r="3517">
          <cell r="A3517" t="str">
            <v>RO-41057</v>
          </cell>
          <cell r="B3517" t="str">
            <v>Remoção de bueiro duplo tubular de concreto. BDTC Ø 0,60 m - boca</v>
          </cell>
          <cell r="C3517" t="str">
            <v>U</v>
          </cell>
          <cell r="D3517">
            <v>366.31</v>
          </cell>
        </row>
        <row r="3518">
          <cell r="A3518" t="str">
            <v>RO-41052</v>
          </cell>
          <cell r="B3518" t="str">
            <v>Remoção de bueiro duplo tubular de concreto. BDTC Ø 0,60 m - corpo</v>
          </cell>
          <cell r="C3518" t="str">
            <v>m</v>
          </cell>
          <cell r="D3518">
            <v>156.13999999999999</v>
          </cell>
        </row>
        <row r="3519">
          <cell r="A3519" t="str">
            <v>RO-41058</v>
          </cell>
          <cell r="B3519" t="str">
            <v>Remoção de bueiro duplo tubular de concreto. BDTC Ø 0,80 m - boca</v>
          </cell>
          <cell r="C3519" t="str">
            <v>U</v>
          </cell>
          <cell r="D3519">
            <v>579.92999999999995</v>
          </cell>
        </row>
        <row r="3520">
          <cell r="A3520" t="str">
            <v>RO-41053</v>
          </cell>
          <cell r="B3520" t="str">
            <v>Remoção de bueiro duplo tubular de concreto. BDTC Ø 0,80 m - corpo</v>
          </cell>
          <cell r="C3520" t="str">
            <v>m</v>
          </cell>
          <cell r="D3520">
            <v>248.38</v>
          </cell>
        </row>
        <row r="3521">
          <cell r="A3521" t="str">
            <v>RO-41059</v>
          </cell>
          <cell r="B3521" t="str">
            <v>Remoção de bueiro duplo tubular de concreto. BDTC Ø 1.00 m - boca</v>
          </cell>
          <cell r="C3521" t="str">
            <v>U</v>
          </cell>
          <cell r="D3521">
            <v>859.82</v>
          </cell>
        </row>
        <row r="3522">
          <cell r="A3522" t="str">
            <v>RO-41054</v>
          </cell>
          <cell r="B3522" t="str">
            <v>Remoção de bueiro duplo tubular de concreto. BDTC Ø 1,00 m - corpo</v>
          </cell>
          <cell r="C3522" t="str">
            <v>m</v>
          </cell>
          <cell r="D3522">
            <v>363.02</v>
          </cell>
        </row>
        <row r="3523">
          <cell r="A3523" t="str">
            <v>RO-41060</v>
          </cell>
          <cell r="B3523" t="str">
            <v>Remoção de bueiro duplo tubular de concreto. BDTC Ø 1,20 m - boca</v>
          </cell>
          <cell r="C3523" t="str">
            <v>U</v>
          </cell>
          <cell r="D3523">
            <v>1276.79</v>
          </cell>
        </row>
        <row r="3524">
          <cell r="A3524" t="str">
            <v>RO-41055</v>
          </cell>
          <cell r="B3524" t="str">
            <v>Remoção de bueiro duplo tubular de concreto. BDTC Ø 1,20 m - corpo</v>
          </cell>
          <cell r="C3524" t="str">
            <v>m</v>
          </cell>
          <cell r="D3524">
            <v>484.58</v>
          </cell>
        </row>
        <row r="3525">
          <cell r="A3525" t="str">
            <v>RO-41061</v>
          </cell>
          <cell r="B3525" t="str">
            <v>Remoção de bueiro duplo tubular de concreto. BDTC Ø 1,50 m - boca</v>
          </cell>
          <cell r="C3525" t="str">
            <v>U</v>
          </cell>
          <cell r="D3525">
            <v>2362.91</v>
          </cell>
        </row>
        <row r="3526">
          <cell r="A3526" t="str">
            <v>RO-41056</v>
          </cell>
          <cell r="B3526" t="str">
            <v>Remoção de bueiro duplo tubular de concreto. BDTC Ø 1,50 m - corpo</v>
          </cell>
          <cell r="C3526" t="str">
            <v>m</v>
          </cell>
          <cell r="D3526">
            <v>671.49</v>
          </cell>
        </row>
        <row r="3527">
          <cell r="A3527" t="str">
            <v>RO-41046</v>
          </cell>
          <cell r="B3527" t="str">
            <v>Remoção de bueiro simples tubular de concreto. BSTC Ø 0,40 m - boca</v>
          </cell>
          <cell r="C3527" t="str">
            <v>U</v>
          </cell>
          <cell r="D3527">
            <v>134.32</v>
          </cell>
        </row>
        <row r="3528">
          <cell r="A3528" t="str">
            <v>RO-41040</v>
          </cell>
          <cell r="B3528" t="str">
            <v>Remoção de bueiro simples tubular de concreto. BSTC Ø 0,40 m - corpo</v>
          </cell>
          <cell r="C3528" t="str">
            <v>m</v>
          </cell>
          <cell r="D3528">
            <v>47.94</v>
          </cell>
        </row>
        <row r="3529">
          <cell r="A3529" t="str">
            <v>RO-41047</v>
          </cell>
          <cell r="B3529" t="str">
            <v>Remoção de bueiro simples tubular de concreto. BSTC Ø 0,60 m - boca</v>
          </cell>
          <cell r="C3529" t="str">
            <v>U</v>
          </cell>
          <cell r="D3529">
            <v>251.33</v>
          </cell>
        </row>
        <row r="3530">
          <cell r="A3530" t="str">
            <v>RO-41041</v>
          </cell>
          <cell r="B3530" t="str">
            <v>Remoção de bueiro simples tubular de concreto. BSTC Ø 0,60 m - corpo</v>
          </cell>
          <cell r="C3530" t="str">
            <v>m</v>
          </cell>
          <cell r="D3530">
            <v>88.35</v>
          </cell>
        </row>
        <row r="3531">
          <cell r="A3531" t="str">
            <v>RO-41048</v>
          </cell>
          <cell r="B3531" t="str">
            <v>Remoção de bueiro simples tubular de concreto. BSTC Ø 0,80 m - boca</v>
          </cell>
          <cell r="C3531" t="str">
            <v>U</v>
          </cell>
          <cell r="D3531">
            <v>407.56</v>
          </cell>
        </row>
        <row r="3532">
          <cell r="A3532" t="str">
            <v>RO-41042</v>
          </cell>
          <cell r="B3532" t="str">
            <v>Remoção de bueiro simples tubular de concreto. BSTC Ø 0,80 m - corpo</v>
          </cell>
          <cell r="C3532" t="str">
            <v>m</v>
          </cell>
          <cell r="D3532">
            <v>140.38999999999999</v>
          </cell>
        </row>
        <row r="3533">
          <cell r="A3533" t="str">
            <v>RO-41049</v>
          </cell>
          <cell r="B3533" t="str">
            <v>Remoção de bueiro simples tubular de concreto. BSTC Ø 1,00 m - boca</v>
          </cell>
          <cell r="C3533" t="str">
            <v>U</v>
          </cell>
          <cell r="D3533">
            <v>621.37</v>
          </cell>
        </row>
        <row r="3534">
          <cell r="A3534" t="str">
            <v>RO-41043</v>
          </cell>
          <cell r="B3534" t="str">
            <v>Remoção de bueiro simples tubular de concreto. BSTC Ø 1,00 m - corpo</v>
          </cell>
          <cell r="C3534" t="str">
            <v>m</v>
          </cell>
          <cell r="D3534">
            <v>200.74</v>
          </cell>
        </row>
        <row r="3535">
          <cell r="A3535" t="str">
            <v>RO-41050</v>
          </cell>
          <cell r="B3535" t="str">
            <v>Remoção de bueiro simples tubular de concreto. BSTC Ø 1,20 m - boca</v>
          </cell>
          <cell r="C3535" t="str">
            <v>U</v>
          </cell>
          <cell r="D3535">
            <v>911.89</v>
          </cell>
        </row>
        <row r="3536">
          <cell r="A3536" t="str">
            <v>RO-41044</v>
          </cell>
          <cell r="B3536" t="str">
            <v>Remoção de bueiro simples tubular de concreto. BSTC Ø 1,20 m - corpo</v>
          </cell>
          <cell r="C3536" t="str">
            <v>m</v>
          </cell>
          <cell r="D3536">
            <v>268.29000000000002</v>
          </cell>
        </row>
        <row r="3537">
          <cell r="A3537" t="str">
            <v>RO-41051</v>
          </cell>
          <cell r="B3537" t="str">
            <v>Remoção de bueiro simples tubular de concreto. BSTC Ø 1,50 m - boca</v>
          </cell>
          <cell r="C3537" t="str">
            <v>U</v>
          </cell>
          <cell r="D3537">
            <v>1706.59</v>
          </cell>
        </row>
        <row r="3538">
          <cell r="A3538" t="str">
            <v>RO-41045</v>
          </cell>
          <cell r="B3538" t="str">
            <v>Remoção de bueiro simples tubular de concreto. BSTC Ø 1,50 m - corpo</v>
          </cell>
          <cell r="C3538" t="str">
            <v>m</v>
          </cell>
          <cell r="D3538">
            <v>368.53</v>
          </cell>
        </row>
        <row r="3539">
          <cell r="A3539" t="str">
            <v>RO-41067</v>
          </cell>
          <cell r="B3539" t="str">
            <v>Remoção de bueiro triplo tubular de concreto. BTTC Ø 0,60 m - boca</v>
          </cell>
          <cell r="C3539" t="str">
            <v>U</v>
          </cell>
          <cell r="D3539">
            <v>468.56</v>
          </cell>
        </row>
        <row r="3540">
          <cell r="A3540" t="str">
            <v>RO-41062</v>
          </cell>
          <cell r="B3540" t="str">
            <v>Remoção de bueiro triplo tubular de concreto. BTTC Ø 0,60 m - corpo</v>
          </cell>
          <cell r="C3540" t="str">
            <v>m</v>
          </cell>
          <cell r="D3540">
            <v>234.15</v>
          </cell>
        </row>
        <row r="3541">
          <cell r="A3541" t="str">
            <v>RO-41068</v>
          </cell>
          <cell r="B3541" t="str">
            <v>Remoção de bueiro triplo tubular de concreto. BTTC Ø 0,80 m - boca</v>
          </cell>
          <cell r="C3541" t="str">
            <v>U</v>
          </cell>
          <cell r="D3541">
            <v>738.52</v>
          </cell>
        </row>
        <row r="3542">
          <cell r="A3542" t="str">
            <v>RO-41063</v>
          </cell>
          <cell r="B3542" t="str">
            <v>Remoção de bueiro triplo tubular de concreto. BTTC Ø 0,80 m - corpo</v>
          </cell>
          <cell r="C3542" t="str">
            <v>m</v>
          </cell>
          <cell r="D3542">
            <v>372.21</v>
          </cell>
        </row>
        <row r="3543">
          <cell r="A3543" t="str">
            <v>RO-41069</v>
          </cell>
          <cell r="B3543" t="str">
            <v>Remoção de bueiro triplo tubular de concreto. BTTC Ø 1,00 m - boca</v>
          </cell>
          <cell r="C3543" t="str">
            <v>U</v>
          </cell>
          <cell r="D3543">
            <v>1098.27</v>
          </cell>
        </row>
        <row r="3544">
          <cell r="A3544" t="str">
            <v>RO-41064</v>
          </cell>
          <cell r="B3544" t="str">
            <v>Remoção de bueiro triplo tubular de concreto. BTTC Ø 1,00 m - corpo</v>
          </cell>
          <cell r="C3544" t="str">
            <v>m</v>
          </cell>
          <cell r="D3544">
            <v>544.41999999999996</v>
          </cell>
        </row>
        <row r="3545">
          <cell r="A3545" t="str">
            <v>RO-41070</v>
          </cell>
          <cell r="B3545" t="str">
            <v>Remoção de bueiro triplo tubular de concreto. BTTC Ø 1.20 m - boca</v>
          </cell>
          <cell r="C3545" t="str">
            <v>U</v>
          </cell>
          <cell r="D3545">
            <v>1641.7</v>
          </cell>
        </row>
        <row r="3546">
          <cell r="A3546" t="str">
            <v>RO-41065</v>
          </cell>
          <cell r="B3546" t="str">
            <v>Remoção de bueiro triplo tubular de concreto. BTTC Ø 1,20 m - corpo</v>
          </cell>
          <cell r="C3546" t="str">
            <v>m</v>
          </cell>
          <cell r="D3546">
            <v>728.72</v>
          </cell>
        </row>
        <row r="3547">
          <cell r="A3547" t="str">
            <v>RO-41071</v>
          </cell>
          <cell r="B3547" t="str">
            <v>Remoção de bueiro triplo tubular de concreto. BTTC Ø 1,50 m - boca</v>
          </cell>
          <cell r="C3547" t="str">
            <v>U</v>
          </cell>
          <cell r="D3547">
            <v>3026.73</v>
          </cell>
        </row>
        <row r="3548">
          <cell r="A3548" t="str">
            <v>RO-41066</v>
          </cell>
          <cell r="B3548" t="str">
            <v>Remoção de bueiro triplo tubular de concreto. BTTC Ø 1,50 m - corpo</v>
          </cell>
          <cell r="C3548" t="str">
            <v>m</v>
          </cell>
          <cell r="D3548">
            <v>1008.25</v>
          </cell>
        </row>
        <row r="3549">
          <cell r="A3549" t="str">
            <v>RO-40630</v>
          </cell>
          <cell r="B3549" t="str">
            <v>Sarjeta de concreto em aterro, tipo DR.SCA-x/y. Largura = 100 cm tipo 70/10 (Execução, incluindo escavação, fornecimento e transporte de todos os materiais)</v>
          </cell>
          <cell r="C3549" t="str">
            <v>m</v>
          </cell>
          <cell r="D3549">
            <v>57.89</v>
          </cell>
        </row>
        <row r="3550">
          <cell r="A3550" t="str">
            <v>RO-40631</v>
          </cell>
          <cell r="B3550" t="str">
            <v>Sarjeta de concreto em aterro, tipo DR.SCA-x/y. Largura = 100 cm tipo 70/15 (Execução, incluindo escavação, fornecimento e transporte de todos os materiais)</v>
          </cell>
          <cell r="C3550" t="str">
            <v>m</v>
          </cell>
          <cell r="D3550">
            <v>64.510000000000005</v>
          </cell>
        </row>
        <row r="3551">
          <cell r="A3551" t="str">
            <v>RO-40632</v>
          </cell>
          <cell r="B3551" t="str">
            <v>Sarjeta de concreto em aterro, tipo DR.SCA-x/y. Largura = 100 cm tipo 70/20 (Execução, incluindo escavação, fornecimento e transporte de todos os materiais)</v>
          </cell>
          <cell r="C3551" t="str">
            <v>m</v>
          </cell>
          <cell r="D3551">
            <v>73.59</v>
          </cell>
        </row>
        <row r="3552">
          <cell r="A3552" t="str">
            <v>RO-40633</v>
          </cell>
          <cell r="B3552" t="str">
            <v>Sarjeta de concreto em aterro, tipo DR.SCA-x/y. Largura = 100 cm tipo 70/25 (Execução, incluindo escavação, fornecimento e transporte de todos os materiais)</v>
          </cell>
          <cell r="C3552" t="str">
            <v>m</v>
          </cell>
          <cell r="D3552">
            <v>81.41</v>
          </cell>
        </row>
        <row r="3553">
          <cell r="A3553" t="str">
            <v>RO-40634</v>
          </cell>
          <cell r="B3553" t="str">
            <v>Sarjeta de concreto em aterro, tipo DR.SCA-x/y. Largura = 100 cm tipo 70/30 (Execução, incluindo escavação, fornecimento e transporte de todos os materiais)</v>
          </cell>
          <cell r="C3553" t="str">
            <v>m</v>
          </cell>
          <cell r="D3553">
            <v>90.56</v>
          </cell>
        </row>
        <row r="3554">
          <cell r="A3554" t="str">
            <v>RO-40613</v>
          </cell>
          <cell r="B3554" t="str">
            <v>Sarjeta de concreto em aterro, tipo DR.SCA-x/y. Largura = 60 cm tipo 30/10 (Execução, incluindo escavação,fornecimento, transporte e plantio da grama)</v>
          </cell>
          <cell r="C3554" t="str">
            <v>m</v>
          </cell>
          <cell r="D3554">
            <v>41.19</v>
          </cell>
        </row>
        <row r="3555">
          <cell r="A3555" t="str">
            <v>RO-40614</v>
          </cell>
          <cell r="B3555" t="str">
            <v>Sarjeta de concreto em aterro, tipo DR.SCA-x/y. Largura = 60 cm tipo 30/15 (Execução, incluindo escavação,fornecimento, transporte e plantio da grama)</v>
          </cell>
          <cell r="C3555" t="str">
            <v>m</v>
          </cell>
          <cell r="D3555">
            <v>48.31</v>
          </cell>
        </row>
        <row r="3556">
          <cell r="A3556" t="str">
            <v>RO-40615</v>
          </cell>
          <cell r="B3556" t="str">
            <v>Sarjeta de concreto em aterro, tipo DR.SCA-x/y. Largura = 60 cm tipo 30/20 (Execução, incluindo escavação, fornecimento e transporte de todos os materiais)</v>
          </cell>
          <cell r="C3556" t="str">
            <v>m</v>
          </cell>
          <cell r="D3556">
            <v>56.19</v>
          </cell>
        </row>
        <row r="3557">
          <cell r="A3557" t="str">
            <v>RO-40616</v>
          </cell>
          <cell r="B3557" t="str">
            <v>Sarjeta de concreto em aterro, tipo DR.SCA-x/y. Largura = 70 cm tipo 40/10 (Execução, incluindo escavação, fornecimento e transporte de todos os materiais)</v>
          </cell>
          <cell r="C3557" t="str">
            <v>m</v>
          </cell>
          <cell r="D3557">
            <v>46.61</v>
          </cell>
        </row>
        <row r="3558">
          <cell r="A3558" t="str">
            <v>RO-40617</v>
          </cell>
          <cell r="B3558" t="str">
            <v>Sarjeta de concreto em aterro, tipo DR.SCA-x/y. Largura = 70 cm tipo 40/15 (Execução, incluindo escavação, fornecimento e transporte de todos os materiais)</v>
          </cell>
          <cell r="C3558" t="str">
            <v>m</v>
          </cell>
          <cell r="D3558">
            <v>54.35</v>
          </cell>
        </row>
        <row r="3559">
          <cell r="A3559" t="str">
            <v>RO-40618</v>
          </cell>
          <cell r="B3559" t="str">
            <v>Sarjeta de concreto em aterro, tipo DR.SCA-x/y. Largura = 70 cm tipo 40/20 (Execução, incluindo escavação, fornecimento e transporte de todos os materiais)</v>
          </cell>
          <cell r="C3559" t="str">
            <v>m</v>
          </cell>
          <cell r="D3559">
            <v>59.29</v>
          </cell>
        </row>
        <row r="3560">
          <cell r="A3560" t="str">
            <v>RO-40619</v>
          </cell>
          <cell r="B3560" t="str">
            <v>Sarjeta de concreto em aterro, tipo DR.SCA-x/y. Largura = 70 cm tipo 40/25 (Execução, incluindo escavação, fornecimento e transporte de todos os materiais)</v>
          </cell>
          <cell r="C3560" t="str">
            <v>m</v>
          </cell>
          <cell r="D3560">
            <v>68.489999999999995</v>
          </cell>
        </row>
        <row r="3561">
          <cell r="A3561" t="str">
            <v>RO-40620</v>
          </cell>
          <cell r="B3561" t="str">
            <v>Sarjeta de concreto em aterro, tipo DR.SCA-x/y. Largura = 80 cm tipo 50/10 (Execução, incluindo escavação, fornecimento e transporte de todos os materiais)</v>
          </cell>
          <cell r="C3561" t="str">
            <v>m</v>
          </cell>
          <cell r="D3561">
            <v>51.14</v>
          </cell>
        </row>
        <row r="3562">
          <cell r="A3562" t="str">
            <v>RO-40621</v>
          </cell>
          <cell r="B3562" t="str">
            <v>Sarjeta de concreto em aterro, tipo DR.SCA-x/y. Largura = 80 cm tipo 50/15 (Execução, incluindo escavação, fornecimento e transporte de todos os materiais)</v>
          </cell>
          <cell r="C3562" t="str">
            <v>m</v>
          </cell>
          <cell r="D3562">
            <v>57.38</v>
          </cell>
        </row>
        <row r="3563">
          <cell r="A3563" t="str">
            <v>RO-40622</v>
          </cell>
          <cell r="B3563" t="str">
            <v>Sarjeta de concreto em aterro, tipo DR.SCA-x/y. Largura = 80 cm tipo 50/20 (Execução, incluindo escavação, fornecimento e transporte de todos os materiais)</v>
          </cell>
          <cell r="C3563" t="str">
            <v>m</v>
          </cell>
          <cell r="D3563">
            <v>64.14</v>
          </cell>
        </row>
        <row r="3564">
          <cell r="A3564" t="str">
            <v>RO-40623</v>
          </cell>
          <cell r="B3564" t="str">
            <v>Sarjeta de concreto em aterro, tipo DR.SCA-x/y. Largura = 80 cm tipo 50/25 (Execução, incluindo escavação, fornecimento e transporte de todos os materiais)</v>
          </cell>
          <cell r="C3564" t="str">
            <v>m</v>
          </cell>
          <cell r="D3564">
            <v>72.209999999999994</v>
          </cell>
        </row>
        <row r="3565">
          <cell r="A3565" t="str">
            <v>RO-40624</v>
          </cell>
          <cell r="B3565" t="str">
            <v>Sarjeta de concreto em aterro, tipo DR.SCA-x/y. Largura = 80 cm tipo 50/30 (Execução, incluindo escavação, fornecimento e transporte de todos os materiais)</v>
          </cell>
          <cell r="C3565" t="str">
            <v>m</v>
          </cell>
          <cell r="D3565">
            <v>80.66</v>
          </cell>
        </row>
        <row r="3566">
          <cell r="A3566" t="str">
            <v>RO-40625</v>
          </cell>
          <cell r="B3566" t="str">
            <v>Sarjeta de concreto em aterro, tipo DR.SCA-x/y. Largura = 90 cm tipo 60/10 (Execução, incluindo escavação, fornecimento e transporte de todos os materiais)</v>
          </cell>
          <cell r="C3566" t="str">
            <v>m</v>
          </cell>
          <cell r="D3566">
            <v>55.68</v>
          </cell>
        </row>
        <row r="3567">
          <cell r="A3567" t="str">
            <v>RO-40626</v>
          </cell>
          <cell r="B3567" t="str">
            <v>Sarjeta de concreto em aterro, tipo DR.SCA-x/y. Largura = 90 cm tipo 60/15 (Execução, incluindo escavação, fornecimento e transporte de todos os materiais)</v>
          </cell>
          <cell r="C3567" t="str">
            <v>m</v>
          </cell>
          <cell r="D3567">
            <v>60.99</v>
          </cell>
        </row>
        <row r="3568">
          <cell r="A3568" t="str">
            <v>RO-40627</v>
          </cell>
          <cell r="B3568" t="str">
            <v>Sarjeta de concreto em aterro, tipo DR.SCA-x/y. Largura = 90 cm tipo 60/20 (Execução, incluindo escavação, fornecimento e transporte de todos os materiais)</v>
          </cell>
          <cell r="C3568" t="str">
            <v>m</v>
          </cell>
          <cell r="D3568">
            <v>69.06</v>
          </cell>
        </row>
        <row r="3569">
          <cell r="A3569" t="str">
            <v>RO-40628</v>
          </cell>
          <cell r="B3569" t="str">
            <v>Sarjeta de concreto em aterro, tipo DR.SCA-x/y. Largura = 90 cm tipo 60/25 (Execução, incluindo escavação, fornecimento e transporte de todos os materiais)</v>
          </cell>
          <cell r="C3569" t="str">
            <v>m</v>
          </cell>
          <cell r="D3569">
            <v>76.75</v>
          </cell>
        </row>
        <row r="3570">
          <cell r="A3570" t="str">
            <v>RO-40629</v>
          </cell>
          <cell r="B3570" t="str">
            <v>Sarjeta de concreto em aterro, tipo DR.SCA-x/y. Largura = 90 cm tipo 60/30 (Execução, incluindo escavação, fornecimento e transporte de todos os materiais)</v>
          </cell>
          <cell r="C3570" t="str">
            <v>m</v>
          </cell>
          <cell r="D3570">
            <v>85.19</v>
          </cell>
        </row>
        <row r="3571">
          <cell r="A3571" t="str">
            <v>RO-40666</v>
          </cell>
          <cell r="B3571" t="str">
            <v>Sarjeta de concreto em corte tipo DR.SCC-x/y. Largura = 100 cm tipo 90/10 (Execução, incluindo escavação, fornecimento e transporte de todos os materiais)</v>
          </cell>
          <cell r="C3571" t="str">
            <v>m</v>
          </cell>
          <cell r="D3571">
            <v>69.14</v>
          </cell>
        </row>
        <row r="3572">
          <cell r="A3572" t="str">
            <v>RO-40667</v>
          </cell>
          <cell r="B3572" t="str">
            <v>Sarjeta de concreto em corte tipo DR.SCC-x/y. Largura = 100 cm tipo 90/15 (Execução, incluindo escavação, fornecimento e transporte de todos os materiais)</v>
          </cell>
          <cell r="C3572" t="str">
            <v>m</v>
          </cell>
          <cell r="D3572">
            <v>72.55</v>
          </cell>
        </row>
        <row r="3573">
          <cell r="A3573" t="str">
            <v>RO-40668</v>
          </cell>
          <cell r="B3573" t="str">
            <v>Sarjeta de concreto em corte tipo DR.SCC-x/y. Largura = 100 cm tipo 90/20 (Execução, incluindo escavação, fornecimento e transporte de todos os materiais)</v>
          </cell>
          <cell r="C3573" t="str">
            <v>m</v>
          </cell>
          <cell r="D3573">
            <v>75.78</v>
          </cell>
        </row>
        <row r="3574">
          <cell r="A3574" t="str">
            <v>RO-40669</v>
          </cell>
          <cell r="B3574" t="str">
            <v>Sarjeta de concreto em corte tipo DR.SCC-x/y. Largura = 100 cm tipo 90/25 (Execução, incluindo escavação, fornecimento e transporte de todos os materiais)</v>
          </cell>
          <cell r="C3574" t="str">
            <v>m</v>
          </cell>
          <cell r="D3574">
            <v>79.63</v>
          </cell>
        </row>
        <row r="3575">
          <cell r="A3575" t="str">
            <v>RO-40670</v>
          </cell>
          <cell r="B3575" t="str">
            <v>Sarjeta de concreto em corte tipo DR.SCC-x/y. Largura = 100 cm tipo 90/30 (Execução, incluindo escavação, fornecimento e transporte de todos os materiais)</v>
          </cell>
          <cell r="C3575" t="str">
            <v>m</v>
          </cell>
          <cell r="D3575">
            <v>83.11</v>
          </cell>
        </row>
        <row r="3576">
          <cell r="A3576" t="str">
            <v>RO-40647</v>
          </cell>
          <cell r="B3576" t="str">
            <v>Sarjeta de concreto em corte tipo DR.SCC-x/y. Largura = 50 cm tipo 40/10 (Execução, incluindo escavação, fornecimento e transporte de todos os materiais)</v>
          </cell>
          <cell r="C3576" t="str">
            <v>m</v>
          </cell>
          <cell r="D3576">
            <v>42.22</v>
          </cell>
        </row>
        <row r="3577">
          <cell r="A3577" t="str">
            <v>RO-40648</v>
          </cell>
          <cell r="B3577" t="str">
            <v>Sarjeta de concreto em corte tipo DR.SCC-x/y. Largura = 50 cm tipo 40/15 (Execução, incluindo escavação, fornecimento e transporte de todos os materiais)</v>
          </cell>
          <cell r="C3577" t="str">
            <v>m</v>
          </cell>
          <cell r="D3577">
            <v>45.43</v>
          </cell>
        </row>
        <row r="3578">
          <cell r="A3578" t="str">
            <v>RO-40649</v>
          </cell>
          <cell r="B3578" t="str">
            <v>Sarjeta de concreto em corte tipo DR.SCC-x/y. Largura = 60 cm tipo 50/10 (Execução, incluindo escavação, fornecimento e transporte de todos os materiais)</v>
          </cell>
          <cell r="C3578" t="str">
            <v>m</v>
          </cell>
          <cell r="D3578">
            <v>47.7</v>
          </cell>
        </row>
        <row r="3579">
          <cell r="A3579" t="str">
            <v>RO-40650</v>
          </cell>
          <cell r="B3579" t="str">
            <v>Sarjeta de concreto em corte tipo DR.SCC-x/y. Largura = 60 cm tipo 50/15 (Execução, incluindo escavação, fornecimento e transporte de todos os materiais)</v>
          </cell>
          <cell r="C3579" t="str">
            <v>m</v>
          </cell>
          <cell r="D3579">
            <v>50.48</v>
          </cell>
        </row>
        <row r="3580">
          <cell r="A3580" t="str">
            <v>RO-40651</v>
          </cell>
          <cell r="B3580" t="str">
            <v>Sarjeta de concreto em corte tipo DR.SCC-x/y. Largura = 60 cm tipo 50/20 (Execução, incluindo escavação, fornecimento e transporte de todos os materiais)</v>
          </cell>
          <cell r="C3580" t="str">
            <v>m</v>
          </cell>
          <cell r="D3580">
            <v>53.82</v>
          </cell>
        </row>
        <row r="3581">
          <cell r="A3581" t="str">
            <v>RO-40652</v>
          </cell>
          <cell r="B3581" t="str">
            <v>Sarjeta de concreto em corte tipo DR.SCC-x/y. Largura = 70 cm tipo 60/10 (Execução, incluindo escavação, fornecimento e transporte de todos os materiais)</v>
          </cell>
          <cell r="C3581" t="str">
            <v>m</v>
          </cell>
          <cell r="D3581">
            <v>53.12</v>
          </cell>
        </row>
        <row r="3582">
          <cell r="A3582" t="str">
            <v>RO-40653</v>
          </cell>
          <cell r="B3582" t="str">
            <v>Sarjeta de concreto em corte tipo DR.SCC-x/y. Largura = 70 cm tipo 60/15 (Execução, incluindo escavação, fornecimento e transporte de todos os materiais)</v>
          </cell>
          <cell r="C3582" t="str">
            <v>m</v>
          </cell>
          <cell r="D3582">
            <v>55.46</v>
          </cell>
        </row>
        <row r="3583">
          <cell r="A3583" t="str">
            <v>RO-40654</v>
          </cell>
          <cell r="B3583" t="str">
            <v>Sarjeta de concreto em corte tipo DR.SCC-x/y. Largura = 70 cm tipo 60/20 (Execução, incluindo escavação, fornecimento e transporte de todos os materiais)</v>
          </cell>
          <cell r="C3583" t="str">
            <v>m</v>
          </cell>
          <cell r="D3583">
            <v>59.62</v>
          </cell>
        </row>
        <row r="3584">
          <cell r="A3584" t="str">
            <v>RO-40655</v>
          </cell>
          <cell r="B3584" t="str">
            <v>Sarjeta de concreto em corte tipo DR.SCC-x/y. Largura = 70 cm tipo 60/25 (Execução, incluindo escavação, fornecimento e transporte de todos os materiais)</v>
          </cell>
          <cell r="C3584" t="str">
            <v>m</v>
          </cell>
          <cell r="D3584">
            <v>63.16</v>
          </cell>
        </row>
        <row r="3585">
          <cell r="A3585" t="str">
            <v>RO-40656</v>
          </cell>
          <cell r="B3585" t="str">
            <v>Sarjeta de concreto em corte tipo DR.SCC-x/y. Largura = 80 cm tipo 70/10 (Execução, incluindo escavação, fornecimento e transporte de todos os materiais)</v>
          </cell>
          <cell r="C3585" t="str">
            <v>m</v>
          </cell>
          <cell r="D3585">
            <v>58.8</v>
          </cell>
        </row>
        <row r="3586">
          <cell r="A3586" t="str">
            <v>RO-40657</v>
          </cell>
          <cell r="B3586" t="str">
            <v>Sarjeta de concreto em corte tipo DR.SCC-x/y. Largura = 80 cm tipo 70/15 (Execução, incluindo escavação, fornecimento e transporte de todos os materiais)</v>
          </cell>
          <cell r="C3586" t="str">
            <v>m</v>
          </cell>
          <cell r="D3586">
            <v>60</v>
          </cell>
        </row>
        <row r="3587">
          <cell r="A3587" t="str">
            <v>RO-40658</v>
          </cell>
          <cell r="B3587" t="str">
            <v>Sarjeta de concreto em corte tipo DR.SCC-x/y. Largura = 80 cm tipo 70/20 (Execução, incluindo escavação, fornecimento e transporte de todos os materiais)</v>
          </cell>
          <cell r="C3587" t="str">
            <v>m</v>
          </cell>
          <cell r="D3587">
            <v>64.17</v>
          </cell>
        </row>
        <row r="3588">
          <cell r="A3588" t="str">
            <v>RO-40659</v>
          </cell>
          <cell r="B3588" t="str">
            <v>Sarjeta de concreto em corte tipo DR.SCC-x/y. Largura = 80 cm tipo 70/25 (Execução, incluindo escavação, fornecimento e transporte de todos os materiais)</v>
          </cell>
          <cell r="C3588" t="str">
            <v>m</v>
          </cell>
          <cell r="D3588">
            <v>68.459999999999994</v>
          </cell>
        </row>
        <row r="3589">
          <cell r="A3589" t="str">
            <v>RO-40660</v>
          </cell>
          <cell r="B3589" t="str">
            <v>Sarjeta de concreto em corte tipo DR.SCC-x/y. Largura = 80 cm tipo 70/30 (Execução, incluindo escavação, fornecimento e transporte de todos os materiais)</v>
          </cell>
          <cell r="C3589" t="str">
            <v>m</v>
          </cell>
          <cell r="D3589">
            <v>71.94</v>
          </cell>
        </row>
        <row r="3590">
          <cell r="A3590" t="str">
            <v>RO-40661</v>
          </cell>
          <cell r="B3590" t="str">
            <v>Sarjeta de concreto em corte tipo DR.SCC-x/y. Largura = 90 cm tipo 80/10 (Execução, incluindo escavação, fornecimento e transporte de todos os materiais)</v>
          </cell>
          <cell r="C3590" t="str">
            <v>m</v>
          </cell>
          <cell r="D3590">
            <v>63.65</v>
          </cell>
        </row>
        <row r="3591">
          <cell r="A3591" t="str">
            <v>RO-40662</v>
          </cell>
          <cell r="B3591" t="str">
            <v>Sarjeta de concreto em corte tipo DR.SCC-x/y. Largura = 90 cm tipo 80/15 (Execução, incluindo escavação, fornecimento e transporte de todos os materiais)</v>
          </cell>
          <cell r="C3591" t="str">
            <v>m</v>
          </cell>
          <cell r="D3591">
            <v>66.180000000000007</v>
          </cell>
        </row>
        <row r="3592">
          <cell r="A3592" t="str">
            <v>RO-40663</v>
          </cell>
          <cell r="B3592" t="str">
            <v>Sarjeta de concreto em corte tipo DR.SCC-x/y. Largura = 90 cm tipo 80/20 (Execução, incluindo escavação, fornecimento e transporte de todos os materiais)</v>
          </cell>
          <cell r="C3592" t="str">
            <v>m</v>
          </cell>
          <cell r="D3592">
            <v>70.03</v>
          </cell>
        </row>
        <row r="3593">
          <cell r="A3593" t="str">
            <v>RO-40664</v>
          </cell>
          <cell r="B3593" t="str">
            <v>Sarjeta de concreto em corte tipo DR.SCC-x/y. Largura = 90 cm tipo 80/25 (Execução, incluindo escavação, fornecimento e transporte de todos os materiais)</v>
          </cell>
          <cell r="C3593" t="str">
            <v>m</v>
          </cell>
          <cell r="D3593">
            <v>73.760000000000005</v>
          </cell>
        </row>
        <row r="3594">
          <cell r="A3594" t="str">
            <v>RO-40665</v>
          </cell>
          <cell r="B3594" t="str">
            <v>Sarjeta de concreto em corte tipo DR.SCC-x/y. Largura = 90 cm tipo 80/30 (Execução, incluindo escavação, fornecimento e transporte de todos os materiais)</v>
          </cell>
          <cell r="C3594" t="str">
            <v>m</v>
          </cell>
          <cell r="D3594">
            <v>77.62</v>
          </cell>
        </row>
        <row r="3595">
          <cell r="A3595" t="str">
            <v>RO-40607</v>
          </cell>
          <cell r="B3595" t="str">
            <v>Sarjeta de grama em corte tipo SGC-x/y. Largura = 100 cm tipo 100/10 (Execução, incluindo escavação,fornecimento, transporte e plantio da grama)</v>
          </cell>
          <cell r="C3595" t="str">
            <v>m</v>
          </cell>
          <cell r="D3595">
            <v>11.09</v>
          </cell>
        </row>
        <row r="3596">
          <cell r="A3596" t="str">
            <v>RO-40608</v>
          </cell>
          <cell r="B3596" t="str">
            <v>Sarjeta de grama em corte tipo SGC-x/y. Largura = 100 cm tipo 100/15 (Execução, incluindo escavação,fornecimento, transporte e plantio da grama)</v>
          </cell>
          <cell r="C3596" t="str">
            <v>m</v>
          </cell>
          <cell r="D3596">
            <v>13.06</v>
          </cell>
        </row>
        <row r="3597">
          <cell r="A3597" t="str">
            <v>RO-40609</v>
          </cell>
          <cell r="B3597" t="str">
            <v>Sarjeta de grama em corte tipo SGC-x/y. Largura = 100 cm tipo 100/20 (Execução, incluindo escavação,fornecimento, transporte e plantio da grama)</v>
          </cell>
          <cell r="C3597" t="str">
            <v>m</v>
          </cell>
          <cell r="D3597">
            <v>14.96</v>
          </cell>
        </row>
        <row r="3598">
          <cell r="A3598" t="str">
            <v>RO-40610</v>
          </cell>
          <cell r="B3598" t="str">
            <v>Sarjeta de grama em corte tipo SGC-x/y. Largura = 100 cm tipo 100/25 (Execução, incluindo escavação,fornecimento, transporte e plantio da grama)</v>
          </cell>
          <cell r="C3598" t="str">
            <v>m</v>
          </cell>
          <cell r="D3598">
            <v>16.850000000000001</v>
          </cell>
        </row>
        <row r="3599">
          <cell r="A3599" t="str">
            <v>RO-40591</v>
          </cell>
          <cell r="B3599" t="str">
            <v>Sarjeta de grama em corte tipo SGC-x/y. Largura = 50 cm tipo 50/10 (Execução, incluindo escavação,fornecimento, transporte e plantio da grama)</v>
          </cell>
          <cell r="C3599" t="str">
            <v>m</v>
          </cell>
          <cell r="D3599">
            <v>5.92</v>
          </cell>
        </row>
        <row r="3600">
          <cell r="A3600" t="str">
            <v>RO-40592</v>
          </cell>
          <cell r="B3600" t="str">
            <v>Sarjeta de grama em corte tipo SGC-x/y. Largura = 50 cm tipo 50/15 (Execução, incluindo escavação,fornecimento, transporte e plantio da grama)</v>
          </cell>
          <cell r="C3600" t="str">
            <v>m</v>
          </cell>
          <cell r="D3600">
            <v>7.13</v>
          </cell>
        </row>
        <row r="3601">
          <cell r="A3601" t="str">
            <v>RO-40593</v>
          </cell>
          <cell r="B3601" t="str">
            <v>Sarjeta de grama em corte tipo SGC-x/y. Largura = 60 cm tipo 60/10 (Execução, incluindo escavação,fornecimento, transporte e plantio da grama)</v>
          </cell>
          <cell r="C3601" t="str">
            <v>m</v>
          </cell>
          <cell r="D3601">
            <v>7.08</v>
          </cell>
        </row>
        <row r="3602">
          <cell r="A3602" t="str">
            <v>RO-40594</v>
          </cell>
          <cell r="B3602" t="str">
            <v>Sarjeta de grama em corte tipo SGC-x/y. Largura = 60 cm tipo 60/15 (Execução, incluindo escavação,fornecimento, transporte e plantio da grama)</v>
          </cell>
          <cell r="C3602" t="str">
            <v>m</v>
          </cell>
          <cell r="D3602">
            <v>8.26</v>
          </cell>
        </row>
        <row r="3603">
          <cell r="A3603" t="str">
            <v>RO-40595</v>
          </cell>
          <cell r="B3603" t="str">
            <v>Sarjeta de grama em corte tipo SGC-x/y. Largura = 60 cm tipo 60/20 (Execução, incluindo escavação,fornecimento, transporte e plantio da grama)</v>
          </cell>
          <cell r="C3603" t="str">
            <v>m</v>
          </cell>
          <cell r="D3603">
            <v>9.44</v>
          </cell>
        </row>
        <row r="3604">
          <cell r="A3604" t="str">
            <v>RO-40596</v>
          </cell>
          <cell r="B3604" t="str">
            <v>Sarjeta de grama em corte tipo SGC-x/y. Largura = 70 cm tipo 70/10 (Execução, incluindo escavação,fornecimento, transporte e plantio da grama)</v>
          </cell>
          <cell r="C3604" t="str">
            <v>m</v>
          </cell>
          <cell r="D3604">
            <v>8.16</v>
          </cell>
        </row>
        <row r="3605">
          <cell r="A3605" t="str">
            <v>RO-40597</v>
          </cell>
          <cell r="B3605" t="str">
            <v>Sarjeta de grama em corte tipo SGC-x/y. Largura = 70 cm tipo 70/15 (Execução, incluindo escavação,fornecimento, transporte e plantio da grama)</v>
          </cell>
          <cell r="C3605" t="str">
            <v>m</v>
          </cell>
          <cell r="D3605">
            <v>9.5299999999999994</v>
          </cell>
        </row>
        <row r="3606">
          <cell r="A3606" t="str">
            <v>RO-40598</v>
          </cell>
          <cell r="B3606" t="str">
            <v>Sarjeta de grama em corte tipo SGC-x/y. Largura = 70 cm tipo 70/20 (Execução, incluindo escavação,fornecimento, transporte e plantio da grama)</v>
          </cell>
          <cell r="C3606" t="str">
            <v>m</v>
          </cell>
          <cell r="D3606">
            <v>10.99</v>
          </cell>
        </row>
        <row r="3607">
          <cell r="A3607" t="str">
            <v>RO-40599</v>
          </cell>
          <cell r="B3607" t="str">
            <v>Sarjeta de grama em corte tipo SGC-x/y. Largura = 80 cm tipo 80/10 (Execução, incluindo escavação,fornecimento, transporte e plantio da grama)</v>
          </cell>
          <cell r="C3607" t="str">
            <v>m</v>
          </cell>
          <cell r="D3607">
            <v>9.09</v>
          </cell>
        </row>
        <row r="3608">
          <cell r="A3608" t="str">
            <v>RO-40600</v>
          </cell>
          <cell r="B3608" t="str">
            <v>Sarjeta de grama em corte tipo SGC-x/y. Largura = 80 cm tipo 80/15 (Execução, incluindo escavação,fornecimento, transporte e plantio da grama)</v>
          </cell>
          <cell r="C3608" t="str">
            <v>m</v>
          </cell>
          <cell r="D3608">
            <v>10.66</v>
          </cell>
        </row>
        <row r="3609">
          <cell r="A3609" t="str">
            <v>RO-40601</v>
          </cell>
          <cell r="B3609" t="str">
            <v>Sarjeta de grama em corte tipo SGC-x/y. Largura = 80 cm tipo 80/20 (Execução, incluindo escavação,fornecimento, transporte e plantio da grama)</v>
          </cell>
          <cell r="C3609" t="str">
            <v>m</v>
          </cell>
          <cell r="D3609">
            <v>12.24</v>
          </cell>
        </row>
        <row r="3610">
          <cell r="A3610" t="str">
            <v>RO-40602</v>
          </cell>
          <cell r="B3610" t="str">
            <v>Sarjeta de grama em corte tipo SGC-x/y. Largura = 80 cm tipo 80/25 (Execução, incluindo escavação,fornecimento, transporte e plantio da grama)</v>
          </cell>
          <cell r="C3610" t="str">
            <v>m</v>
          </cell>
          <cell r="D3610">
            <v>13.89</v>
          </cell>
        </row>
        <row r="3611">
          <cell r="A3611" t="str">
            <v>RO-40603</v>
          </cell>
          <cell r="B3611" t="str">
            <v>Sarjeta de grama em corte tipo SGC-x/y. Largura = 90 cm tipo 90/10 (Execução, incluindo escavação,fornecimento, transporte e plantio da grama)</v>
          </cell>
          <cell r="C3611" t="str">
            <v>m</v>
          </cell>
          <cell r="D3611">
            <v>10.08</v>
          </cell>
        </row>
        <row r="3612">
          <cell r="A3612" t="str">
            <v>RO-40604</v>
          </cell>
          <cell r="B3612" t="str">
            <v>Sarjeta de grama em corte tipo SGC-x/y. Largura = 90 cm tipo 90/15 (Execução, incluindo escavação,fornecimento, transporte e plantio da grama)</v>
          </cell>
          <cell r="C3612" t="str">
            <v>m</v>
          </cell>
          <cell r="D3612">
            <v>12.01</v>
          </cell>
        </row>
        <row r="3613">
          <cell r="A3613" t="str">
            <v>RO-40605</v>
          </cell>
          <cell r="B3613" t="str">
            <v>Sarjeta de grama em corte tipo SGC-x/y. Largura = 90 cm tipo 90/20 (Execução, incluindo escavação,fornecimento, transporte e plantio da grama)</v>
          </cell>
          <cell r="C3613" t="str">
            <v>m</v>
          </cell>
          <cell r="D3613">
            <v>13.63</v>
          </cell>
        </row>
        <row r="3614">
          <cell r="A3614" t="str">
            <v>RO-40606</v>
          </cell>
          <cell r="B3614" t="str">
            <v>Sarjeta de grama em corte tipo SGC-x/y. Largura = 90 cm tipo 90/25 (Execução, incluindo escavação,fornecimento, transporte e plantio da grama)</v>
          </cell>
          <cell r="C3614" t="str">
            <v>m</v>
          </cell>
          <cell r="D3614">
            <v>15.25</v>
          </cell>
        </row>
        <row r="3615">
          <cell r="A3615" t="str">
            <v>RO-40587</v>
          </cell>
          <cell r="B3615" t="str">
            <v>Sarjeta de terra em corte tipo DR.SCT- x/y. Largura = 100 cm tipo 100/10 (Execução, incluindo escavação)</v>
          </cell>
          <cell r="C3615" t="str">
            <v>m</v>
          </cell>
          <cell r="D3615">
            <v>3.17</v>
          </cell>
        </row>
        <row r="3616">
          <cell r="A3616" t="str">
            <v>RO-40588</v>
          </cell>
          <cell r="B3616" t="str">
            <v>Sarjeta de terra em corte tipo DR.SCT- x/y. Largura = 100 cm tipo 100/15 (Execução, incluindo escavação)</v>
          </cell>
          <cell r="C3616" t="str">
            <v>m</v>
          </cell>
          <cell r="D3616">
            <v>4.76</v>
          </cell>
        </row>
        <row r="3617">
          <cell r="A3617" t="str">
            <v>RO-40589</v>
          </cell>
          <cell r="B3617" t="str">
            <v>Sarjeta de terra em corte tipo DR.SCT- x/y. Largura = 100 cm tipo 100/20 (Execução, incluindo escavação)</v>
          </cell>
          <cell r="C3617" t="str">
            <v>m</v>
          </cell>
          <cell r="D3617">
            <v>6.35</v>
          </cell>
        </row>
        <row r="3618">
          <cell r="A3618" t="str">
            <v>RO-40590</v>
          </cell>
          <cell r="B3618" t="str">
            <v>Sarjeta de terra em corte tipo DR.SCT- x/y. Largura = 100 cm tipo 100/25 (Execução, incluindo escavação)</v>
          </cell>
          <cell r="C3618" t="str">
            <v>m</v>
          </cell>
          <cell r="D3618">
            <v>7.94</v>
          </cell>
        </row>
        <row r="3619">
          <cell r="A3619" t="str">
            <v>RO-40571</v>
          </cell>
          <cell r="B3619" t="str">
            <v>Sarjeta de terra em corte tipo DR.SCT- x/y. Largura = 50 cm tipo 50/10 (Execução, incluindo escavação)</v>
          </cell>
          <cell r="C3619" t="str">
            <v>m</v>
          </cell>
          <cell r="D3619">
            <v>1.58</v>
          </cell>
        </row>
        <row r="3620">
          <cell r="A3620" t="str">
            <v>RO-40572</v>
          </cell>
          <cell r="B3620" t="str">
            <v>Sarjeta de terra em corte tipo DR.SCT- x/y. Largura = 50 cm tipo 50/15 (Execução, incluindo escavação)</v>
          </cell>
          <cell r="C3620" t="str">
            <v>m</v>
          </cell>
          <cell r="D3620">
            <v>2.41</v>
          </cell>
        </row>
        <row r="3621">
          <cell r="A3621" t="str">
            <v>RO-40573</v>
          </cell>
          <cell r="B3621" t="str">
            <v>Sarjeta de terra em corte tipo DR.SCT- x/y. Largura = 60 cm tipo 60/10 (Execução, incluindo escavação)</v>
          </cell>
          <cell r="C3621" t="str">
            <v>m</v>
          </cell>
          <cell r="D3621">
            <v>1.9</v>
          </cell>
        </row>
        <row r="3622">
          <cell r="A3622" t="str">
            <v>RO-40574</v>
          </cell>
          <cell r="B3622" t="str">
            <v>Sarjeta de terra em corte tipo DR.SCT- x/y. Largura = 60 cm tipo 60/15 (Execução, incluindo escavação)</v>
          </cell>
          <cell r="C3622" t="str">
            <v>m</v>
          </cell>
          <cell r="D3622">
            <v>2.85</v>
          </cell>
        </row>
        <row r="3623">
          <cell r="A3623" t="str">
            <v>RO-40575</v>
          </cell>
          <cell r="B3623" t="str">
            <v>Sarjeta de terra em corte tipo DR.SCT- x/y. Largura = 60 cm tipo 60/20 (Execução, incluindo escavação)</v>
          </cell>
          <cell r="C3623" t="str">
            <v>m</v>
          </cell>
          <cell r="D3623">
            <v>3.81</v>
          </cell>
        </row>
        <row r="3624">
          <cell r="A3624" t="str">
            <v>RO-40576</v>
          </cell>
          <cell r="B3624" t="str">
            <v>Sarjeta de terra em corte tipo DR.SCT- x/y. Largura = 70 cm tipo 70/10 (Execução, incluindo escavação)</v>
          </cell>
          <cell r="C3624" t="str">
            <v>m</v>
          </cell>
          <cell r="D3624">
            <v>2.2200000000000002</v>
          </cell>
        </row>
        <row r="3625">
          <cell r="A3625" t="str">
            <v>RO-40577</v>
          </cell>
          <cell r="B3625" t="str">
            <v>Sarjeta de terra em corte tipo DR.SCT- x/y. Largura = 70 cm tipo 70/15 (Execução, incluindo escavação)</v>
          </cell>
          <cell r="C3625" t="str">
            <v>m</v>
          </cell>
          <cell r="D3625">
            <v>3.36</v>
          </cell>
        </row>
        <row r="3626">
          <cell r="A3626" t="str">
            <v>RO-40578</v>
          </cell>
          <cell r="B3626" t="str">
            <v>Sarjeta de terra em corte tipo DR.SCT- x/y. Largura = 70 cm tipo 70/20 (Execução, incluindo escavação)</v>
          </cell>
          <cell r="C3626" t="str">
            <v>m</v>
          </cell>
          <cell r="D3626">
            <v>4.4400000000000004</v>
          </cell>
        </row>
        <row r="3627">
          <cell r="A3627" t="str">
            <v>RO-40579</v>
          </cell>
          <cell r="B3627" t="str">
            <v>Sarjeta de terra em corte tipo DR.SCT- x/y. Largura = 80 cm tipo 80/10 (Execução, incluindo escavação)</v>
          </cell>
          <cell r="C3627" t="str">
            <v>m</v>
          </cell>
          <cell r="D3627">
            <v>2.54</v>
          </cell>
        </row>
        <row r="3628">
          <cell r="A3628" t="str">
            <v>RO-40580</v>
          </cell>
          <cell r="B3628" t="str">
            <v>Sarjeta de terra em corte tipo DR.SCT- x/y. Largura = 80 cm tipo 80/15 (Execução, incluindo escavação)</v>
          </cell>
          <cell r="C3628" t="str">
            <v>m</v>
          </cell>
          <cell r="D3628">
            <v>3.81</v>
          </cell>
        </row>
        <row r="3629">
          <cell r="A3629" t="str">
            <v>RO-40581</v>
          </cell>
          <cell r="B3629" t="str">
            <v>Sarjeta de terra em corte tipo DR.SCT- x/y. Largura = 80 cm tipo 80/20 (Execução, incluindo escavação)</v>
          </cell>
          <cell r="C3629" t="str">
            <v>m</v>
          </cell>
          <cell r="D3629">
            <v>5.08</v>
          </cell>
        </row>
        <row r="3630">
          <cell r="A3630" t="str">
            <v>RO-40582</v>
          </cell>
          <cell r="B3630" t="str">
            <v>Sarjeta de terra em corte tipo DR.SCT- x/y. Largura = 80 cm tipo 80/25 (Execução, incluindo escavação)</v>
          </cell>
          <cell r="C3630" t="str">
            <v>m</v>
          </cell>
          <cell r="D3630">
            <v>6.35</v>
          </cell>
        </row>
        <row r="3631">
          <cell r="A3631" t="str">
            <v>RO-40583</v>
          </cell>
          <cell r="B3631" t="str">
            <v>Sarjeta de terra em corte tipo DR.SCT- x/y. Largura = 90 cm tipo 90/10 (Execução, incluindo escavação)</v>
          </cell>
          <cell r="C3631" t="str">
            <v>m</v>
          </cell>
          <cell r="D3631">
            <v>2.85</v>
          </cell>
        </row>
        <row r="3632">
          <cell r="A3632" t="str">
            <v>RO-40584</v>
          </cell>
          <cell r="B3632" t="str">
            <v>Sarjeta de terra em corte tipo DR.SCT- x/y. Largura = 90 cm tipo 90/15 (Execução, incluindo escavação)</v>
          </cell>
          <cell r="C3632" t="str">
            <v>m</v>
          </cell>
          <cell r="D3632">
            <v>4.32</v>
          </cell>
        </row>
        <row r="3633">
          <cell r="A3633" t="str">
            <v>RO-40585</v>
          </cell>
          <cell r="B3633" t="str">
            <v>Sarjeta de terra em corte tipo DR.SCT- x/y. Largura = 90 cm tipo 90/20 (Execução, incluindo escavação)</v>
          </cell>
          <cell r="C3633" t="str">
            <v>m</v>
          </cell>
          <cell r="D3633">
            <v>5.71</v>
          </cell>
        </row>
        <row r="3634">
          <cell r="A3634" t="str">
            <v>RO-40586</v>
          </cell>
          <cell r="B3634" t="str">
            <v>Sarjeta de terra em corte tipo DR.SCT- x/y. Largura = 90 cm tipo 90/25 (Execução, incluindo escavação)</v>
          </cell>
          <cell r="C3634" t="str">
            <v>m</v>
          </cell>
          <cell r="D3634">
            <v>7.18</v>
          </cell>
        </row>
        <row r="3635">
          <cell r="A3635" t="str">
            <v>RO-40984</v>
          </cell>
          <cell r="B3635" t="str">
            <v>Terminal de dreno de alivio, tipo DR.DA-01 (Execução,  incluindo  escavação,  fornecimento e transporte de todos os materiais)</v>
          </cell>
          <cell r="C3635" t="str">
            <v>U</v>
          </cell>
          <cell r="D3635">
            <v>36.340000000000003</v>
          </cell>
        </row>
        <row r="3636">
          <cell r="A3636" t="str">
            <v>RO-40975</v>
          </cell>
          <cell r="B3636" t="str">
            <v>Terminal de dreno profundo de corte em rocha para DR.DPR (Execução, incluindo  escavação, fornecimento e transporte  de todos os materiais)</v>
          </cell>
          <cell r="C3636" t="str">
            <v>U</v>
          </cell>
          <cell r="D3636">
            <v>191.63</v>
          </cell>
        </row>
        <row r="3637">
          <cell r="A3637" t="str">
            <v>RO-40974</v>
          </cell>
          <cell r="B3637" t="str">
            <v>Terminal de dreno profundo, tipo DR.TDP (Execução,  incluindo  escavação, fornecimento e transporte de todos os materiais)</v>
          </cell>
          <cell r="C3637" t="str">
            <v>U</v>
          </cell>
          <cell r="D3637">
            <v>108.08</v>
          </cell>
        </row>
        <row r="3638">
          <cell r="A3638" t="str">
            <v>RO-40514</v>
          </cell>
          <cell r="B3638" t="str">
            <v>Valeta de proteção de aterro tipo DR.VPA (Execução, incluindo escavação)</v>
          </cell>
          <cell r="C3638" t="str">
            <v>m</v>
          </cell>
          <cell r="D3638">
            <v>31.22</v>
          </cell>
        </row>
        <row r="3639">
          <cell r="A3639" t="str">
            <v>RO-40528</v>
          </cell>
          <cell r="B3639" t="str">
            <v>Valeta de proteção de corte, tipo DR.VP-01., tipo 105/100 (Execução, incluindo escavação)</v>
          </cell>
          <cell r="C3639" t="str">
            <v>m</v>
          </cell>
          <cell r="D3639">
            <v>34.31</v>
          </cell>
        </row>
        <row r="3640">
          <cell r="A3640" t="str">
            <v>RO-40529</v>
          </cell>
          <cell r="B3640" t="str">
            <v>Valeta de proteção de corte, tipo DR.VP-01., tipo 105/80 (Execução, incluindo escavação)</v>
          </cell>
          <cell r="C3640" t="str">
            <v>m</v>
          </cell>
          <cell r="D3640">
            <v>31.13</v>
          </cell>
        </row>
        <row r="3641">
          <cell r="A3641" t="str">
            <v>RO-40530</v>
          </cell>
          <cell r="B3641" t="str">
            <v>Valeta de proteção de corte, tipo DR.VP-01., tipo 105/90 (Execução, incluindo escavação)</v>
          </cell>
          <cell r="C3641" t="str">
            <v>m</v>
          </cell>
          <cell r="D3641">
            <v>32.72</v>
          </cell>
        </row>
        <row r="3642">
          <cell r="A3642" t="str">
            <v>RO-40531</v>
          </cell>
          <cell r="B3642" t="str">
            <v>Valeta de proteção de corte, tipo DR.VP-01., tipo 115/100 (Execução, incluindo escavação)</v>
          </cell>
          <cell r="C3642" t="str">
            <v>m</v>
          </cell>
          <cell r="D3642">
            <v>36.28</v>
          </cell>
        </row>
        <row r="3643">
          <cell r="A3643" t="str">
            <v>RO-40532</v>
          </cell>
          <cell r="B3643" t="str">
            <v>Valeta de proteção de corte, tipo DR.VP-01., tipo 115/80 (Execução, incluindo escavação)</v>
          </cell>
          <cell r="C3643" t="str">
            <v>m</v>
          </cell>
          <cell r="D3643">
            <v>33.1</v>
          </cell>
        </row>
        <row r="3644">
          <cell r="A3644" t="str">
            <v>RO-40533</v>
          </cell>
          <cell r="B3644" t="str">
            <v>Valeta de proteção de corte, tipo DR.VP-01., tipo 115/90 (Execução, incluindo escavação)</v>
          </cell>
          <cell r="C3644" t="str">
            <v>m</v>
          </cell>
          <cell r="D3644">
            <v>34.69</v>
          </cell>
        </row>
        <row r="3645">
          <cell r="A3645" t="str">
            <v>RO-40534</v>
          </cell>
          <cell r="B3645" t="str">
            <v>Valeta de proteção de corte, tipo DR.VP-01., tipo 125/100 (Execução, incluindo escavação)</v>
          </cell>
          <cell r="C3645" t="str">
            <v>m</v>
          </cell>
          <cell r="D3645">
            <v>38.25</v>
          </cell>
        </row>
        <row r="3646">
          <cell r="A3646" t="str">
            <v>RO-40535</v>
          </cell>
          <cell r="B3646" t="str">
            <v>Valeta de proteção de corte, tipo DR.VP-01., tipo 125/90 (Execução, incluindo escavação)</v>
          </cell>
          <cell r="C3646" t="str">
            <v>m</v>
          </cell>
          <cell r="D3646">
            <v>36.659999999999997</v>
          </cell>
        </row>
        <row r="3647">
          <cell r="A3647" t="str">
            <v>RO-40519</v>
          </cell>
          <cell r="B3647" t="str">
            <v>Valeta de proteção de corte, tipo DR.VP-01., tipo 75/50 (Execução, incluindo escavação)</v>
          </cell>
          <cell r="C3647" t="str">
            <v>m</v>
          </cell>
          <cell r="D3647">
            <v>20.78</v>
          </cell>
        </row>
        <row r="3648">
          <cell r="A3648" t="str">
            <v>RO-40520</v>
          </cell>
          <cell r="B3648" t="str">
            <v>Valeta de proteção de corte, tipo DR.VP-01., tipo 75/60 (Execução, incluindo escavação)</v>
          </cell>
          <cell r="C3648" t="str">
            <v>m</v>
          </cell>
          <cell r="D3648">
            <v>22.36</v>
          </cell>
        </row>
        <row r="3649">
          <cell r="A3649" t="str">
            <v>RO-40521</v>
          </cell>
          <cell r="B3649" t="str">
            <v>Valeta de proteção de corte, tipo DR.VP-01., tipo 75/70 (Execução, incluindo escavação)</v>
          </cell>
          <cell r="C3649" t="str">
            <v>m</v>
          </cell>
          <cell r="D3649">
            <v>23.95</v>
          </cell>
        </row>
        <row r="3650">
          <cell r="A3650" t="str">
            <v>RO-40522</v>
          </cell>
          <cell r="B3650" t="str">
            <v>Valeta de proteção de corte, tipo DR.VP-01., tipo 85/60 (Execução, incluindo escavação)</v>
          </cell>
          <cell r="C3650" t="str">
            <v>m</v>
          </cell>
          <cell r="D3650">
            <v>24.21</v>
          </cell>
        </row>
        <row r="3651">
          <cell r="A3651" t="str">
            <v>RO-40523</v>
          </cell>
          <cell r="B3651" t="str">
            <v>Valeta de proteção de corte, tipo DR.VP-01., tipo 85/70 (Execução, incluindo escavação)</v>
          </cell>
          <cell r="C3651" t="str">
            <v>m</v>
          </cell>
          <cell r="D3651">
            <v>25.8</v>
          </cell>
        </row>
        <row r="3652">
          <cell r="A3652" t="str">
            <v>RO-40524</v>
          </cell>
          <cell r="B3652" t="str">
            <v>Valeta de proteção de corte, tipo DR.VP-01., tipo 85/80 (Execução, incluindo escavação)</v>
          </cell>
          <cell r="C3652" t="str">
            <v>m</v>
          </cell>
          <cell r="D3652">
            <v>27.39</v>
          </cell>
        </row>
        <row r="3653">
          <cell r="A3653" t="str">
            <v>RO-40525</v>
          </cell>
          <cell r="B3653" t="str">
            <v>Valeta de proteção de corte, tipo DR.VP-01., tipo 95/70 (Execução, incluindo escavação)</v>
          </cell>
          <cell r="C3653" t="str">
            <v>m</v>
          </cell>
          <cell r="D3653">
            <v>27.64</v>
          </cell>
        </row>
        <row r="3654">
          <cell r="A3654" t="str">
            <v>RO-40526</v>
          </cell>
          <cell r="B3654" t="str">
            <v>Valeta de proteção de corte, tipo DR.VP-01., tipo 95/80 (Execução, incluindo escavação)</v>
          </cell>
          <cell r="C3654" t="str">
            <v>m</v>
          </cell>
          <cell r="D3654">
            <v>29.23</v>
          </cell>
        </row>
        <row r="3655">
          <cell r="A3655" t="str">
            <v>RO-40527</v>
          </cell>
          <cell r="B3655" t="str">
            <v>Valeta de proteção de corte, tipo DR.VP-01., tipo 95/90 (Execução, incluindo escavação)</v>
          </cell>
          <cell r="C3655" t="str">
            <v>m</v>
          </cell>
          <cell r="D3655">
            <v>30.82</v>
          </cell>
        </row>
        <row r="3656">
          <cell r="A3656" t="str">
            <v>RO-40545</v>
          </cell>
          <cell r="B3656" t="str">
            <v>Valeta de proteção de corte, tipo DR.VP-02., tipo 105/100 (Execução, incluindo escavação, fornecimento, transporte e plantio da grama)</v>
          </cell>
          <cell r="C3656" t="str">
            <v>m</v>
          </cell>
          <cell r="D3656">
            <v>49.93</v>
          </cell>
        </row>
        <row r="3657">
          <cell r="A3657" t="str">
            <v>RO-40546</v>
          </cell>
          <cell r="B3657" t="str">
            <v>Valeta de proteção de corte, tipo DR.VP-02., tipo 105/80 (Execução, incluindo escavação, fornecimento, transporte e plantio da grama)</v>
          </cell>
          <cell r="C3657" t="str">
            <v>m</v>
          </cell>
          <cell r="D3657">
            <v>45.45</v>
          </cell>
        </row>
        <row r="3658">
          <cell r="A3658" t="str">
            <v>RO-40547</v>
          </cell>
          <cell r="B3658" t="str">
            <v>Valeta de proteção de corte, tipo DR.VP-02., tipo 105/90 (Execução, incluindo escavação, fornecimento, transporte e plantio da grama)</v>
          </cell>
          <cell r="C3658" t="str">
            <v>m</v>
          </cell>
          <cell r="D3658">
            <v>47.57</v>
          </cell>
        </row>
        <row r="3659">
          <cell r="A3659" t="str">
            <v>RO-40548</v>
          </cell>
          <cell r="B3659" t="str">
            <v>Valeta de proteção de corte, tipo DR.VP-02., tipo 115/100 (Execução, incluindo escavação,fornecimento, transporte e plantio da grama)</v>
          </cell>
          <cell r="C3659" t="str">
            <v>m</v>
          </cell>
          <cell r="D3659">
            <v>51.97</v>
          </cell>
        </row>
        <row r="3660">
          <cell r="A3660" t="str">
            <v>RO-40549</v>
          </cell>
          <cell r="B3660" t="str">
            <v>Valeta de proteção de corte, tipo DR.VP-02., tipo 115/80 (Execução, incluindo escavação, fornecimento, transporte e plantio da grama)</v>
          </cell>
          <cell r="C3660" t="str">
            <v>m</v>
          </cell>
          <cell r="D3660">
            <v>47.73</v>
          </cell>
        </row>
        <row r="3661">
          <cell r="A3661" t="str">
            <v>RO-40550</v>
          </cell>
          <cell r="B3661" t="str">
            <v>Valeta de proteção de corte, tipo DR.VP-02., tipo 115/90 (Execução, incluindo escavação, fornecimento, transporte e plantio da grama)</v>
          </cell>
          <cell r="C3661" t="str">
            <v>m</v>
          </cell>
          <cell r="D3661">
            <v>49.77</v>
          </cell>
        </row>
        <row r="3662">
          <cell r="A3662" t="str">
            <v>RO-40551</v>
          </cell>
          <cell r="B3662" t="str">
            <v>Valeta de proteção de corte, tipo DR.VP-02., tipo 125/100 (Execução, incluindo escavação,fornecimento, transporte e plantio da grama)</v>
          </cell>
          <cell r="C3662" t="str">
            <v>m</v>
          </cell>
          <cell r="D3662">
            <v>54.25</v>
          </cell>
        </row>
        <row r="3663">
          <cell r="A3663" t="str">
            <v>RO-40552</v>
          </cell>
          <cell r="B3663" t="str">
            <v>Valeta de proteção de corte, tipo DR.VP-02., tipo 125/90 (Execução, incluindo escavação,fornecimento, transporte e plantio da grama)</v>
          </cell>
          <cell r="C3663" t="str">
            <v>m</v>
          </cell>
          <cell r="D3663">
            <v>52.2</v>
          </cell>
        </row>
        <row r="3664">
          <cell r="A3664" t="str">
            <v>RO-40536</v>
          </cell>
          <cell r="B3664" t="str">
            <v>Valeta de proteção de corte, tipo DR.VP-02., tipo 75/50 (Execução, incluindo escavação, fornecimento, transporte e plantio da grama)</v>
          </cell>
          <cell r="C3664" t="str">
            <v>m</v>
          </cell>
          <cell r="D3664">
            <v>32.81</v>
          </cell>
        </row>
        <row r="3665">
          <cell r="A3665" t="str">
            <v>RO-40537</v>
          </cell>
          <cell r="B3665" t="str">
            <v>Valeta de proteção de corte, tipo DR.VP-02., tipo 75/60 (Execução, incluindo escavação, fornecimento, transporte e plantio da grama)</v>
          </cell>
          <cell r="C3665" t="str">
            <v>m</v>
          </cell>
          <cell r="D3665">
            <v>34.85</v>
          </cell>
        </row>
        <row r="3666">
          <cell r="A3666" t="str">
            <v>RO-40538</v>
          </cell>
          <cell r="B3666" t="str">
            <v>Valeta de proteção de corte, tipo DR.VP-02., tipo 75/70 (Execução, incluindo escavação, fornecimento, transporte e plantio da grama)</v>
          </cell>
          <cell r="C3666" t="str">
            <v>m</v>
          </cell>
          <cell r="D3666">
            <v>37.200000000000003</v>
          </cell>
        </row>
        <row r="3667">
          <cell r="A3667" t="str">
            <v>RO-40539</v>
          </cell>
          <cell r="B3667" t="str">
            <v>Valeta de proteção de corte, tipo DR.VP-02., tipo 85/60 (Execução, incluindo escavação, fornecimento, transporte e plantio da grama)</v>
          </cell>
          <cell r="C3667" t="str">
            <v>m</v>
          </cell>
          <cell r="D3667">
            <v>37.01</v>
          </cell>
        </row>
        <row r="3668">
          <cell r="A3668" t="str">
            <v>RO-40540</v>
          </cell>
          <cell r="B3668" t="str">
            <v>Valeta de proteção de corte, tipo DR.VP-02., tipo 85/70 (Execução, incluindo escavação, fornecimento, transporte e plantio da grama)</v>
          </cell>
          <cell r="C3668" t="str">
            <v>m</v>
          </cell>
          <cell r="D3668">
            <v>39.21</v>
          </cell>
        </row>
        <row r="3669">
          <cell r="A3669" t="str">
            <v>RO-40541</v>
          </cell>
          <cell r="B3669" t="str">
            <v>Valeta de proteção de corte, tipo DR.VP-02., tipo 85/80 (Execução, incluindo escavação, fornecimento, transporte e plantio da grama)</v>
          </cell>
          <cell r="C3669" t="str">
            <v>m</v>
          </cell>
          <cell r="D3669">
            <v>41.56</v>
          </cell>
        </row>
        <row r="3670">
          <cell r="A3670" t="str">
            <v>RO-40542</v>
          </cell>
          <cell r="B3670" t="str">
            <v>Valeta de proteção de corte, tipo DR.VP-02., tipo 95/70 (Execução, incluindo escavação, fornecimento, transporte e plantio da grama)</v>
          </cell>
          <cell r="C3670" t="str">
            <v>m</v>
          </cell>
          <cell r="D3670">
            <v>41.2</v>
          </cell>
        </row>
        <row r="3671">
          <cell r="A3671" t="str">
            <v>RO-40543</v>
          </cell>
          <cell r="B3671" t="str">
            <v>Valeta de proteção de corte, tipo DR.VP-02., tipo 95/80 (Execução, incluindo escavação, fornecimento, transporte e plantio da grama)</v>
          </cell>
          <cell r="C3671" t="str">
            <v>m</v>
          </cell>
          <cell r="D3671">
            <v>43.4</v>
          </cell>
        </row>
        <row r="3672">
          <cell r="A3672" t="str">
            <v>RO-40544</v>
          </cell>
          <cell r="B3672" t="str">
            <v>Valeta de proteção de corte, tipo DR.VP-02., tipo 95/90 (Execução, incluindo escavação, fornecimento, transporte e plantio da grama)</v>
          </cell>
          <cell r="C3672" t="str">
            <v>m</v>
          </cell>
          <cell r="D3672">
            <v>45.67</v>
          </cell>
        </row>
        <row r="3673">
          <cell r="A3673" t="str">
            <v>RO-40563</v>
          </cell>
          <cell r="B3673" t="str">
            <v>Valeta de proteção de corte, tipo DR.VP-03., tipo 105/100 (Execução, incluindo escavação,fornecimento e transporte de todos os materiais)</v>
          </cell>
          <cell r="C3673" t="str">
            <v>m</v>
          </cell>
          <cell r="D3673">
            <v>143</v>
          </cell>
        </row>
        <row r="3674">
          <cell r="A3674" t="str">
            <v>RO-40564</v>
          </cell>
          <cell r="B3674" t="str">
            <v>Valeta de proteção de corte, tipo DR.VP-03., tipo 105/80 (Execução, incluindo escavação,fornecimento e transporte de todos os materiais)</v>
          </cell>
          <cell r="C3674" t="str">
            <v>m</v>
          </cell>
          <cell r="D3674">
            <v>130.86000000000001</v>
          </cell>
        </row>
        <row r="3675">
          <cell r="A3675" t="str">
            <v>RO-40565</v>
          </cell>
          <cell r="B3675" t="str">
            <v>Valeta de proteção de corte, tipo DR.VP-03., tipo 105/90 (Execução, incluindo escavação,fornecimento e transporte de todos os materiais)</v>
          </cell>
          <cell r="C3675" t="str">
            <v>m</v>
          </cell>
          <cell r="D3675">
            <v>136.91999999999999</v>
          </cell>
        </row>
        <row r="3676">
          <cell r="A3676" t="str">
            <v>RO-40566</v>
          </cell>
          <cell r="B3676" t="str">
            <v>Valeta de proteção de corte, tipo DR.VP-03., tipo 115/100 (Execução, incluindo escavação,fornecimento e transporte de todos os materiais)</v>
          </cell>
          <cell r="C3676" t="str">
            <v>m</v>
          </cell>
          <cell r="D3676">
            <v>144.32</v>
          </cell>
        </row>
        <row r="3677">
          <cell r="A3677" t="str">
            <v>RO-40567</v>
          </cell>
          <cell r="B3677" t="str">
            <v>Valeta de proteção de corte, tipo DR.VP-03., tipo 115/80 (Execução, incluindo escavação,fornecimento e transporte de todos os materiais)</v>
          </cell>
          <cell r="C3677" t="str">
            <v>m</v>
          </cell>
          <cell r="D3677">
            <v>134.75</v>
          </cell>
        </row>
        <row r="3678">
          <cell r="A3678" t="str">
            <v>RO-40568</v>
          </cell>
          <cell r="B3678" t="str">
            <v>Valeta de proteção de corte, tipo DR.VP-03., tipo 115/90 (Execução, incluindo escavação,fornecimento e transporte de todos os materiais)</v>
          </cell>
          <cell r="C3678" t="str">
            <v>m</v>
          </cell>
          <cell r="D3678">
            <v>138.88999999999999</v>
          </cell>
        </row>
        <row r="3679">
          <cell r="A3679" t="str">
            <v>RO-40569</v>
          </cell>
          <cell r="B3679" t="str">
            <v>Valeta de proteção de corte, tipo DR.VP-03., tipo 125/100 (Execução, incluindo escavação,fornecimento e transporte de todos os materiais)</v>
          </cell>
          <cell r="C3679" t="str">
            <v>m</v>
          </cell>
          <cell r="D3679">
            <v>148.86000000000001</v>
          </cell>
        </row>
        <row r="3680">
          <cell r="A3680" t="str">
            <v>RO-40570</v>
          </cell>
          <cell r="B3680" t="str">
            <v>Valeta de proteção de corte, tipo DR.VP-03., tipo 125/90 (Execução, incluindo escavação,fornecimento e transporte de todos os materiais)</v>
          </cell>
          <cell r="C3680" t="str">
            <v>m</v>
          </cell>
          <cell r="D3680">
            <v>143.43</v>
          </cell>
        </row>
        <row r="3681">
          <cell r="A3681" t="str">
            <v>RO-40554</v>
          </cell>
          <cell r="B3681" t="str">
            <v>Valeta de proteção de corte, tipo DR.VP-03., tipo 75/50 (Execução, incluindo escavação,fornecimento e transporte de todos os materiais)</v>
          </cell>
          <cell r="C3681" t="str">
            <v>m</v>
          </cell>
          <cell r="D3681">
            <v>107.06</v>
          </cell>
        </row>
        <row r="3682">
          <cell r="A3682" t="str">
            <v>RO-40555</v>
          </cell>
          <cell r="B3682" t="str">
            <v>Valeta de proteção de corte, tipo DR.VP-03., tipo 75/60 (Execução, incluindo escavação,fornecimento e transporte de todos os materiais)</v>
          </cell>
          <cell r="C3682" t="str">
            <v>m</v>
          </cell>
          <cell r="D3682">
            <v>112.49</v>
          </cell>
        </row>
        <row r="3683">
          <cell r="A3683" t="str">
            <v>RO-40556</v>
          </cell>
          <cell r="B3683" t="str">
            <v>Valeta de proteção de corte, tipo DR.VP-03., tipo 75/70 (Execução, incluindo escavação,fornecimento e transporte de todos os materiais)</v>
          </cell>
          <cell r="C3683" t="str">
            <v>m</v>
          </cell>
          <cell r="D3683">
            <v>118.56</v>
          </cell>
        </row>
        <row r="3684">
          <cell r="A3684" t="str">
            <v>RO-40557</v>
          </cell>
          <cell r="B3684" t="str">
            <v>Valeta de proteção de corte, tipo DR.VP-03., tipo 85/60 (Execução, incluindo escavação,fornecimento e transporte de todos os materiais)</v>
          </cell>
          <cell r="C3684" t="str">
            <v>m</v>
          </cell>
          <cell r="D3684">
            <v>114.98</v>
          </cell>
        </row>
        <row r="3685">
          <cell r="A3685" t="str">
            <v>RO-40558</v>
          </cell>
          <cell r="B3685" t="str">
            <v>Valeta de proteção de corte, tipo DR.VP-03., tipo 85/70 (Execução, incluindo escavação,fornecimento e transporte de todos os materiais)</v>
          </cell>
          <cell r="C3685" t="str">
            <v>m</v>
          </cell>
          <cell r="D3685">
            <v>120.41</v>
          </cell>
        </row>
        <row r="3686">
          <cell r="A3686" t="str">
            <v>RO-40559</v>
          </cell>
          <cell r="B3686" t="str">
            <v>Valeta de proteção de corte, tipo DR.VP-03., tipo 85/80 (Execução, incluindo escavação,fornecimento e transporte de todos os materiais)</v>
          </cell>
          <cell r="C3686" t="str">
            <v>m</v>
          </cell>
          <cell r="D3686">
            <v>126.47</v>
          </cell>
        </row>
        <row r="3687">
          <cell r="A3687" t="str">
            <v>RO-40560</v>
          </cell>
          <cell r="B3687" t="str">
            <v>Valeta de proteção de corte, tipo DR.VP-03., tipo 95/70 (Execução, incluindo escavação,fornecimento e transporte de todos os materiais)</v>
          </cell>
          <cell r="C3687" t="str">
            <v>m</v>
          </cell>
          <cell r="D3687">
            <v>122.88</v>
          </cell>
        </row>
        <row r="3688">
          <cell r="A3688" t="str">
            <v>RO-40561</v>
          </cell>
          <cell r="B3688" t="str">
            <v>Valeta de proteção de corte, tipo DR.VP-03., tipo 95/80 (Execução, incluindo escavação,fornecimento e transporte de todos os materiais)</v>
          </cell>
          <cell r="C3688" t="str">
            <v>m</v>
          </cell>
          <cell r="D3688">
            <v>127.68</v>
          </cell>
        </row>
        <row r="3689">
          <cell r="A3689" t="str">
            <v>RO-40562</v>
          </cell>
          <cell r="B3689" t="str">
            <v>Valeta de proteção de corte, tipo DR.VP-03., tipo 95/90 (Execução, incluindo escavação,fornecimento e transporte de todos os materiais)</v>
          </cell>
          <cell r="C3689" t="str">
            <v>m</v>
          </cell>
          <cell r="D3689">
            <v>134.38999999999999</v>
          </cell>
        </row>
        <row r="3690">
          <cell r="A3690">
            <v>251</v>
          </cell>
          <cell r="B3690" t="str">
            <v>Pavimentação</v>
          </cell>
          <cell r="C3690"/>
          <cell r="D3690"/>
        </row>
        <row r="3691">
          <cell r="A3691" t="str">
            <v>RO-41688</v>
          </cell>
          <cell r="B3691" t="str">
            <v>Base, com mistura em usina, de brita graduada tratada com 1,5% de cimento, compactada na energia do proctor intermodificado (Execução, incluindo fornecimento e transporte do cimento, fornecimento da brita, carga e descarga, espalhamento e compactação da mistura; exclui o transporte da brita e da mistura)</v>
          </cell>
          <cell r="C3691" t="str">
            <v>m3</v>
          </cell>
          <cell r="D3691">
            <v>146.02000000000001</v>
          </cell>
        </row>
        <row r="3692">
          <cell r="A3692" t="str">
            <v>RO-43859</v>
          </cell>
          <cell r="B3692" t="str">
            <v>Base, com mistura em usina, de brita graduada tratada com 1,5% de cimento, compactada na energia do proctor modificado (Execução, incluindo fornecimento e transporte do cimento, fornecimento da brita, carga e descarga, espalhamento e compactação da mistura; exclui o transporte da brita e da mistura)</v>
          </cell>
          <cell r="C3692" t="str">
            <v>m3</v>
          </cell>
          <cell r="D3692">
            <v>146.47</v>
          </cell>
        </row>
        <row r="3693">
          <cell r="A3693" t="str">
            <v>RO-41137</v>
          </cell>
          <cell r="B3693" t="str">
            <v>Base, com mistura em usina, de solo-cimento a 3% de cimento compactada na energia do proctor  modificado (Execução, incluindo fornecimento e transporte do cimento, escavação e carga do material de jazida,  carga e descarga, espalhamento e compactação da mistura; exclui a aquisição do solo e transporte do material e da mistura)</v>
          </cell>
          <cell r="C3693" t="str">
            <v>m3</v>
          </cell>
          <cell r="D3693">
            <v>70.3</v>
          </cell>
        </row>
        <row r="3694">
          <cell r="A3694" t="str">
            <v>RO-41144</v>
          </cell>
          <cell r="B3694" t="str">
            <v>Base, com mistura em usina, 70% de solo e 30% de brita, compactada na energia do proctor intermediário (Execução, incluindo fornecimento da brita, escavação e carga do material de jazida; carga e descarga, espalhamento e compactação da mistura; exclui a aquisição do solo e transporte dos materiais e da mistura)</v>
          </cell>
          <cell r="C3694" t="str">
            <v>m3</v>
          </cell>
          <cell r="D3694">
            <v>49.87</v>
          </cell>
        </row>
        <row r="3695">
          <cell r="A3695" t="str">
            <v>RO-43165</v>
          </cell>
          <cell r="B3695" t="str">
            <v>Base, com mistura em usina, 80% de solo e 20% de argila, compactada na energia do proctor intermodificado (Execução, incluindo escavação e carga do material de jazida; carga e descarga, espalhamento e compactação da mistura; exclui escavação e carga da argila, aquisição do solo e transporte dos materiais e da mistura)</v>
          </cell>
          <cell r="C3695" t="str">
            <v>m3</v>
          </cell>
          <cell r="D3695">
            <v>23.55</v>
          </cell>
        </row>
        <row r="3696">
          <cell r="A3696" t="str">
            <v>RO-43170</v>
          </cell>
          <cell r="B3696" t="str">
            <v>Base, com mistura em usina, 80% de solo e 20% de argila, compactada na energia do proctor modificado (Execução, incluindo escavação e carga do material de jazida; carga e descarga, espalhamento e compactação da mistura; exclui escavação e carga da argila, aquisição do solo e transporte dos materiais e da mistura)</v>
          </cell>
          <cell r="C3696" t="str">
            <v>m3</v>
          </cell>
          <cell r="D3696">
            <v>23.96</v>
          </cell>
        </row>
        <row r="3697">
          <cell r="A3697" t="str">
            <v>RO-43836</v>
          </cell>
          <cell r="B3697" t="str">
            <v>Base, com mistura na pista, de bica corrida melhorada com 2% de cimento, compactada na energia do proctor intermediário (Execução, incluindo fornecimento e transporte do cimento, fornecimento da bica corrida, espalhamento, umidecimento, homogeneização e compactação da mistura; exclui o transporte da bica corrida)</v>
          </cell>
          <cell r="C3697" t="str">
            <v>m3</v>
          </cell>
          <cell r="D3697">
            <v>143.66</v>
          </cell>
        </row>
        <row r="3698">
          <cell r="A3698" t="str">
            <v>RO-44461</v>
          </cell>
          <cell r="B3698" t="str">
            <v>Base, com mistura na pista, de bica corrida melhorada com 2% de cimento, compactada na energia do proctor modificado (Execução, incluindo fornecimento e transporte do cimento, fornecimento da bica corrida, espalhamento, umidecimento, homogeneização e compactação da mistura; exclui o transporte da bica corrida)</v>
          </cell>
          <cell r="C3698" t="str">
            <v>m3</v>
          </cell>
          <cell r="D3698">
            <v>145.83000000000001</v>
          </cell>
        </row>
        <row r="3699">
          <cell r="A3699" t="str">
            <v>RO-41138</v>
          </cell>
          <cell r="B3699" t="str">
            <v>Base, com mistura na pista, de solo-cimento a 3% de cimento compactada na energia do proctor intermediário (Execução, incluindo fornecimento e transporte do cimento, escavação e carga do material de jazida, espalhamento, umidecimento, homogeneização e compactação da mistura;  exclui a aquisição do solo e transporte do material)</v>
          </cell>
          <cell r="C3699" t="str">
            <v>m3</v>
          </cell>
          <cell r="D3699">
            <v>69.75</v>
          </cell>
        </row>
        <row r="3700">
          <cell r="A3700" t="str">
            <v>RO-41113</v>
          </cell>
          <cell r="B3700" t="str">
            <v>Base, com mistura na pista, 67% de solo e 33% de bica corrida,  compactada na energia do proctor intermediário (Execução, incluindo fornecimento da bica corrida, escavação e carga do material de jazida, espalhamento, umidecimento, homogenização e compactação da mistura; exclui a aquisição do solo e transporte dos materiais)</v>
          </cell>
          <cell r="C3700" t="str">
            <v>m3</v>
          </cell>
          <cell r="D3700">
            <v>55.7</v>
          </cell>
        </row>
        <row r="3701">
          <cell r="A3701" t="str">
            <v>RO-41163</v>
          </cell>
          <cell r="B3701" t="str">
            <v>Base, com mistura na pista, 80% de solo e 20% de argila, compactada na energia do proctor intermodificado (Execução, incluindo  escavação, carga e descarga do material de jazida, espalhamento, umidecimento, homogenização e compactação da mistura; exclui escavação e carga da argila, aquisição do solo e transporte dos materiais)</v>
          </cell>
          <cell r="C3701" t="str">
            <v>m3</v>
          </cell>
          <cell r="D3701">
            <v>22.17</v>
          </cell>
        </row>
        <row r="3702">
          <cell r="A3702" t="str">
            <v>RO-42186</v>
          </cell>
          <cell r="B3702" t="str">
            <v>Base de solo com mistura em usina, compactada na energia do proctor intermediario (Execução, incluindo escavação, carga, descarga,  espalhamento e compactação da mistura; exclui aquisição e transporte do material e da mistura)</v>
          </cell>
          <cell r="C3702" t="str">
            <v>m3</v>
          </cell>
          <cell r="D3702">
            <v>25.41</v>
          </cell>
        </row>
        <row r="3703">
          <cell r="A3703" t="str">
            <v>RO-43164</v>
          </cell>
          <cell r="B3703" t="str">
            <v>Base de solo com mistura em usina, compactada na energia do proctor intermodificado (Execução, incluindo escavação, carga, descarga,  espalhamento e compactação da mistura; exclui aquisição e transporte do material e da mistura)</v>
          </cell>
          <cell r="C3703" t="str">
            <v>m3</v>
          </cell>
          <cell r="D3703">
            <v>25.79</v>
          </cell>
        </row>
        <row r="3704">
          <cell r="A3704" t="str">
            <v>RO-44242</v>
          </cell>
          <cell r="B3704" t="str">
            <v>Base de solo com mistura na pista, compactada na energia do proctor intermodificado (Execução, incluindo escavação, carga e descarga do material de jazida, espalhamento, umidecimento, homogenização e compactação da mistura; exclui aquisição e transporte do material)</v>
          </cell>
          <cell r="C3704" t="str">
            <v>m3</v>
          </cell>
          <cell r="D3704">
            <v>24.35</v>
          </cell>
        </row>
        <row r="3705">
          <cell r="A3705" t="str">
            <v>RO-43113</v>
          </cell>
          <cell r="B3705" t="str">
            <v>Base de solo sem mistura, compactada na energia do proctor intermediário (Execução, incluindo escavação, carga, descarga, espalhamento, umidecimento e compactação do material; exclui aquisição e transporte do material)</v>
          </cell>
          <cell r="C3705" t="str">
            <v>m3</v>
          </cell>
          <cell r="D3705">
            <v>21.8</v>
          </cell>
        </row>
        <row r="3706">
          <cell r="A3706" t="str">
            <v>RO-42395</v>
          </cell>
          <cell r="B3706" t="str">
            <v>Base de solo sem mistura, compactada na energia do proctor intermodificado (Execução, incluindo escavação, carga, descarga, espalhamento, umidecimento e compactação do material; exclui aquisição e transporte do material)</v>
          </cell>
          <cell r="C3706" t="str">
            <v>m3</v>
          </cell>
          <cell r="D3706">
            <v>22.37</v>
          </cell>
        </row>
        <row r="3707">
          <cell r="A3707" t="str">
            <v>RO-41098</v>
          </cell>
          <cell r="B3707" t="str">
            <v>Base de solo sem mistura, compactada na energia do proctor modificado (Execução, incluindo escavação, carga, descarga, espalhamento, umidecimento e compactação do material; exclui aquisição e transporte do material)</v>
          </cell>
          <cell r="C3707" t="str">
            <v>m3</v>
          </cell>
          <cell r="D3707">
            <v>23</v>
          </cell>
        </row>
        <row r="3708">
          <cell r="A3708" t="str">
            <v>RO-14019</v>
          </cell>
          <cell r="B3708" t="str">
            <v>Concreto betuminoso usinado a quente - CBUQ (Execução, incluindo usinagem, aplicação, espalhamento e compactação, fornecimento dos agregados e material betuminoso, exclui transporte dos agregados e do material betuminoso até usina e da massa pronta até a  pista)</v>
          </cell>
          <cell r="C3708" t="str">
            <v>m3</v>
          </cell>
          <cell r="D3708">
            <v>1095.8800000000001</v>
          </cell>
        </row>
        <row r="3709">
          <cell r="A3709" t="str">
            <v>RO-14020</v>
          </cell>
          <cell r="B3709" t="str">
            <v>Concreto betuminoso usinado a quente - CBUQ (Execução, incluindo usinagem, aplicação, espalhamento e compactação, fornecimento dos agregados e material betuminoso, exclui transporte dos agregados e do material betuminoso até usina e da massa pronta até a  pista)</v>
          </cell>
          <cell r="C3709" t="str">
            <v>t</v>
          </cell>
          <cell r="D3709">
            <v>456.62</v>
          </cell>
        </row>
        <row r="3710">
          <cell r="A3710" t="str">
            <v>RO-41177</v>
          </cell>
          <cell r="B3710" t="str">
            <v>Concreto betuminoso usinado a quente (faixa C) (Execução, incluindo usinagem, aplicação, espalhamento e compactação, fornecimento dos agregados; exclui o fornecimento e transporte do material betuminoso, o transporte dos agregados e o transporte da usina até a pista)</v>
          </cell>
          <cell r="C3710" t="str">
            <v>m3</v>
          </cell>
          <cell r="D3710">
            <v>399.74</v>
          </cell>
        </row>
        <row r="3711">
          <cell r="A3711" t="str">
            <v>RO-43829</v>
          </cell>
          <cell r="B3711" t="str">
            <v>Concreto betuminoso usinado a quente, modificado por borracha (faixa C) (Execução, incluindo usinagem, aplicação, espalhamento e compactação, fornecimento dos agregados; exclui o fornecimento e transporte do material betuminoso, o transporte dos agregados e o transporte da usina até a pista)</v>
          </cell>
          <cell r="C3711" t="str">
            <v>m3</v>
          </cell>
          <cell r="D3711">
            <v>434.8</v>
          </cell>
        </row>
        <row r="3712">
          <cell r="A3712" t="str">
            <v>RO-41087</v>
          </cell>
          <cell r="B3712" t="str">
            <v>Escavação e carga de material de jazida (inclusive expurgo e capeamento)</v>
          </cell>
          <cell r="C3712" t="str">
            <v>m3</v>
          </cell>
          <cell r="D3712">
            <v>9.01</v>
          </cell>
        </row>
        <row r="3713">
          <cell r="A3713" t="str">
            <v>RO-42650</v>
          </cell>
          <cell r="B3713" t="str">
            <v>Fresagem contínua de pavimento asfáltico (3cm)</v>
          </cell>
          <cell r="C3713" t="str">
            <v>m2</v>
          </cell>
          <cell r="D3713">
            <v>2.2999999999999998</v>
          </cell>
        </row>
        <row r="3714">
          <cell r="A3714" t="str">
            <v>RO-42643</v>
          </cell>
          <cell r="B3714" t="str">
            <v>Fresagem descontínua de pavimento asfáltico (3cm)</v>
          </cell>
          <cell r="C3714" t="str">
            <v>m2</v>
          </cell>
          <cell r="D3714">
            <v>3.69</v>
          </cell>
        </row>
        <row r="3715">
          <cell r="A3715" t="str">
            <v>RO-51228</v>
          </cell>
          <cell r="B3715" t="str">
            <v>Imprimação (Execução e fornecimento do material betuminoso, exclusive transporte do material betuminoso)</v>
          </cell>
          <cell r="C3715" t="str">
            <v>m2</v>
          </cell>
          <cell r="D3715">
            <v>4.0999999999999996</v>
          </cell>
        </row>
        <row r="3716">
          <cell r="A3716" t="str">
            <v>RO-41164</v>
          </cell>
          <cell r="B3716" t="str">
            <v>Imprimação sem fornecimento do material betuminoso (Execução, incluindo transporte do material betuminoso dentro do canteiro de obras)</v>
          </cell>
          <cell r="C3716" t="str">
            <v>m2</v>
          </cell>
          <cell r="D3716">
            <v>0.42</v>
          </cell>
        </row>
        <row r="3717">
          <cell r="A3717" t="str">
            <v>RO-41204</v>
          </cell>
          <cell r="B3717" t="str">
            <v>Lama asfaltica com espessura de 12,0 mm com fornecimento do material betuminoso (Execução, incluindo fornecimento e  transporte dentro do canteiro de obras  dos agregados e do material betuminoso)</v>
          </cell>
          <cell r="C3717" t="str">
            <v>m2</v>
          </cell>
          <cell r="D3717">
            <v>9.44</v>
          </cell>
        </row>
        <row r="3718">
          <cell r="A3718" t="str">
            <v>RO-43326</v>
          </cell>
          <cell r="B3718" t="str">
            <v>Lama asfaltica com espessura de 12,0 mm sem fornecimento do material betuminoso (Execução, incluindo fornecimento dos agregados e o transporte dentro do canteiro de obras do material betuminoso e dos agregados)</v>
          </cell>
          <cell r="C3718" t="str">
            <v>m2</v>
          </cell>
          <cell r="D3718">
            <v>4.05</v>
          </cell>
        </row>
        <row r="3719">
          <cell r="A3719" t="str">
            <v>RO-43422</v>
          </cell>
          <cell r="B3719" t="str">
            <v>Lama asfáltica com espessura de 6,0 mm com fornecimento do material betuminoso (Execução, incluindo fornecimento  e o transporte dentro do canteiro de obras dos agregados e do material betuminoso)</v>
          </cell>
          <cell r="C3719" t="str">
            <v>m2</v>
          </cell>
          <cell r="D3719">
            <v>5.76</v>
          </cell>
        </row>
        <row r="3720">
          <cell r="A3720" t="str">
            <v>RO-43327</v>
          </cell>
          <cell r="B3720" t="str">
            <v>Lama asfaltica com espessura de 6,0 mm sem fornecimento do material betuminoso (Execução, incluindo fornecimento dos agregados e o transporte dentro do canteiro de obras do material betuminoso e dos agregados)</v>
          </cell>
          <cell r="C3720" t="str">
            <v>m2</v>
          </cell>
          <cell r="D3720">
            <v>2.06</v>
          </cell>
        </row>
        <row r="3721">
          <cell r="A3721" t="str">
            <v>RO-42649</v>
          </cell>
          <cell r="B3721" t="str">
            <v>Micro-revestimento asfático a frio  com espessura de 12mm (Execução, incluindo o fornecimento de todos os materiais, exceto a emulsão)</v>
          </cell>
          <cell r="C3721" t="str">
            <v>m2</v>
          </cell>
          <cell r="D3721">
            <v>2.74</v>
          </cell>
        </row>
        <row r="3722">
          <cell r="A3722" t="str">
            <v>RO-42831</v>
          </cell>
          <cell r="B3722" t="str">
            <v>Micro-revestimento asfático a frio  (com espessura de 15mm (Execução, incluindo o fornecimento de todos os materiais, exceto a emulsão)</v>
          </cell>
          <cell r="C3722" t="str">
            <v>m2</v>
          </cell>
          <cell r="D3722">
            <v>3.51</v>
          </cell>
        </row>
        <row r="3723">
          <cell r="A3723" t="str">
            <v>RO-43971</v>
          </cell>
          <cell r="B3723" t="str">
            <v>Pavimento de alvenaria poliédrica com 8,0 cm de espessura (Execução, incluindo o fornecimento do material do colchão de assentamento e das pedras; exclui os transportes dos materiais)</v>
          </cell>
          <cell r="C3723" t="str">
            <v>m2</v>
          </cell>
          <cell r="D3723">
            <v>26.14</v>
          </cell>
        </row>
        <row r="3724">
          <cell r="A3724" t="str">
            <v>RO-41208</v>
          </cell>
          <cell r="B3724" t="str">
            <v>Pavimento de paralepípedo com 10,0 cm de espessura (Execução, incluindo o fornecimento do material do colchão de assentamento e das pedras; exclui os transportes dos materiais)</v>
          </cell>
          <cell r="C3724" t="str">
            <v>m2</v>
          </cell>
          <cell r="D3724">
            <v>40.43</v>
          </cell>
        </row>
        <row r="3725">
          <cell r="A3725" t="str">
            <v>RO-51229</v>
          </cell>
          <cell r="B3725" t="str">
            <v>Pintura de ligação (Execução e fornecimento do material betuminoso, exclusive transporte do material betuminoso)</v>
          </cell>
          <cell r="C3725" t="str">
            <v>m2</v>
          </cell>
          <cell r="D3725">
            <v>2.1800000000000002</v>
          </cell>
        </row>
        <row r="3726">
          <cell r="A3726" t="str">
            <v>RO-41166</v>
          </cell>
          <cell r="B3726" t="str">
            <v>Pintura de ligação sem fornecimento do material betuminoso (Execução, incluindo o transporte do material betuminoso dentro do canteiro de obras)</v>
          </cell>
          <cell r="C3726" t="str">
            <v>m2</v>
          </cell>
          <cell r="D3726">
            <v>0.28000000000000003</v>
          </cell>
        </row>
        <row r="3727">
          <cell r="A3727" t="str">
            <v>RO-14021</v>
          </cell>
          <cell r="B3727" t="str">
            <v>Pré-misturado a frio - PMF (Execução, incluindo usinagem, aplicação, espalhamento e compactação, fornecimento dos agregados e material betuminoso, exclui transporte dos agregados e do material betuminoso até usina e da massa pronta até a pista)</v>
          </cell>
          <cell r="C3727" t="str">
            <v>m3</v>
          </cell>
          <cell r="D3727">
            <v>737.46</v>
          </cell>
        </row>
        <row r="3728">
          <cell r="A3728" t="str">
            <v>RO-14022</v>
          </cell>
          <cell r="B3728" t="str">
            <v>Pré-misturado a frio - PMF (Execução, incluindo usinagem, aplicação, espalhamento e compactação, fornecimento dos agregados e material betuminoso, exclui transporte dos agregados e do material betuminoso até usina e da massa pronta até a pista)</v>
          </cell>
          <cell r="C3728" t="str">
            <v>t</v>
          </cell>
          <cell r="D3728">
            <v>351.17</v>
          </cell>
        </row>
        <row r="3729">
          <cell r="A3729" t="str">
            <v>RO-43228</v>
          </cell>
          <cell r="B3729" t="str">
            <v>Pré-misturado a frio (Execução, incluindo o fornecimento dos agregados, exclui o transporte dos materiais, o fornecimento e transporte do material betuminoso)</v>
          </cell>
          <cell r="C3729" t="str">
            <v>m3</v>
          </cell>
          <cell r="D3729">
            <v>171.46</v>
          </cell>
        </row>
        <row r="3730">
          <cell r="A3730" t="str">
            <v>RO-43833</v>
          </cell>
          <cell r="B3730" t="str">
            <v>Reciclagem e reconfecção do  pavimento com adição de 2% de cimento , compactada na energia do proctor intermediário (Execução, com reaproveitamento do material, incluindo fornecimento e transporte do cimento)</v>
          </cell>
          <cell r="C3730" t="str">
            <v>m3</v>
          </cell>
          <cell r="D3730">
            <v>66.86</v>
          </cell>
        </row>
        <row r="3731">
          <cell r="A3731" t="str">
            <v>RO-41079</v>
          </cell>
          <cell r="B3731" t="str">
            <v>Reciclagem e reconfecção do pavimento com  adição de 3% de cimento, compactada na energia do proctor intermediário (Execução com reaproveitamento do material , incluindo o fornecimento e transporte do cimento)</v>
          </cell>
          <cell r="C3731" t="str">
            <v>m3</v>
          </cell>
          <cell r="D3731">
            <v>80.260000000000005</v>
          </cell>
        </row>
        <row r="3732">
          <cell r="A3732" t="str">
            <v>RO-41092</v>
          </cell>
          <cell r="B3732" t="str">
            <v>Reforço do sub-leito com adição de 3% de cal e compactação à 100% (Execução, incluindo fornrcimento da cal, escavação, carga, descarga, homogenização, umidecimento, espalhamento e compactação do material)</v>
          </cell>
          <cell r="C3732" t="str">
            <v>m3</v>
          </cell>
          <cell r="D3732">
            <v>27.86</v>
          </cell>
        </row>
        <row r="3733">
          <cell r="A3733" t="str">
            <v>RO-41093</v>
          </cell>
          <cell r="B3733" t="str">
            <v>Reforço do sub-leito (Execução, incluindo escavação, carga, descarga, homogenização, umidecimento, espalhamento e compactação do material)</v>
          </cell>
          <cell r="C3733" t="str">
            <v>m3</v>
          </cell>
          <cell r="D3733">
            <v>16.25</v>
          </cell>
        </row>
        <row r="3734">
          <cell r="A3734" t="str">
            <v>RO-41082</v>
          </cell>
          <cell r="B3734" t="str">
            <v>Regularização do sub-leito (proctor intermediário)</v>
          </cell>
          <cell r="C3734" t="str">
            <v>m2</v>
          </cell>
          <cell r="D3734">
            <v>1.24</v>
          </cell>
        </row>
        <row r="3735">
          <cell r="A3735" t="str">
            <v>RO-41083</v>
          </cell>
          <cell r="B3735" t="str">
            <v>Regularização do sub-leito (proctor internormal)</v>
          </cell>
          <cell r="C3735" t="str">
            <v>m2</v>
          </cell>
          <cell r="D3735">
            <v>1.26</v>
          </cell>
        </row>
        <row r="3736">
          <cell r="A3736" t="str">
            <v>RO-41081</v>
          </cell>
          <cell r="B3736" t="str">
            <v>Regularização do sub-leito (proctor normal)</v>
          </cell>
          <cell r="C3736" t="str">
            <v>m2</v>
          </cell>
          <cell r="D3736">
            <v>1.21</v>
          </cell>
        </row>
        <row r="3737">
          <cell r="A3737" t="str">
            <v>RO-41773</v>
          </cell>
          <cell r="B3737" t="str">
            <v>Remoção e carga da camada de material granular do pavimento (base e/ou sub-base)</v>
          </cell>
          <cell r="C3737" t="str">
            <v>m3</v>
          </cell>
          <cell r="D3737">
            <v>9.98</v>
          </cell>
        </row>
        <row r="3738">
          <cell r="A3738" t="str">
            <v>RO-41211</v>
          </cell>
          <cell r="B3738" t="str">
            <v>Remoção e carga de todo pavimento existente</v>
          </cell>
          <cell r="C3738" t="str">
            <v>m3</v>
          </cell>
          <cell r="D3738">
            <v>10.62</v>
          </cell>
        </row>
        <row r="3739">
          <cell r="A3739" t="str">
            <v>RO-41212</v>
          </cell>
          <cell r="B3739" t="str">
            <v>Remoção e carga do revestimento asfaltico em pré-misturado ou concreto betuminoso usinado a quente</v>
          </cell>
          <cell r="C3739" t="str">
            <v>m2</v>
          </cell>
          <cell r="D3739">
            <v>1.1599999999999999</v>
          </cell>
        </row>
        <row r="3740">
          <cell r="A3740" t="str">
            <v>RO-41209</v>
          </cell>
          <cell r="B3740" t="str">
            <v>Remoçao e carga do revestimento asfaltico em tratamento superficial</v>
          </cell>
          <cell r="C3740" t="str">
            <v>m2</v>
          </cell>
          <cell r="D3740">
            <v>0.62</v>
          </cell>
        </row>
        <row r="3741">
          <cell r="A3741" t="str">
            <v>RO-41207</v>
          </cell>
          <cell r="B3741" t="str">
            <v>Reperfilamento de pavimento (para CBUQ e pré-misturado a frio) (Aplicação com motoniveladora, exclui o fornecimento da massa)</v>
          </cell>
          <cell r="C3741" t="str">
            <v>t</v>
          </cell>
          <cell r="D3741">
            <v>16.95</v>
          </cell>
        </row>
        <row r="3742">
          <cell r="A3742" t="str">
            <v>RO-41135</v>
          </cell>
          <cell r="B3742" t="str">
            <v>Sub-base de solo, com mistura na pista, compactada na energia de proctor intermodificado (Execução, incluindo escavação, carga e descarga do material de jazida, espalhamento, umidecimento, homogenização e compactação da mistura; exclui aquisição e transporte do material)</v>
          </cell>
          <cell r="C3742" t="str">
            <v>m3</v>
          </cell>
          <cell r="D3742">
            <v>24.35</v>
          </cell>
        </row>
        <row r="3743">
          <cell r="A3743" t="str">
            <v>RO-41104</v>
          </cell>
          <cell r="B3743" t="str">
            <v>Sub-base de solo, com mistura na pista, compactada na energia do proctor intermediário (Execução, incluindo escavação, carga e descarga do material de jazida, espalhamento, umidecimento, homogenização e compactação da mistura; exclui aquisição e transporte do material)</v>
          </cell>
          <cell r="C3743" t="str">
            <v>m3</v>
          </cell>
          <cell r="D3743">
            <v>23.61</v>
          </cell>
        </row>
        <row r="3744">
          <cell r="A3744" t="str">
            <v>RO-42280</v>
          </cell>
          <cell r="B3744" t="str">
            <v>Sub-base, sem mistura, compactada na energia de proctor intermodificado (Execução, incluindo escavação, carga, descarga, espalhamento, umidecimento e compactação do material; exclui aquisição e transporte do material)</v>
          </cell>
          <cell r="C3744" t="str">
            <v>m3</v>
          </cell>
          <cell r="D3744">
            <v>22.37</v>
          </cell>
        </row>
        <row r="3745">
          <cell r="A3745" t="str">
            <v>RO-43112</v>
          </cell>
          <cell r="B3745" t="str">
            <v>Sub-base, sem mistura, compactada na energia do proctor intermediário (Execução, incluindo escavação, carga, descarga, espalhamento, umidecimento e compactação do material; exclui aquisição e transporte do material)</v>
          </cell>
          <cell r="C3745" t="str">
            <v>m3</v>
          </cell>
          <cell r="D3745">
            <v>21.8</v>
          </cell>
        </row>
        <row r="3746">
          <cell r="A3746" t="str">
            <v>RO-43195</v>
          </cell>
          <cell r="B3746" t="str">
            <v>Sub-base, sem mistura, compactado na energia do proctor modificado (Execução, incluindo escavação, carga, descarga, espalhamento, umidecimento e compactação do material; exclui aquisição e transporte do material)</v>
          </cell>
          <cell r="C3746" t="str">
            <v>m3</v>
          </cell>
          <cell r="D3746">
            <v>23</v>
          </cell>
        </row>
        <row r="3747">
          <cell r="A3747" t="str">
            <v>RO-41171</v>
          </cell>
          <cell r="B3747" t="str">
            <v>Tratamento anti-pó (Execução, incluindo o fornecimento da areia)</v>
          </cell>
          <cell r="C3747" t="str">
            <v>m2</v>
          </cell>
          <cell r="D3747">
            <v>1.1100000000000001</v>
          </cell>
        </row>
        <row r="3748">
          <cell r="A3748" t="str">
            <v>RO-42664</v>
          </cell>
          <cell r="B3748" t="str">
            <v>Tratamento superficial duplo com aplicação de emulsão asfáltica modificada por polímero (Execução, incluindo fornecimento e limpeza dos agregados)</v>
          </cell>
          <cell r="C3748" t="str">
            <v>m2</v>
          </cell>
          <cell r="D3748">
            <v>5.82</v>
          </cell>
        </row>
        <row r="3749">
          <cell r="A3749" t="str">
            <v>RO-13321</v>
          </cell>
          <cell r="B3749" t="str">
            <v>Tratamento superficial duplo com banho diluído e fornecimento do material betuminoso (Execução, incluindo fornecimento e limpeza dos agregados e fornecimento do material betuminoso, exclusive transporte do material betuminoso)</v>
          </cell>
          <cell r="C3749" t="str">
            <v>m2</v>
          </cell>
          <cell r="D3749">
            <v>15.13</v>
          </cell>
        </row>
        <row r="3750">
          <cell r="A3750" t="str">
            <v>RO-43449</v>
          </cell>
          <cell r="B3750" t="str">
            <v>Tratamento superficial duplo com banho diluído (Execução, incluindo fornecimento e limpeza dos agregados)</v>
          </cell>
          <cell r="C3750" t="str">
            <v>m2</v>
          </cell>
          <cell r="D3750">
            <v>5.98</v>
          </cell>
        </row>
        <row r="3751">
          <cell r="A3751" t="str">
            <v>RO-41168</v>
          </cell>
          <cell r="B3751" t="str">
            <v>Tratamento superficial simples com banho diluído (Execução, incluindo fornecimento e limpeza dos agregados)</v>
          </cell>
          <cell r="C3751" t="str">
            <v>m2</v>
          </cell>
          <cell r="D3751">
            <v>3.11</v>
          </cell>
        </row>
        <row r="3752">
          <cell r="A3752" t="str">
            <v>RO-13320</v>
          </cell>
          <cell r="B3752" t="str">
            <v>Tratamento superficial simples com banho diluído (Execução, incluindo fornecimento e limpeza dos agregados e fornecimento do material betuminoso, exclusive transporte do material betuminoso)</v>
          </cell>
          <cell r="C3752" t="str">
            <v>m2</v>
          </cell>
          <cell r="D3752">
            <v>8.85</v>
          </cell>
        </row>
        <row r="3753">
          <cell r="A3753" t="str">
            <v>RO-41170</v>
          </cell>
          <cell r="B3753" t="str">
            <v>Tratamento superficial triplo com banho diluído (Execução, incluindo fornecimento e limpeza dos agregados e transporte do material betuminoso dentro do canteiro de obras)</v>
          </cell>
          <cell r="C3753" t="str">
            <v>m2</v>
          </cell>
          <cell r="D3753">
            <v>7.52</v>
          </cell>
        </row>
        <row r="3754">
          <cell r="A3754" t="str">
            <v>RO-41178</v>
          </cell>
          <cell r="B3754" t="str">
            <v>Usinagem de concreto betuminoso usinado a quente (faixa C) (Execução, incluindo o fornecimento dos agregados; exclui o fornecimento e transporte do material betuminoso e o transporte dos agregados)</v>
          </cell>
          <cell r="C3754" t="str">
            <v>t</v>
          </cell>
          <cell r="D3754">
            <v>142.91999999999999</v>
          </cell>
        </row>
        <row r="3755">
          <cell r="A3755" t="str">
            <v>RO-42208</v>
          </cell>
          <cell r="B3755" t="str">
            <v>Usinagem de concreto betuminoso usinado a quente para reperfilamento  (faixa C) (Execução, incluindo o fornecimento dos agregados; exclui o fornecimento e transporte do material betuminoso e o transporte dos agregados)</v>
          </cell>
          <cell r="C3755" t="str">
            <v>m3</v>
          </cell>
          <cell r="D3755">
            <v>343.03</v>
          </cell>
        </row>
        <row r="3756">
          <cell r="A3756" t="str">
            <v>RO-43402</v>
          </cell>
          <cell r="B3756" t="str">
            <v>Usinagem de pré-misturado a frio (Execução, incluindo o fornecimento dos agregados)</v>
          </cell>
          <cell r="C3756" t="str">
            <v>m3</v>
          </cell>
          <cell r="D3756">
            <v>122.81</v>
          </cell>
        </row>
        <row r="3757">
          <cell r="A3757">
            <v>253</v>
          </cell>
          <cell r="B3757" t="str">
            <v>Pavimento de Concreto</v>
          </cell>
          <cell r="C3757"/>
          <cell r="D3757"/>
        </row>
        <row r="3758">
          <cell r="A3758" t="str">
            <v>RO-43473</v>
          </cell>
          <cell r="B3758" t="str">
            <v>Cordão trapezoidal de concreto nas dimensões 15x12 cm e h=35 cm (Fck &gt;=35 MPa) (Execução, incluindo o fornecimento e transporte de todos os materiais)</v>
          </cell>
          <cell r="C3758" t="str">
            <v>m</v>
          </cell>
          <cell r="D3758">
            <v>36.049999999999997</v>
          </cell>
        </row>
        <row r="3759">
          <cell r="A3759" t="str">
            <v>RO-42387</v>
          </cell>
          <cell r="B3759" t="str">
            <v>Remoção de blocos sextavados (Bloquetes)</v>
          </cell>
          <cell r="C3759" t="str">
            <v>m2</v>
          </cell>
          <cell r="D3759">
            <v>12.25</v>
          </cell>
        </row>
        <row r="3760">
          <cell r="A3760" t="str">
            <v>RO-43415</v>
          </cell>
          <cell r="B3760" t="str">
            <v>Remoção manual de calçamento intertravado</v>
          </cell>
          <cell r="C3760" t="str">
            <v>m2</v>
          </cell>
          <cell r="D3760">
            <v>14.7</v>
          </cell>
        </row>
        <row r="3761">
          <cell r="A3761">
            <v>254</v>
          </cell>
          <cell r="B3761" t="str">
            <v>Sinalização Horizontal</v>
          </cell>
          <cell r="C3761"/>
          <cell r="D3761"/>
        </row>
        <row r="3762">
          <cell r="A3762" t="str">
            <v>RO-42887</v>
          </cell>
          <cell r="B3762" t="str">
            <v>Balizador de lâmina flexivel de PVC, tipo SV-BLF (Execução, incluindo fornecimento e transporte de todos  materiais)</v>
          </cell>
          <cell r="C3762" t="str">
            <v>U</v>
          </cell>
          <cell r="D3762">
            <v>17.82</v>
          </cell>
        </row>
        <row r="3763">
          <cell r="A3763" t="str">
            <v>RO-42399</v>
          </cell>
          <cell r="B3763" t="str">
            <v>Banda rugosa em concreto betuminoso usinado a quente com  fornecimento do material betuminoso (Execução, incluindo o fornecimento e transporte dos agregados, material betuminoso e pintura  de ligação)</v>
          </cell>
          <cell r="C3763" t="str">
            <v>m3</v>
          </cell>
          <cell r="D3763">
            <v>1455.35</v>
          </cell>
        </row>
        <row r="3764">
          <cell r="A3764" t="str">
            <v>RO-43269</v>
          </cell>
          <cell r="B3764" t="str">
            <v>Banda rugosa em pré-misturado a frio com fornecimento do material betuminoso (execução incluindo o fornecimento e transporte dos agregados, material betuminoso e pintura de ligação)</v>
          </cell>
          <cell r="C3764" t="str">
            <v>m3</v>
          </cell>
          <cell r="D3764">
            <v>1193.69</v>
          </cell>
        </row>
        <row r="3765">
          <cell r="A3765" t="str">
            <v>RO-42215</v>
          </cell>
          <cell r="B3765" t="str">
            <v>Banda rugosa em pré-misturado a frio sem fornecimento do material betuminoso (Execução, incluindo o fornecimento dos agregados e pintura  de ligação)</v>
          </cell>
          <cell r="C3765" t="str">
            <v>m3</v>
          </cell>
          <cell r="D3765">
            <v>572.54999999999995</v>
          </cell>
        </row>
        <row r="3766">
          <cell r="A3766" t="str">
            <v>RO-42830</v>
          </cell>
          <cell r="B3766" t="str">
            <v>Braço projetado com altura maior ou igual à 5,50 metros e vão de 3,80 metros (Execução, incluindo instalação, base de concreto, chumbadores, colocação da placa,fornecimento e transporte dos  materiais)</v>
          </cell>
          <cell r="C3766" t="str">
            <v>U</v>
          </cell>
          <cell r="D3766">
            <v>1788.56</v>
          </cell>
        </row>
        <row r="3767">
          <cell r="A3767" t="str">
            <v>RO-43226</v>
          </cell>
          <cell r="B3767" t="str">
            <v>Colocação de placas</v>
          </cell>
          <cell r="C3767" t="str">
            <v>m2</v>
          </cell>
          <cell r="D3767">
            <v>90.15</v>
          </cell>
        </row>
        <row r="3768">
          <cell r="A3768" t="str">
            <v>RO-41237</v>
          </cell>
          <cell r="B3768" t="str">
            <v>Linhas de resina acrilica de  0,6mm  de espessura e Largura  = 0,10m (Execução, incluindo pré-marcação, fornecimento e transporte de todos os materiais)</v>
          </cell>
          <cell r="C3768" t="str">
            <v>m</v>
          </cell>
          <cell r="D3768">
            <v>2.65</v>
          </cell>
        </row>
        <row r="3769">
          <cell r="A3769" t="str">
            <v>RO-41243</v>
          </cell>
          <cell r="B3769" t="str">
            <v>Linhas de resina acrilica 0,6mm com Largura &gt; 0,30m (execução, inclusive pré-marcação, fornecimento e transporte de todos os materiais)</v>
          </cell>
          <cell r="C3769" t="str">
            <v>m2</v>
          </cell>
          <cell r="D3769">
            <v>25.58</v>
          </cell>
        </row>
        <row r="3770">
          <cell r="A3770" t="str">
            <v>RO-41240</v>
          </cell>
          <cell r="B3770" t="str">
            <v>Linhas de resina acrilica 0,6mm de espessura e  Largura = 0,30m (execução, inclusive pré-marcação, fornecimento e transporte de todos os materiais)</v>
          </cell>
          <cell r="C3770" t="str">
            <v>m</v>
          </cell>
          <cell r="D3770">
            <v>7.77</v>
          </cell>
        </row>
        <row r="3771">
          <cell r="A3771" t="str">
            <v>RO-42198</v>
          </cell>
          <cell r="B3771" t="str">
            <v>Linhas de resina acrilica 0,6mm de espessura e Largura  = 0,08m (Execução, inclusive pré-marcação, fornecimento e transporte de todos os materiais)</v>
          </cell>
          <cell r="C3771" t="str">
            <v>m</v>
          </cell>
          <cell r="D3771">
            <v>2.14</v>
          </cell>
        </row>
        <row r="3772">
          <cell r="A3772" t="str">
            <v>RO-41239</v>
          </cell>
          <cell r="B3772" t="str">
            <v>Linhas de resina acrilica 0,6mm de espessura e Largura  = 0,20m (execução, inclusive pré-marcação, fornecimento e transporte de todos os materiais)</v>
          </cell>
          <cell r="C3772" t="str">
            <v>m</v>
          </cell>
          <cell r="D3772">
            <v>5.21</v>
          </cell>
        </row>
        <row r="3773">
          <cell r="A3773" t="str">
            <v>RO-42886</v>
          </cell>
          <cell r="B3773" t="str">
            <v>Placa de aço carbono com película refletiva grau diamante tipo X da ABNT - Escudo (Execução, incluindo fornecimento transporte de todos  materiais, inclusive poste de sustentação)</v>
          </cell>
          <cell r="C3773" t="str">
            <v>m2</v>
          </cell>
          <cell r="D3773">
            <v>1032.68</v>
          </cell>
        </row>
        <row r="3774">
          <cell r="A3774" t="str">
            <v>RO-42884</v>
          </cell>
          <cell r="B3774" t="str">
            <v>Placa de aço carbono com película refletiva grau diamante tipo X da ABNT - Marcador de Perigo 0,30 x 0,90 m (Execução, incluindo fornecimento transporte de todos  materiais, inclusive poste de sustentação)</v>
          </cell>
          <cell r="C3774" t="str">
            <v>m2</v>
          </cell>
          <cell r="D3774">
            <v>396.12</v>
          </cell>
        </row>
        <row r="3775">
          <cell r="A3775" t="str">
            <v>RO-42885</v>
          </cell>
          <cell r="B3775" t="str">
            <v>Placa de aço carbono com película refletiva grau diamante tipo X da ABNT - Marco Quilométrico (Execução, incluindo fornecimento transporte de todos  materiais, inclusive poste de sustentação)</v>
          </cell>
          <cell r="C3775" t="str">
            <v>m2</v>
          </cell>
          <cell r="D3775">
            <v>1032.68</v>
          </cell>
        </row>
        <row r="3776">
          <cell r="A3776" t="str">
            <v>RO-42878</v>
          </cell>
          <cell r="B3776" t="str">
            <v>Placa de aço carbono com película refletiva grau diamante tipo X da ABNT - Placa Circular (Execução, incluindo fornecimento e transporte de todos os materiais, inclusive poste de sustentação)</v>
          </cell>
          <cell r="C3776" t="str">
            <v>m2</v>
          </cell>
          <cell r="D3776">
            <v>1001.64</v>
          </cell>
        </row>
        <row r="3777">
          <cell r="A3777" t="str">
            <v>RO-42879</v>
          </cell>
          <cell r="B3777" t="str">
            <v>Placa de aço carbono com película refletiva grau diamante tipo X da ABNT - Placa octogonal (Execução, incluindo fornecimento e transporte de todos os materiais, inclusive postes de sustentação)</v>
          </cell>
          <cell r="C3777" t="str">
            <v>m2</v>
          </cell>
          <cell r="D3777">
            <v>886.97</v>
          </cell>
        </row>
        <row r="3778">
          <cell r="A3778" t="str">
            <v>RO-42881</v>
          </cell>
          <cell r="B3778" t="str">
            <v>Placa de aço carbono com película refletiva grau diamante tipo X da ABNT - Placa quadrada (Execução, incluindo fornecimento e transporte de todos os materiais, inclusive poste de sustentação)</v>
          </cell>
          <cell r="C3778" t="str">
            <v>m2</v>
          </cell>
          <cell r="D3778">
            <v>942.01</v>
          </cell>
        </row>
        <row r="3779">
          <cell r="A3779" t="str">
            <v>RO-42882</v>
          </cell>
          <cell r="B3779" t="str">
            <v>Placa de aço carbono com película refletiva grau diamante tipo X da ABNT - Placa Retangular (Execução, incluindo fornecimento e transporte de todos os materiais, inclusive poste de sustentação)</v>
          </cell>
          <cell r="C3779" t="str">
            <v>m2</v>
          </cell>
          <cell r="D3779">
            <v>1032.68</v>
          </cell>
        </row>
        <row r="3780">
          <cell r="A3780" t="str">
            <v>RO-42880</v>
          </cell>
          <cell r="B3780" t="str">
            <v>Placa de aço carbono com película refletiva grau diamante tipo X da ABNT - Placa triangular (Execução, incluindo fornecimento e transporte de todos os materiais, inclusive poste de sustentação)</v>
          </cell>
          <cell r="C3780" t="str">
            <v>m2</v>
          </cell>
          <cell r="D3780">
            <v>869.29</v>
          </cell>
        </row>
        <row r="3781">
          <cell r="A3781" t="str">
            <v>RO-42883</v>
          </cell>
          <cell r="B3781" t="str">
            <v>Placa de aço carbono com película refletiva grau diamante tipo X da ABNT, com suporte de madeira - Marcador de Alinhamento (Execução, incluindo fornecimento transporte de todos  materiais, inclusive poste de sustentação)</v>
          </cell>
          <cell r="C3781" t="str">
            <v>m2</v>
          </cell>
          <cell r="D3781">
            <v>396.12</v>
          </cell>
        </row>
        <row r="3782">
          <cell r="A3782" t="str">
            <v>RO-41227</v>
          </cell>
          <cell r="B3782" t="str">
            <v>Pré-marcação para linhas de sinalização horizontal por alinhamento (Execução, incluindo fornecimento e transporte de todos os materiais Eixo, bordo esquerdo e bordo direito)</v>
          </cell>
          <cell r="C3782" t="str">
            <v>km</v>
          </cell>
          <cell r="D3782">
            <v>105.99</v>
          </cell>
        </row>
        <row r="3783">
          <cell r="A3783" t="str">
            <v>RO-41779</v>
          </cell>
          <cell r="B3783" t="str">
            <v>Setas, simbolos e dizeres de resina acrílica 0,6mm de espessura (Execução, incluindo pré-marcação, fornecimento e transporte de todos os materiais)</v>
          </cell>
          <cell r="C3783" t="str">
            <v>m2</v>
          </cell>
          <cell r="D3783">
            <v>38.369999999999997</v>
          </cell>
        </row>
        <row r="3784">
          <cell r="A3784" t="str">
            <v>RO-41231</v>
          </cell>
          <cell r="B3784" t="str">
            <v>Tacha refletiva tipo SHTRP, com catadióptrico em apenas uma face (Execução, incluindo fornecimento, colocação e transporte de todos os materiais)</v>
          </cell>
          <cell r="C3784" t="str">
            <v>U</v>
          </cell>
          <cell r="D3784">
            <v>16.3</v>
          </cell>
        </row>
        <row r="3785">
          <cell r="A3785" t="str">
            <v>RO-41230</v>
          </cell>
          <cell r="B3785" t="str">
            <v>Tacha refletiva tipo SHTRP, com catadióptrico nas duas faces (Execução, incluindo fornecimento, colocação e transporte de todos os materiais)</v>
          </cell>
          <cell r="C3785" t="str">
            <v>U</v>
          </cell>
          <cell r="D3785">
            <v>19.690000000000001</v>
          </cell>
        </row>
        <row r="3786">
          <cell r="A3786" t="str">
            <v>RO-41228</v>
          </cell>
          <cell r="B3786" t="str">
            <v>Tachão refletivo  tipo SHTRG, com catadióptrico nas duas faces (Execução, incluindo fornecimento, colocação e transporte de todos os materiais)</v>
          </cell>
          <cell r="C3786" t="str">
            <v>U</v>
          </cell>
          <cell r="D3786">
            <v>58.24</v>
          </cell>
        </row>
        <row r="3787">
          <cell r="A3787" t="str">
            <v>RO-41229</v>
          </cell>
          <cell r="B3787" t="str">
            <v>Tachão refletivo tipo SHTRG, com catadióptrico em apenas uma face (Execução, incluindo fornecimento, colocação e transporte de todos os materiais)</v>
          </cell>
          <cell r="C3787" t="str">
            <v>U</v>
          </cell>
          <cell r="D3787">
            <v>57.19</v>
          </cell>
        </row>
        <row r="3788">
          <cell r="A3788">
            <v>280</v>
          </cell>
          <cell r="B3788" t="str">
            <v>Sinalização Vertical</v>
          </cell>
          <cell r="C3788"/>
          <cell r="D3788"/>
        </row>
        <row r="3789">
          <cell r="A3789" t="str">
            <v>RO-42829</v>
          </cell>
          <cell r="B3789" t="str">
            <v>Braço projetado com altura maior ou igual à 5,50 metros e vão de 4,80 metros (Execução, incluindo instalação, base de concreto, chumbadores, colocação da placa, fornecimento e transporte dos  materiais)</v>
          </cell>
          <cell r="C3789" t="str">
            <v>U</v>
          </cell>
          <cell r="D3789">
            <v>2136.06</v>
          </cell>
        </row>
        <row r="3790">
          <cell r="A3790" t="str">
            <v>RO-41763</v>
          </cell>
          <cell r="B3790" t="str">
            <v>Defensa Singela semi-maleável SV-DSM-02 (Execução, incluindo fornecimento, colocação e transporte de todos os materiais)</v>
          </cell>
          <cell r="C3790" t="str">
            <v>m</v>
          </cell>
          <cell r="D3790">
            <v>389.73</v>
          </cell>
        </row>
        <row r="3791">
          <cell r="A3791" t="str">
            <v>RO-44777</v>
          </cell>
          <cell r="B3791" t="str">
            <v>Placa de aço carbono com película refletiva alta intensidade prismática tipo III da ABNT  - Marcador de Alinhamento (Execução, incluindo fornecimento e transporte de todos os materiais, inclusive postes de sustentação)</v>
          </cell>
          <cell r="C3791" t="str">
            <v>m2</v>
          </cell>
          <cell r="D3791">
            <v>243.66</v>
          </cell>
        </row>
        <row r="3792">
          <cell r="A3792" t="str">
            <v>RO-42983</v>
          </cell>
          <cell r="B3792" t="str">
            <v>Placa de aço carbono com película refletiva alta intensidade prismática tipo III da ABNT - Escudo (Execução, incluindo fornecimento e transporte de todos os materiais, inclusive postes de sustentação)</v>
          </cell>
          <cell r="C3792" t="str">
            <v>m2</v>
          </cell>
          <cell r="D3792">
            <v>617.41999999999996</v>
          </cell>
        </row>
        <row r="3793">
          <cell r="A3793" t="str">
            <v>RO-44585</v>
          </cell>
          <cell r="B3793" t="str">
            <v>Placa de aço carbono com película refletiva alta intensidade prismática tipo III da ABNT - Marcador de perigo 0,30x0,90 m (Execução, incluindo fornecimento e transporte de todos os materiais, inclusive poste de sustentação)</v>
          </cell>
          <cell r="C3793" t="str">
            <v>m2</v>
          </cell>
          <cell r="D3793">
            <v>243.66</v>
          </cell>
        </row>
        <row r="3794">
          <cell r="A3794" t="str">
            <v>RO-44586</v>
          </cell>
          <cell r="B3794" t="str">
            <v>Placa de aço carbono com película refletiva alta intensidade prismática tipo III da ABNT - Marco quilométrico (Execução, incluindo fornecimento e transporte de todos os materiais, inclusive postes de sustentação)</v>
          </cell>
          <cell r="C3794" t="str">
            <v>m2</v>
          </cell>
          <cell r="D3794">
            <v>617.41999999999996</v>
          </cell>
        </row>
        <row r="3795">
          <cell r="A3795" t="str">
            <v>RO-42977</v>
          </cell>
          <cell r="B3795" t="str">
            <v>Placa de aço carbono com película refletiva alta intensidade prismática tipo III da ABNT - Placa circular (execução, incluindo fornecimento e transporte de todos os materiais, inclusive postes de sustentação)</v>
          </cell>
          <cell r="C3795" t="str">
            <v>m2</v>
          </cell>
          <cell r="D3795">
            <v>602.34</v>
          </cell>
        </row>
        <row r="3796">
          <cell r="A3796" t="str">
            <v>RO-42978</v>
          </cell>
          <cell r="B3796" t="str">
            <v>Placa de aço carbono com película refletiva alta intensidade prismática tipo III da ABNT - Placa octogonal (execução, incluindo fornecimento e transporte de todos os materiais, inclusive postes de sustentação)</v>
          </cell>
          <cell r="C3796" t="str">
            <v>m2</v>
          </cell>
          <cell r="D3796">
            <v>554.21</v>
          </cell>
        </row>
        <row r="3797">
          <cell r="A3797" t="str">
            <v>RO-42980</v>
          </cell>
          <cell r="B3797" t="str">
            <v>Placa de aço carbono com película refletiva alta intensidade prismática tipo III da ABNT - Placa quadrada (Execução, incluindo fornecimento e transporte de todos os materiais, inclusive postes de sustentação)</v>
          </cell>
          <cell r="C3797" t="str">
            <v>m2</v>
          </cell>
          <cell r="D3797">
            <v>577.30999999999995</v>
          </cell>
        </row>
        <row r="3798">
          <cell r="A3798" t="str">
            <v>RO-42981</v>
          </cell>
          <cell r="B3798" t="str">
            <v>Placa de aço carbono com película refletiva alta intensidade prismática tipo III da ABNT - Placa retangular (Execução, incluindo fornecimento e transporte de todos os materiais, inclusive postes de sustentação)</v>
          </cell>
          <cell r="C3798" t="str">
            <v>m2</v>
          </cell>
          <cell r="D3798">
            <v>617.41999999999996</v>
          </cell>
        </row>
        <row r="3799">
          <cell r="A3799" t="str">
            <v>RO-42979</v>
          </cell>
          <cell r="B3799" t="str">
            <v>Placa de aço carbono com película refletiva alta intensidade prismática tipo III da ABNT - Placa triangular (execução, incluindo fornecimento e transporte de todos os materiais, inclusive postes de sustentação)</v>
          </cell>
          <cell r="C3799" t="str">
            <v>m2</v>
          </cell>
          <cell r="D3799">
            <v>528.54999999999995</v>
          </cell>
        </row>
        <row r="3800">
          <cell r="A3800" t="str">
            <v>RO-42210</v>
          </cell>
          <cell r="B3800" t="str">
            <v>Placa de aço carbono com película refletiva grau técnico tipo I da ABNT - Escudo (Execução, incluindo fornecimento e transporte de todos os materiais, inclusive poste de sustentação)</v>
          </cell>
          <cell r="C3800" t="str">
            <v>m2</v>
          </cell>
          <cell r="D3800">
            <v>480.14</v>
          </cell>
        </row>
        <row r="3801">
          <cell r="A3801" t="str">
            <v>RO-42194</v>
          </cell>
          <cell r="B3801" t="str">
            <v>Placa de aço carbono com película refletiva grau técnico tipo I da ABNT - Marcador de Alinhamento (Execução, incluindo fornecimento e transporte de todos os materiais, inclusive poste de sustentação)</v>
          </cell>
          <cell r="C3801" t="str">
            <v>m2</v>
          </cell>
          <cell r="D3801">
            <v>193.26</v>
          </cell>
        </row>
        <row r="3802">
          <cell r="A3802" t="str">
            <v>RO-42195</v>
          </cell>
          <cell r="B3802" t="str">
            <v>Placa de aço carbono com película refletiva grau técnico tipo I da ABNT - Marcador de Perigo 0,30 x 0,90m (Execução, incluindo fornecimento e transporte de todos os materiais, inclusive poste de sustentação)</v>
          </cell>
          <cell r="C3802" t="str">
            <v>m2</v>
          </cell>
          <cell r="D3802">
            <v>193.26</v>
          </cell>
        </row>
        <row r="3803">
          <cell r="A3803" t="str">
            <v>RO-42196</v>
          </cell>
          <cell r="B3803" t="str">
            <v>Placa de aço carbono com película refletiva grau técnico tipo I da ABNT - Marco Quilométrico (Execução, incluindo fornecimento e transporte de todos os materiais, inclusive poste de sustentação)</v>
          </cell>
          <cell r="C3803" t="str">
            <v>m2</v>
          </cell>
          <cell r="D3803">
            <v>480.14</v>
          </cell>
        </row>
        <row r="3804">
          <cell r="A3804" t="str">
            <v>RO-41841</v>
          </cell>
          <cell r="B3804" t="str">
            <v>Placa de aço carbono com película refletiva grau técnico tipo I da ABNT - Placa Circular (Execução, incluindo fornecimento e transporte de todos os materiais, inclusive poste de sustentação)</v>
          </cell>
          <cell r="C3804" t="str">
            <v>m2</v>
          </cell>
          <cell r="D3804">
            <v>470.34</v>
          </cell>
        </row>
        <row r="3805">
          <cell r="A3805" t="str">
            <v>RO-41842</v>
          </cell>
          <cell r="B3805" t="str">
            <v>Placa de aço carbono com película refletiva grau técnico tipo I da ABNT - Placa Octogonal (Execução, incluindo fornecimento e transporte de todos os materiais, inclusive poste de sustentação)</v>
          </cell>
          <cell r="C3805" t="str">
            <v>m2</v>
          </cell>
          <cell r="D3805">
            <v>444.21</v>
          </cell>
        </row>
        <row r="3806">
          <cell r="A3806" t="str">
            <v>RO-41844</v>
          </cell>
          <cell r="B3806" t="str">
            <v>Placa de aço carbono com película refletiva grau técnico tipo I da ABNT - Placa Quadrada (Execução, incluindo fornecimento e transporte de todos os materiais, inclusive poste de sustentação)</v>
          </cell>
          <cell r="C3806" t="str">
            <v>m2</v>
          </cell>
          <cell r="D3806">
            <v>456.75</v>
          </cell>
        </row>
        <row r="3807">
          <cell r="A3807" t="str">
            <v>RO-42193</v>
          </cell>
          <cell r="B3807" t="str">
            <v>Placa de aço carbono com película refletiva grau técnico tipo I da ABNT - Placa Retangular (Execução, incluindo fornecimento e transporte de todos os materiais, inclusive poste de sustentação)</v>
          </cell>
          <cell r="C3807" t="str">
            <v>m2</v>
          </cell>
          <cell r="D3807">
            <v>480.14</v>
          </cell>
        </row>
        <row r="3808">
          <cell r="A3808" t="str">
            <v>RO-41843</v>
          </cell>
          <cell r="B3808" t="str">
            <v>Placa de aço carbono com película refletiva grau técnico tipo I da ABNT - Placa Triangular (Execução, incluindo fornecimento e transporte de todos os materiais, inclusive poste de sustentação)</v>
          </cell>
          <cell r="C3808" t="str">
            <v>m2</v>
          </cell>
          <cell r="D3808">
            <v>415.91</v>
          </cell>
        </row>
        <row r="3809">
          <cell r="A3809" t="str">
            <v>RO-43014</v>
          </cell>
          <cell r="B3809" t="str">
            <v>Remoção de placas</v>
          </cell>
          <cell r="C3809" t="str">
            <v>U</v>
          </cell>
          <cell r="D3809">
            <v>16.45</v>
          </cell>
        </row>
        <row r="3810">
          <cell r="A3810">
            <v>255</v>
          </cell>
          <cell r="B3810" t="str">
            <v>Conservação</v>
          </cell>
          <cell r="C3810"/>
          <cell r="D3810"/>
        </row>
        <row r="3811">
          <cell r="A3811" t="str">
            <v>RO-41781</v>
          </cell>
          <cell r="B3811" t="str">
            <v>Arborização com o fornecimento e transporte da muda ((Execução, incluindo escavação, fornecimento e transporte da muda)</v>
          </cell>
          <cell r="C3811" t="str">
            <v>U</v>
          </cell>
          <cell r="D3811">
            <v>13.19</v>
          </cell>
        </row>
        <row r="3812">
          <cell r="A3812" t="str">
            <v>RO-41387</v>
          </cell>
          <cell r="B3812" t="str">
            <v>Armação de aço tipo CA-50 (Execução, incluindo preparo, dobragem, colocação nas formas e transporte de todos os materiais)</v>
          </cell>
          <cell r="C3812" t="str">
            <v>Kg</v>
          </cell>
          <cell r="D3812">
            <v>9.89</v>
          </cell>
        </row>
        <row r="3813">
          <cell r="A3813" t="str">
            <v>RO-41316</v>
          </cell>
          <cell r="B3813" t="str">
            <v>Caiação a duas demãos (Execução, incluindo fornecimento e transporte de todos os materiais)</v>
          </cell>
          <cell r="C3813" t="str">
            <v>m2</v>
          </cell>
          <cell r="D3813">
            <v>3.03</v>
          </cell>
        </row>
        <row r="3814">
          <cell r="A3814" t="str">
            <v>RO-41296</v>
          </cell>
          <cell r="B3814" t="str">
            <v>Capina (Execução, incluindo remoção do material até 5 km)</v>
          </cell>
          <cell r="C3814" t="str">
            <v>ha</v>
          </cell>
          <cell r="D3814">
            <v>7248.4</v>
          </cell>
        </row>
        <row r="3815">
          <cell r="A3815" t="str">
            <v>RO-41278</v>
          </cell>
          <cell r="B3815" t="str">
            <v>Cerca de arame farpado, tipo OC.CA-01 (com 4 fios e mourão de madeira com espaçamento de 2,5 metros) ((Execução, incluindo escavação , fornecimento, assentamento e transporte de todos os materiais)</v>
          </cell>
          <cell r="C3815" t="str">
            <v>m</v>
          </cell>
          <cell r="D3815">
            <v>17.010000000000002</v>
          </cell>
        </row>
        <row r="3816">
          <cell r="A3816" t="str">
            <v>RO-41396</v>
          </cell>
          <cell r="B3816" t="str">
            <v>Conformação das caixas de empréstimos e jazidas (Execução, incluindo regularização, fornecimento e transporte de todos os materiais)</v>
          </cell>
          <cell r="C3816" t="str">
            <v>m2</v>
          </cell>
          <cell r="D3816">
            <v>0.31</v>
          </cell>
        </row>
        <row r="3817">
          <cell r="A3817" t="str">
            <v>RO-43246</v>
          </cell>
          <cell r="B3817" t="str">
            <v>Conformação do leito estradal, inclusive umidecimento</v>
          </cell>
          <cell r="C3817" t="str">
            <v>ha</v>
          </cell>
          <cell r="D3817">
            <v>900.4</v>
          </cell>
        </row>
        <row r="3818">
          <cell r="A3818" t="str">
            <v>RO-41399</v>
          </cell>
          <cell r="B3818" t="str">
            <v>Conformação e proteção dos locais de bota fora (Execução, incluindo regularização, fornecimento e transporte de todos os materiais)</v>
          </cell>
          <cell r="C3818" t="str">
            <v>m2</v>
          </cell>
          <cell r="D3818">
            <v>0.31</v>
          </cell>
        </row>
        <row r="3819">
          <cell r="A3819" t="str">
            <v>RO-41388</v>
          </cell>
          <cell r="B3819" t="str">
            <v>Encascalhamento (Execução, incluindo escavação, carga e descarga, umidecimento e espalhamento do material)</v>
          </cell>
          <cell r="C3819" t="str">
            <v>m3</v>
          </cell>
          <cell r="D3819">
            <v>10.8</v>
          </cell>
        </row>
        <row r="3820">
          <cell r="A3820" t="str">
            <v>RO-41400</v>
          </cell>
          <cell r="B3820" t="str">
            <v>Estocagem da camada vegetal de caixas de emprestimo e jazidas</v>
          </cell>
          <cell r="C3820" t="str">
            <v>m2</v>
          </cell>
          <cell r="D3820">
            <v>0.23</v>
          </cell>
        </row>
        <row r="3821">
          <cell r="A3821" t="str">
            <v>RO-41336</v>
          </cell>
          <cell r="B3821" t="str">
            <v>Horas de servente</v>
          </cell>
          <cell r="C3821" t="str">
            <v>hora</v>
          </cell>
          <cell r="D3821">
            <v>16.71</v>
          </cell>
        </row>
        <row r="3822">
          <cell r="A3822" t="str">
            <v>RO-41300</v>
          </cell>
          <cell r="B3822" t="str">
            <v>Limpeza de bueiros (Execução, incluindo remoção do material para local adequado)</v>
          </cell>
          <cell r="C3822" t="str">
            <v>hxh</v>
          </cell>
          <cell r="D3822">
            <v>22.15</v>
          </cell>
        </row>
        <row r="3823">
          <cell r="A3823" t="str">
            <v>RO-41297</v>
          </cell>
          <cell r="B3823" t="str">
            <v>Limpeza de dispositivo de drenagem superficial (Execução, incluindo capina lateral na largura de 0,20 m  e remoção de entulho)</v>
          </cell>
          <cell r="C3823" t="str">
            <v>km</v>
          </cell>
          <cell r="D3823">
            <v>751.85</v>
          </cell>
        </row>
        <row r="3824">
          <cell r="A3824" t="str">
            <v>RO-42874</v>
          </cell>
          <cell r="B3824" t="str">
            <v>Limpeza mecânica de bueiros por hidrojateamento, com obstrução média - Ø 0,40m</v>
          </cell>
          <cell r="C3824" t="str">
            <v>m</v>
          </cell>
          <cell r="D3824">
            <v>43.92</v>
          </cell>
        </row>
        <row r="3825">
          <cell r="A3825" t="str">
            <v>RO-42875</v>
          </cell>
          <cell r="B3825" t="str">
            <v>Limpeza mecânica de bueiros por hidrojateamento, com obstrução média - Ø 0,60m</v>
          </cell>
          <cell r="C3825" t="str">
            <v>m</v>
          </cell>
          <cell r="D3825">
            <v>49.41</v>
          </cell>
        </row>
        <row r="3826">
          <cell r="A3826" t="str">
            <v>RO-42876</v>
          </cell>
          <cell r="B3826" t="str">
            <v>Limpeza mecânica de bueiros por hidrojateamento, com obstrução média - Ø 0,80m</v>
          </cell>
          <cell r="C3826" t="str">
            <v>m</v>
          </cell>
          <cell r="D3826">
            <v>59.29</v>
          </cell>
        </row>
        <row r="3827">
          <cell r="A3827" t="str">
            <v>RO-42877</v>
          </cell>
          <cell r="B3827" t="str">
            <v>Limpeza mecânica de bueiros por hidrojateamento, com obstrução média - Ø 1,00m</v>
          </cell>
          <cell r="C3827" t="str">
            <v>m</v>
          </cell>
          <cell r="D3827">
            <v>69.59</v>
          </cell>
        </row>
        <row r="3828">
          <cell r="A3828" t="str">
            <v>RO-42216</v>
          </cell>
          <cell r="B3828" t="str">
            <v>Mata-Burro em trilhos tipo OC.MB-01 (Execução, incluindo escavação, fornecimento e transporte de todos os materiais)</v>
          </cell>
          <cell r="C3828" t="str">
            <v>U</v>
          </cell>
          <cell r="D3828">
            <v>5343.09</v>
          </cell>
        </row>
        <row r="3829">
          <cell r="A3829" t="str">
            <v>RO-42283</v>
          </cell>
          <cell r="B3829" t="str">
            <v>Passeio de concreto (FCK &gt;= 11 MPa - espessura de 6 cm) (Execução, incluindo fornecimento e transporte de todos os materiais)</v>
          </cell>
          <cell r="C3829" t="str">
            <v>m2</v>
          </cell>
          <cell r="D3829">
            <v>47.88</v>
          </cell>
        </row>
        <row r="3830">
          <cell r="A3830" t="str">
            <v>RO-41379</v>
          </cell>
          <cell r="B3830" t="str">
            <v>Porteira tipo OC.PT (Execução, incluindo escavação , fornecimento, assentamento e transporte dos  materiais)</v>
          </cell>
          <cell r="C3830" t="str">
            <v>U</v>
          </cell>
          <cell r="D3830">
            <v>1079.67</v>
          </cell>
        </row>
        <row r="3831">
          <cell r="A3831" t="str">
            <v>RO-41279</v>
          </cell>
          <cell r="B3831" t="str">
            <v>Reconfecção de cerca com reaproveitamento de 70% de materiais (Execução, incluindo fornecimento, assentamento e transporte de todos os materiais)</v>
          </cell>
          <cell r="C3831" t="str">
            <v>m</v>
          </cell>
          <cell r="D3831">
            <v>12.05</v>
          </cell>
        </row>
        <row r="3832">
          <cell r="A3832" t="str">
            <v>RO-41288</v>
          </cell>
          <cell r="B3832" t="str">
            <v>Remanejamento de cerca, com aproveitamento do material (Execução, incluindo escavação e assentamento de todos os materiais)</v>
          </cell>
          <cell r="C3832" t="str">
            <v>m</v>
          </cell>
          <cell r="D3832">
            <v>16.489999999999998</v>
          </cell>
        </row>
        <row r="3833">
          <cell r="A3833" t="str">
            <v>RO-41334</v>
          </cell>
          <cell r="B3833" t="str">
            <v>Remendo profundo - recomposição da camada granular (Execução, incluindo remoção de camada granular e revestimento betuminoso, transporte para bota-fora, escavação e carga do material granular)</v>
          </cell>
          <cell r="C3833" t="str">
            <v>m3</v>
          </cell>
          <cell r="D3833">
            <v>213.58</v>
          </cell>
        </row>
        <row r="3834">
          <cell r="A3834" t="str">
            <v>RO-43439</v>
          </cell>
          <cell r="B3834" t="str">
            <v>Remendo superficial (Execução, incluindo escavação e carga do material granular)</v>
          </cell>
          <cell r="C3834" t="str">
            <v>m2</v>
          </cell>
          <cell r="D3834">
            <v>33.06</v>
          </cell>
        </row>
        <row r="3835">
          <cell r="A3835" t="str">
            <v>RO-41291</v>
          </cell>
          <cell r="B3835" t="str">
            <v>Remoção de cercas</v>
          </cell>
          <cell r="C3835" t="str">
            <v>m</v>
          </cell>
          <cell r="D3835">
            <v>9.0500000000000007</v>
          </cell>
        </row>
        <row r="3836">
          <cell r="A3836" t="str">
            <v>RO-42282</v>
          </cell>
          <cell r="B3836" t="str">
            <v>Remoção de Mata-Burro</v>
          </cell>
          <cell r="C3836" t="str">
            <v>U</v>
          </cell>
          <cell r="D3836">
            <v>556.9</v>
          </cell>
        </row>
        <row r="3837">
          <cell r="A3837" t="str">
            <v>RO-41401</v>
          </cell>
          <cell r="B3837" t="str">
            <v>Reposição de camada vegetal em caixa de empréstimo e jazidas</v>
          </cell>
          <cell r="C3837" t="str">
            <v>m2</v>
          </cell>
          <cell r="D3837">
            <v>0.99</v>
          </cell>
        </row>
        <row r="3838">
          <cell r="A3838" t="str">
            <v>RO-41402</v>
          </cell>
          <cell r="B3838" t="str">
            <v>Revestimento vegetal com gramas em placas (Execução, incluindo fornecimento, umidecimento, corte e carga da grama, adubação e plantio)</v>
          </cell>
          <cell r="C3838" t="str">
            <v>m2</v>
          </cell>
          <cell r="D3838">
            <v>7.62</v>
          </cell>
        </row>
        <row r="3839">
          <cell r="A3839" t="str">
            <v>RO-41404</v>
          </cell>
          <cell r="B3839" t="str">
            <v>Revestimento vegetal com semeadura manual (Execução, incluindo fornecimento e transporte de todos os materiais)</v>
          </cell>
          <cell r="C3839" t="str">
            <v>m2</v>
          </cell>
          <cell r="D3839">
            <v>2.65</v>
          </cell>
        </row>
        <row r="3840">
          <cell r="A3840" t="str">
            <v>RO-41292</v>
          </cell>
          <cell r="B3840" t="str">
            <v>Roçada manual leve (Execução, incluindo remoção do material até 5 km)</v>
          </cell>
          <cell r="C3840" t="str">
            <v>ha</v>
          </cell>
          <cell r="D3840">
            <v>1870.21</v>
          </cell>
        </row>
        <row r="3841">
          <cell r="A3841" t="str">
            <v>RO-41293</v>
          </cell>
          <cell r="B3841" t="str">
            <v>Roçada manual pesada (Execução, incluindo remoção do material até 5 km)</v>
          </cell>
          <cell r="C3841" t="str">
            <v>ha</v>
          </cell>
          <cell r="D3841">
            <v>2655.31</v>
          </cell>
        </row>
        <row r="3842">
          <cell r="A3842" t="str">
            <v>RO-41295</v>
          </cell>
          <cell r="B3842" t="str">
            <v>Roçada mecanizada (Execução, incluindo remoção do material até 5 km)</v>
          </cell>
          <cell r="C3842" t="str">
            <v>ha</v>
          </cell>
          <cell r="D3842">
            <v>838.39</v>
          </cell>
        </row>
        <row r="3843">
          <cell r="A3843" t="str">
            <v>RO-43273</v>
          </cell>
          <cell r="B3843" t="str">
            <v>Tapa buraco - aplicação da massa (Execução, incluindo pintura de ligação)</v>
          </cell>
          <cell r="C3843" t="str">
            <v>m3</v>
          </cell>
          <cell r="D3843">
            <v>335.17</v>
          </cell>
        </row>
        <row r="3844">
          <cell r="A3844" t="str">
            <v>RO-44638</v>
          </cell>
          <cell r="B3844" t="str">
            <v>Tapa-buraco com concreto betuminoso usinado a quente ((Execução incluindo usinagem, pintura de ligação, aplicação da massa, fornecimento e transporte dos agregados, exclui fornecimento e transporte do material betuminoso)</v>
          </cell>
          <cell r="C3844" t="str">
            <v>m3</v>
          </cell>
          <cell r="D3844">
            <v>611.02</v>
          </cell>
        </row>
        <row r="3845">
          <cell r="A3845" t="str">
            <v>RO-41320</v>
          </cell>
          <cell r="B3845" t="str">
            <v>Tapa-buraco com PMF com fornecimento do material betuminoso (Execução incluindo usinagem, aplicação da massa, pintura de ligação, fornecimento e transporte dos agregados e do material betuminoso)</v>
          </cell>
          <cell r="C3845" t="str">
            <v>m3</v>
          </cell>
          <cell r="D3845">
            <v>1079.1199999999999</v>
          </cell>
        </row>
        <row r="3846">
          <cell r="A3846" t="str">
            <v>RO-41732</v>
          </cell>
          <cell r="B3846" t="str">
            <v>Transporte da grama</v>
          </cell>
          <cell r="C3846" t="str">
            <v>m2*Km</v>
          </cell>
          <cell r="D3846">
            <v>0.09</v>
          </cell>
        </row>
        <row r="3847">
          <cell r="A3847" t="str">
            <v>RO-41345</v>
          </cell>
          <cell r="B3847" t="str">
            <v>Transporte de agregados para conservação. Distância média de transporte &lt;= 10,00 km</v>
          </cell>
          <cell r="C3847" t="str">
            <v>M3xKM</v>
          </cell>
          <cell r="D3847">
            <v>2.0299999999999998</v>
          </cell>
        </row>
        <row r="3848">
          <cell r="A3848" t="str">
            <v>RO-41352</v>
          </cell>
          <cell r="B3848" t="str">
            <v>Transporte de agregados para conservação. Distância média de transporte &gt; 50,10 km</v>
          </cell>
          <cell r="C3848" t="str">
            <v>M3xKM</v>
          </cell>
          <cell r="D3848">
            <v>1.22</v>
          </cell>
        </row>
        <row r="3849">
          <cell r="A3849" t="str">
            <v>RO-41346</v>
          </cell>
          <cell r="B3849" t="str">
            <v>Transporte de agregados para conservação. Distância média de transporte de 10,10 a 15,00 km</v>
          </cell>
          <cell r="C3849" t="str">
            <v>M3xKM</v>
          </cell>
          <cell r="D3849">
            <v>1.5</v>
          </cell>
        </row>
        <row r="3850">
          <cell r="A3850" t="str">
            <v>RO-41347</v>
          </cell>
          <cell r="B3850" t="str">
            <v>Transporte de agregados para conservação. Distância média de transporte de 15,10 a 20,00 km</v>
          </cell>
          <cell r="C3850" t="str">
            <v>M3xKM</v>
          </cell>
          <cell r="D3850">
            <v>1.46</v>
          </cell>
        </row>
        <row r="3851">
          <cell r="A3851" t="str">
            <v>RO-41348</v>
          </cell>
          <cell r="B3851" t="str">
            <v>Transporte de agregados para conservação. Distância média de transporte de 20,10 a 25,00 km</v>
          </cell>
          <cell r="C3851" t="str">
            <v>M3xKM</v>
          </cell>
          <cell r="D3851">
            <v>1.4</v>
          </cell>
        </row>
        <row r="3852">
          <cell r="A3852" t="str">
            <v>RO-41349</v>
          </cell>
          <cell r="B3852" t="str">
            <v>Transporte de agregados para conservação. Distância média de transporte de 25,10 a 30,00 km</v>
          </cell>
          <cell r="C3852" t="str">
            <v>M3xKM</v>
          </cell>
          <cell r="D3852">
            <v>1.39</v>
          </cell>
        </row>
        <row r="3853">
          <cell r="A3853" t="str">
            <v>RO-41350</v>
          </cell>
          <cell r="B3853" t="str">
            <v>Transporte de agregados para conservação. Distância média de transporte de 30,10 a 40,00 km</v>
          </cell>
          <cell r="C3853" t="str">
            <v>M3xKM</v>
          </cell>
          <cell r="D3853">
            <v>1.3</v>
          </cell>
        </row>
        <row r="3854">
          <cell r="A3854" t="str">
            <v>RO-41351</v>
          </cell>
          <cell r="B3854" t="str">
            <v>Transporte de agregados para conservação. Distância média de transporte de 40,10 a 50,00 km</v>
          </cell>
          <cell r="C3854" t="str">
            <v>M3xKM</v>
          </cell>
          <cell r="D3854">
            <v>1.29</v>
          </cell>
        </row>
        <row r="3855">
          <cell r="A3855" t="str">
            <v>RO-14031</v>
          </cell>
          <cell r="B3855" t="str">
            <v>Transporte de Concreto Betuminoso Usinado a Quente.  Distância média de transporte &lt;= 10,0 km (volume compactado)</v>
          </cell>
          <cell r="C3855" t="str">
            <v>m3*km</v>
          </cell>
          <cell r="D3855">
            <v>3.25</v>
          </cell>
        </row>
        <row r="3856">
          <cell r="A3856" t="str">
            <v>RO-14038</v>
          </cell>
          <cell r="B3856" t="str">
            <v>Transporte de Concreto Betuminoso Usinado a Quente.  Distância média de transporte &gt; 50,00 km (volume compactado)</v>
          </cell>
          <cell r="C3856" t="str">
            <v>m3*km</v>
          </cell>
          <cell r="D3856">
            <v>1.95</v>
          </cell>
        </row>
        <row r="3857">
          <cell r="A3857" t="str">
            <v>RO-14032</v>
          </cell>
          <cell r="B3857" t="str">
            <v>Transporte de Concreto Betuminoso Usinado a Quente.  Distância média de transporte de 10,10 a 15,00 km (volume compactado)</v>
          </cell>
          <cell r="C3857" t="str">
            <v>m3*km</v>
          </cell>
          <cell r="D3857">
            <v>2.4</v>
          </cell>
        </row>
        <row r="3858">
          <cell r="A3858" t="str">
            <v>RO-14033</v>
          </cell>
          <cell r="B3858" t="str">
            <v>Transporte de Concreto Betuminoso Usinado a Quente.  Distância média de transporte de 15,10 a 20,00 km (volume compactado)</v>
          </cell>
          <cell r="C3858" t="str">
            <v>m3*km</v>
          </cell>
          <cell r="D3858">
            <v>2.33</v>
          </cell>
        </row>
        <row r="3859">
          <cell r="A3859" t="str">
            <v>RO-14036</v>
          </cell>
          <cell r="B3859" t="str">
            <v>Transporte de Concreto Betuminoso Usinado a Quente.  Distância média de transporte de 30,10 a 40,00 km (volume compactado)</v>
          </cell>
          <cell r="C3859" t="str">
            <v>m3*km</v>
          </cell>
          <cell r="D3859">
            <v>2.09</v>
          </cell>
        </row>
        <row r="3860">
          <cell r="A3860" t="str">
            <v>RO-14037</v>
          </cell>
          <cell r="B3860" t="str">
            <v>Transporte de Concreto Betuminoso Usinado a Quente.  Distância média de transporte de 40,10 a 50,00 km (volume compactado)</v>
          </cell>
          <cell r="C3860" t="str">
            <v>m3*km</v>
          </cell>
          <cell r="D3860">
            <v>2.0699999999999998</v>
          </cell>
        </row>
        <row r="3861">
          <cell r="A3861" t="str">
            <v>RO-41361</v>
          </cell>
          <cell r="B3861" t="str">
            <v>Transporte de concreto betuminoso usinado a quente. Distância média de transporte &lt;= 10,00 km (Densidade de material solto)</v>
          </cell>
          <cell r="C3861" t="str">
            <v>M3xKM</v>
          </cell>
          <cell r="D3861">
            <v>2.2999999999999998</v>
          </cell>
        </row>
        <row r="3862">
          <cell r="A3862" t="str">
            <v>RO-41368</v>
          </cell>
          <cell r="B3862" t="str">
            <v>Transporte de concreto betuminoso usinado a quente. Distância média de transporte &gt;= 50,10 km (Densidade de material solto)</v>
          </cell>
          <cell r="C3862" t="str">
            <v>M3xKM</v>
          </cell>
          <cell r="D3862">
            <v>1.38</v>
          </cell>
        </row>
        <row r="3863">
          <cell r="A3863" t="str">
            <v>RO-41362</v>
          </cell>
          <cell r="B3863" t="str">
            <v>Transporte de concreto betuminoso usinado a quente. Distância média de transporte de 10,10 a 15,00 km (Densidade de material solto)</v>
          </cell>
          <cell r="C3863" t="str">
            <v>M3xKM</v>
          </cell>
          <cell r="D3863">
            <v>1.7</v>
          </cell>
        </row>
        <row r="3864">
          <cell r="A3864" t="str">
            <v>RO-41363</v>
          </cell>
          <cell r="B3864" t="str">
            <v>Transporte de concreto betuminoso usinado a quente. Distância média de transporte de 15,10 a 20,00 km (Densidade de material solto)</v>
          </cell>
          <cell r="C3864" t="str">
            <v>M3xKM</v>
          </cell>
          <cell r="D3864">
            <v>1.65</v>
          </cell>
        </row>
        <row r="3865">
          <cell r="A3865" t="str">
            <v>RO-41364</v>
          </cell>
          <cell r="B3865" t="str">
            <v>Transporte de concreto betuminoso usinado a quente. Distância média de transporte de 20,10 a 25,00 km (densidade de material solto)</v>
          </cell>
          <cell r="C3865" t="str">
            <v>M3xKM</v>
          </cell>
          <cell r="D3865">
            <v>1.59</v>
          </cell>
        </row>
        <row r="3866">
          <cell r="A3866" t="str">
            <v>RO-14034</v>
          </cell>
          <cell r="B3866" t="str">
            <v>Transporte de Concreto Betuminoso Usinado a Quente. Distância média de transporte de 20,10 a 25,00 km (volume compactado)</v>
          </cell>
          <cell r="C3866" t="str">
            <v>m3*km</v>
          </cell>
          <cell r="D3866">
            <v>2.25</v>
          </cell>
        </row>
        <row r="3867">
          <cell r="A3867" t="str">
            <v>RO-41365</v>
          </cell>
          <cell r="B3867" t="str">
            <v>Transporte de concreto betuminoso usinado a quente. Distância média de transporte de 25,10 a 30,00 km (Densidade de material solto)</v>
          </cell>
          <cell r="C3867" t="str">
            <v>M3xKM</v>
          </cell>
          <cell r="D3867">
            <v>1.58</v>
          </cell>
        </row>
        <row r="3868">
          <cell r="A3868" t="str">
            <v>RO-14035</v>
          </cell>
          <cell r="B3868" t="str">
            <v>Transporte de Concreto Betuminoso Usinado a Quente. Distância média de transporte de 25,10 a 30,00 km (volume compactado)</v>
          </cell>
          <cell r="C3868" t="str">
            <v>m3*km</v>
          </cell>
          <cell r="D3868">
            <v>2.23</v>
          </cell>
        </row>
        <row r="3869">
          <cell r="A3869" t="str">
            <v>RO-41366</v>
          </cell>
          <cell r="B3869" t="str">
            <v>Transporte de concreto betuminoso usinado a quente. Distância média de transporte de 30,10 a 40,00 km (Densidade de material solto)</v>
          </cell>
          <cell r="C3869" t="str">
            <v>M3xKM</v>
          </cell>
          <cell r="D3869">
            <v>1.48</v>
          </cell>
        </row>
        <row r="3870">
          <cell r="A3870" t="str">
            <v>RO-41367</v>
          </cell>
          <cell r="B3870" t="str">
            <v>Transporte de concreto betuminoso usinado a quente. Distância média de transporte de 40,10 a 50,00 km (Densidade de material solto)</v>
          </cell>
          <cell r="C3870" t="str">
            <v>M3xKM</v>
          </cell>
          <cell r="D3870">
            <v>1.47</v>
          </cell>
        </row>
        <row r="3871">
          <cell r="A3871" t="str">
            <v>RO-41337</v>
          </cell>
          <cell r="B3871" t="str">
            <v>Transporte de material de jazida para conservação. Distância média de transporte   &lt;= 10,00 km</v>
          </cell>
          <cell r="C3871" t="str">
            <v>M3xKM</v>
          </cell>
          <cell r="D3871">
            <v>2.16</v>
          </cell>
        </row>
        <row r="3872">
          <cell r="A3872" t="str">
            <v>RO-41344</v>
          </cell>
          <cell r="B3872" t="str">
            <v>Transporte de material de jazida para conservação. Distância média de transporte &gt; 50,10 km</v>
          </cell>
          <cell r="C3872" t="str">
            <v>M3xKM</v>
          </cell>
          <cell r="D3872">
            <v>1.3</v>
          </cell>
        </row>
        <row r="3873">
          <cell r="A3873" t="str">
            <v>RO-41338</v>
          </cell>
          <cell r="B3873" t="str">
            <v>Transporte de material de jazida para conservação. Distância média de transporte de 10,10 a 15,00 km</v>
          </cell>
          <cell r="C3873" t="str">
            <v>M3xKM</v>
          </cell>
          <cell r="D3873">
            <v>1.6</v>
          </cell>
        </row>
        <row r="3874">
          <cell r="A3874" t="str">
            <v>RO-41339</v>
          </cell>
          <cell r="B3874" t="str">
            <v>Transporte de material de jazida para conservação. Distância média de transporte de 15,10 a 20,00 km</v>
          </cell>
          <cell r="C3874" t="str">
            <v>M3xKM</v>
          </cell>
          <cell r="D3874">
            <v>1.55</v>
          </cell>
        </row>
        <row r="3875">
          <cell r="A3875" t="str">
            <v>RO-41340</v>
          </cell>
          <cell r="B3875" t="str">
            <v>Transporte de material de jazida para conservação. Distância média de transporte de 20,10 a 25,00 km</v>
          </cell>
          <cell r="C3875" t="str">
            <v>M3xKM</v>
          </cell>
          <cell r="D3875">
            <v>1.5</v>
          </cell>
        </row>
        <row r="3876">
          <cell r="A3876" t="str">
            <v>RO-41341</v>
          </cell>
          <cell r="B3876" t="str">
            <v>Transporte de material de jazida para conservação. Distância média de transporte de 25,10 a 30,00 km</v>
          </cell>
          <cell r="C3876" t="str">
            <v>M3xKM</v>
          </cell>
          <cell r="D3876">
            <v>1.48</v>
          </cell>
        </row>
        <row r="3877">
          <cell r="A3877" t="str">
            <v>RO-41342</v>
          </cell>
          <cell r="B3877" t="str">
            <v>Transporte de material de jazida para conservação. Distância média de transporte de 30,10 a 40,00 km</v>
          </cell>
          <cell r="C3877" t="str">
            <v>M3xKM</v>
          </cell>
          <cell r="D3877">
            <v>1.39</v>
          </cell>
        </row>
        <row r="3878">
          <cell r="A3878" t="str">
            <v>RO-41343</v>
          </cell>
          <cell r="B3878" t="str">
            <v>Transporte de material de jazida para conservação. Distância média de transporte de 40,10 a 50,00 km</v>
          </cell>
          <cell r="C3878" t="str">
            <v>M3xKM</v>
          </cell>
          <cell r="D3878">
            <v>1.38</v>
          </cell>
        </row>
        <row r="3879">
          <cell r="A3879" t="str">
            <v>RO-41369</v>
          </cell>
          <cell r="B3879" t="str">
            <v>Transporte de material de qualquer natureza. Distância média de transporte &lt;= 10,00 km</v>
          </cell>
          <cell r="C3879" t="str">
            <v>TxKM</v>
          </cell>
          <cell r="D3879">
            <v>1.35</v>
          </cell>
        </row>
        <row r="3880">
          <cell r="A3880" t="str">
            <v>RO-41376</v>
          </cell>
          <cell r="B3880" t="str">
            <v>Transporte de material de qualquer natureza. Distância média de transporte &gt;= 50,10 km</v>
          </cell>
          <cell r="C3880" t="str">
            <v>TxKM</v>
          </cell>
          <cell r="D3880">
            <v>0.81</v>
          </cell>
        </row>
        <row r="3881">
          <cell r="A3881" t="str">
            <v>RO-41370</v>
          </cell>
          <cell r="B3881" t="str">
            <v>Transporte de material de qualquer natureza. Distância média de transporte de 10,10 a 15,00 km</v>
          </cell>
          <cell r="C3881" t="str">
            <v>TxKM</v>
          </cell>
          <cell r="D3881">
            <v>1</v>
          </cell>
        </row>
        <row r="3882">
          <cell r="A3882" t="str">
            <v>RO-41371</v>
          </cell>
          <cell r="B3882" t="str">
            <v>Transporte de material de qualquer natureza. Distância média de transporte de 15,10 a 20,00 km</v>
          </cell>
          <cell r="C3882" t="str">
            <v>TxKM</v>
          </cell>
          <cell r="D3882">
            <v>0.97</v>
          </cell>
        </row>
        <row r="3883">
          <cell r="A3883" t="str">
            <v>RO-41372</v>
          </cell>
          <cell r="B3883" t="str">
            <v>Transporte de material de qualquer natureza. Distância média de transporte de 20,10 a 25,00 km</v>
          </cell>
          <cell r="C3883" t="str">
            <v>TxKM</v>
          </cell>
          <cell r="D3883">
            <v>0.94</v>
          </cell>
        </row>
        <row r="3884">
          <cell r="A3884" t="str">
            <v>RO-41373</v>
          </cell>
          <cell r="B3884" t="str">
            <v>Transporte de material de qualquer natureza. Distância média de transporte de 25,10 a 30,00 km</v>
          </cell>
          <cell r="C3884" t="str">
            <v>TxKM</v>
          </cell>
          <cell r="D3884">
            <v>0.93</v>
          </cell>
        </row>
        <row r="3885">
          <cell r="A3885" t="str">
            <v>RO-41374</v>
          </cell>
          <cell r="B3885" t="str">
            <v>Transporte de material de qualquer natureza. Distância média de transporte de 30,10 a 40,00 km</v>
          </cell>
          <cell r="C3885" t="str">
            <v>TxKM</v>
          </cell>
          <cell r="D3885">
            <v>0.87</v>
          </cell>
        </row>
        <row r="3886">
          <cell r="A3886" t="str">
            <v>RO-41375</v>
          </cell>
          <cell r="B3886" t="str">
            <v>Transporte de material de qualquer natureza. Distância média de transporte de 40,10 a 50,00 km</v>
          </cell>
          <cell r="C3886" t="str">
            <v>TxKM</v>
          </cell>
          <cell r="D3886">
            <v>0.86</v>
          </cell>
        </row>
        <row r="3887">
          <cell r="A3887" t="str">
            <v>RO-41353</v>
          </cell>
          <cell r="B3887" t="str">
            <v>Transporte de pré-misturado a frio. Distância média de transporte &lt;= 10,0 km (Densidade material solto)</v>
          </cell>
          <cell r="C3887" t="str">
            <v>M3xKM</v>
          </cell>
          <cell r="D3887">
            <v>2.2999999999999998</v>
          </cell>
        </row>
        <row r="3888">
          <cell r="A3888" t="str">
            <v>RO-14023</v>
          </cell>
          <cell r="B3888" t="str">
            <v>Transporte de pré-misturado a frio. Distância média de transporte &lt;= 10,0 km (volume compactado)</v>
          </cell>
          <cell r="C3888" t="str">
            <v>m3*km</v>
          </cell>
          <cell r="D3888">
            <v>2.84</v>
          </cell>
        </row>
        <row r="3889">
          <cell r="A3889" t="str">
            <v>RO-14030</v>
          </cell>
          <cell r="B3889" t="str">
            <v>Transporte de pré-misturado a frio. Distância média de transporte &gt; 50,00 km  (volume compactado)</v>
          </cell>
          <cell r="C3889" t="str">
            <v>m3*km</v>
          </cell>
          <cell r="D3889">
            <v>1.71</v>
          </cell>
        </row>
        <row r="3890">
          <cell r="A3890" t="str">
            <v>RO-41360</v>
          </cell>
          <cell r="B3890" t="str">
            <v>Transporte de pré-misturado a frio. Distância média de transporte &gt; 50,00 km (Densidade de material solto)</v>
          </cell>
          <cell r="C3890" t="str">
            <v>M3xKM</v>
          </cell>
          <cell r="D3890">
            <v>1.38</v>
          </cell>
        </row>
        <row r="3891">
          <cell r="A3891" t="str">
            <v>RO-14024</v>
          </cell>
          <cell r="B3891" t="str">
            <v>Transporte de pré-misturado a frio. Distância média de transporte de 10,10 a 15,00 km  (volume compactado)</v>
          </cell>
          <cell r="C3891" t="str">
            <v>m3*km</v>
          </cell>
          <cell r="D3891">
            <v>2.1</v>
          </cell>
        </row>
        <row r="3892">
          <cell r="A3892" t="str">
            <v>RO-41354</v>
          </cell>
          <cell r="B3892" t="str">
            <v>Transporte de pré-misturado a frio. Distância média de transporte de 10,10 a 15,00 km (Densidade de material solto)</v>
          </cell>
          <cell r="C3892" t="str">
            <v>m3*km</v>
          </cell>
          <cell r="D3892">
            <v>1.7</v>
          </cell>
        </row>
        <row r="3893">
          <cell r="A3893" t="str">
            <v>RO-14025</v>
          </cell>
          <cell r="B3893" t="str">
            <v>Transporte de pré-misturado a frio. Distância média de transporte de 15,10 a 20,00 km  (volume compactado)</v>
          </cell>
          <cell r="C3893" t="str">
            <v>m3*km</v>
          </cell>
          <cell r="D3893">
            <v>2.04</v>
          </cell>
        </row>
        <row r="3894">
          <cell r="A3894" t="str">
            <v>RO-41355</v>
          </cell>
          <cell r="B3894" t="str">
            <v>Transporte de pré-misturado a frio. Distância média de transporte de 15,10 a 20,00 km (Densidade de material solto)</v>
          </cell>
          <cell r="C3894" t="str">
            <v>M3xKM</v>
          </cell>
          <cell r="D3894">
            <v>1.65</v>
          </cell>
        </row>
        <row r="3895">
          <cell r="A3895" t="str">
            <v>RO-14026</v>
          </cell>
          <cell r="B3895" t="str">
            <v>Transporte de pré-misturado a frio. Distância média de transporte de 20,10 a 25.00 km  (volume compactado)</v>
          </cell>
          <cell r="C3895" t="str">
            <v>m3*km</v>
          </cell>
          <cell r="D3895">
            <v>1.97</v>
          </cell>
        </row>
        <row r="3896">
          <cell r="A3896" t="str">
            <v>RO-41356</v>
          </cell>
          <cell r="B3896" t="str">
            <v>Transporte de pré-misturado a frio. Distância média de transporte de 20,10 a 25.00 km (Densidade de material solto)</v>
          </cell>
          <cell r="C3896" t="str">
            <v>m3*km</v>
          </cell>
          <cell r="D3896">
            <v>1.59</v>
          </cell>
        </row>
        <row r="3897">
          <cell r="A3897" t="str">
            <v>RO-14027</v>
          </cell>
          <cell r="B3897" t="str">
            <v>Transporte de pré-misturado a frio. Distância média de transporte de 25,10 a 30,00 km  (volume compactado)</v>
          </cell>
          <cell r="C3897" t="str">
            <v>m3*km</v>
          </cell>
          <cell r="D3897">
            <v>1.95</v>
          </cell>
        </row>
        <row r="3898">
          <cell r="A3898" t="str">
            <v>RO-41357</v>
          </cell>
          <cell r="B3898" t="str">
            <v>Transporte de pré-misturado a frio. Distância média de transporte de 25,10 a 30,00 km (Densidade de material solto)</v>
          </cell>
          <cell r="C3898" t="str">
            <v>M3xKM</v>
          </cell>
          <cell r="D3898">
            <v>1.58</v>
          </cell>
        </row>
        <row r="3899">
          <cell r="A3899" t="str">
            <v>RO-14028</v>
          </cell>
          <cell r="B3899" t="str">
            <v>Transporte de pré-misturado a frio. Distância média de transporte de 30,10 a 40,00 km  (volume compactado)</v>
          </cell>
          <cell r="C3899" t="str">
            <v>m3*km</v>
          </cell>
          <cell r="D3899">
            <v>1.83</v>
          </cell>
        </row>
        <row r="3900">
          <cell r="A3900" t="str">
            <v>RO-41358</v>
          </cell>
          <cell r="B3900" t="str">
            <v>Transporte de pré-misturado a frio. Distância média de transporte de 30,10 a 40,00 km (Densidade de material solto)</v>
          </cell>
          <cell r="C3900" t="str">
            <v>M3xKM</v>
          </cell>
          <cell r="D3900">
            <v>1.48</v>
          </cell>
        </row>
        <row r="3901">
          <cell r="A3901" t="str">
            <v>RO-14029</v>
          </cell>
          <cell r="B3901" t="str">
            <v>Transporte de pré-misturado a frio. Distância média de transporte de 40,10 a 50,00 km  (volume compactado)</v>
          </cell>
          <cell r="C3901" t="str">
            <v>m3*km</v>
          </cell>
          <cell r="D3901">
            <v>1.81</v>
          </cell>
        </row>
        <row r="3902">
          <cell r="A3902" t="str">
            <v>RO-41359</v>
          </cell>
          <cell r="B3902" t="str">
            <v>Transporte de pré-misturado a frio. Distância média de transporte de 40,10 a 50,00 km (Densidade de material solto)</v>
          </cell>
          <cell r="C3902" t="str">
            <v>M3xKM</v>
          </cell>
          <cell r="D3902">
            <v>1.47</v>
          </cell>
        </row>
        <row r="3903">
          <cell r="A3903" t="str">
            <v>RO-44505</v>
          </cell>
          <cell r="B3903" t="str">
            <v>Usinagem de CBUQ para tapa buraco (Execução, incluindo fornecimento e transporte dos agregados e do material betuminoso)</v>
          </cell>
          <cell r="C3903" t="str">
            <v>m3</v>
          </cell>
          <cell r="D3903">
            <v>995.14</v>
          </cell>
        </row>
        <row r="3904">
          <cell r="A3904" t="str">
            <v>RO-41329</v>
          </cell>
          <cell r="B3904" t="str">
            <v>Usinagem de concreto betuminoso usinado a quente para tapa-buraco (Execução, incluindo fornecimento dos agregados, exclui fornecimento e transporte do material betuminoso)</v>
          </cell>
          <cell r="C3904" t="str">
            <v>m3</v>
          </cell>
          <cell r="D3904">
            <v>272.93</v>
          </cell>
        </row>
        <row r="3905">
          <cell r="A3905" t="str">
            <v>RO-41321</v>
          </cell>
          <cell r="B3905" t="str">
            <v>Usinagem de pré-misturado a frio para tapa-buraco sem fornecimento do material betuminoso (Execução, incluindo fornecimento dos agregados, exclui fornecimento e transporte do material betuminoso)</v>
          </cell>
          <cell r="C3905" t="str">
            <v>m3</v>
          </cell>
          <cell r="D3905">
            <v>122.81</v>
          </cell>
        </row>
        <row r="3906">
          <cell r="A3906">
            <v>256</v>
          </cell>
          <cell r="B3906" t="str">
            <v>Obras de Arte Especiais</v>
          </cell>
          <cell r="C3906"/>
          <cell r="D3906"/>
        </row>
        <row r="3907">
          <cell r="A3907" t="str">
            <v>RO-41443</v>
          </cell>
          <cell r="B3907" t="str">
            <v>Andaime suspenso com piso em pranchas de madeira (Execução, incluindo o fornecimento e transporte dos materiais)</v>
          </cell>
          <cell r="C3907" t="str">
            <v>m2</v>
          </cell>
          <cell r="D3907">
            <v>81.760000000000005</v>
          </cell>
        </row>
        <row r="3908">
          <cell r="A3908" t="str">
            <v>RO-41582</v>
          </cell>
          <cell r="B3908" t="str">
            <v>Aparelhos de apoio em neoprene fretado (Execução, incluindo a aplicação, fornecimento e transporte dos materiais)</v>
          </cell>
          <cell r="C3908" t="str">
            <v>dm3</v>
          </cell>
          <cell r="D3908">
            <v>122.88</v>
          </cell>
        </row>
        <row r="3909">
          <cell r="A3909" t="str">
            <v>RO-41429</v>
          </cell>
          <cell r="B3909" t="str">
            <v>Apicoamento manual em concreto</v>
          </cell>
          <cell r="C3909" t="str">
            <v>m2</v>
          </cell>
          <cell r="D3909">
            <v>44.36</v>
          </cell>
        </row>
        <row r="3910">
          <cell r="A3910" t="str">
            <v>RO-41762</v>
          </cell>
          <cell r="B3910" t="str">
            <v>Argamassa de cimento e areia traço 1:3 (Execução, incluindo fornecimento e transporte de todos os materiais)</v>
          </cell>
          <cell r="C3910" t="str">
            <v>m3</v>
          </cell>
          <cell r="D3910">
            <v>601</v>
          </cell>
        </row>
        <row r="3911">
          <cell r="A3911" t="str">
            <v>RO-42285</v>
          </cell>
          <cell r="B3911" t="str">
            <v>Armação: Aço CA-50 (Execução, incluindo preparo, dobragem, colocação nas formas e transporte de todos os materiais)</v>
          </cell>
          <cell r="C3911" t="str">
            <v>Kg</v>
          </cell>
          <cell r="D3911">
            <v>10.050000000000001</v>
          </cell>
        </row>
        <row r="3912">
          <cell r="A3912" t="str">
            <v>RO-41552</v>
          </cell>
          <cell r="B3912" t="str">
            <v>Armação: Aço CA-60 (Execução, incluindo preparo, dobragem, colocação nas formas e transporte de todos os materiais)</v>
          </cell>
          <cell r="C3912" t="str">
            <v>Kg</v>
          </cell>
          <cell r="D3912">
            <v>10.86</v>
          </cell>
        </row>
        <row r="3913">
          <cell r="A3913" t="str">
            <v>RO-40989</v>
          </cell>
          <cell r="B3913" t="str">
            <v>Barreira simples de concreto armado tipo new jersey (Execução, incluindo  fornecimento e transporte de todos os materiais)</v>
          </cell>
          <cell r="C3913" t="str">
            <v>m</v>
          </cell>
          <cell r="D3913">
            <v>371.86</v>
          </cell>
        </row>
        <row r="3914">
          <cell r="A3914" t="str">
            <v>RO-41593</v>
          </cell>
          <cell r="B3914" t="str">
            <v>Caiação a três demãos (Execução, incluindo o fornecimento e transporte de todos os materiais)</v>
          </cell>
          <cell r="C3914" t="str">
            <v>m2</v>
          </cell>
          <cell r="D3914">
            <v>4.01</v>
          </cell>
        </row>
        <row r="3915">
          <cell r="A3915" t="str">
            <v>RO-41657</v>
          </cell>
          <cell r="B3915" t="str">
            <v>Cantoneira metálica de dimensões  2"x2"x5/16" (Execução, incluindo fornecimento e transporte de todos os materiais)</v>
          </cell>
          <cell r="C3915" t="str">
            <v>m</v>
          </cell>
          <cell r="D3915">
            <v>119</v>
          </cell>
        </row>
        <row r="3916">
          <cell r="A3916" t="str">
            <v>RO-41569</v>
          </cell>
          <cell r="B3916" t="str">
            <v>Cantoneira metálica de dimensões 3" x 3" x 3/8" (Execução, incluindo o fornecimento e transporte de todos os materiais)</v>
          </cell>
          <cell r="C3916" t="str">
            <v>m</v>
          </cell>
          <cell r="D3916">
            <v>118.78</v>
          </cell>
        </row>
        <row r="3917">
          <cell r="A3917" t="str">
            <v>RO-41571</v>
          </cell>
          <cell r="B3917" t="str">
            <v>Cantoneira metálica de dimensões 4" x 4" x 1/2" (Execução, incluindo o fornecimento e transporte de todos os materiais)</v>
          </cell>
          <cell r="C3917" t="str">
            <v>m</v>
          </cell>
          <cell r="D3917">
            <v>225.89</v>
          </cell>
        </row>
        <row r="3918">
          <cell r="A3918" t="str">
            <v>RO-41570</v>
          </cell>
          <cell r="B3918" t="str">
            <v>Cantoneira metálica de dimensões 4" x 4" x 3/8" (Execução, incluindo o fornecimento e transporte de todos os materiais)</v>
          </cell>
          <cell r="C3918" t="str">
            <v>m</v>
          </cell>
          <cell r="D3918">
            <v>199.03</v>
          </cell>
        </row>
        <row r="3919">
          <cell r="A3919" t="str">
            <v>RO-41544</v>
          </cell>
          <cell r="B3919" t="str">
            <v>Cimbramento: escoramento em madeira (Execução, incluindo o fornecimento e transporte de todos os materiais)</v>
          </cell>
          <cell r="C3919" t="str">
            <v>m3</v>
          </cell>
          <cell r="D3919">
            <v>64.83</v>
          </cell>
        </row>
        <row r="3920">
          <cell r="A3920" t="str">
            <v>RO-41621</v>
          </cell>
          <cell r="B3920" t="str">
            <v>Concreto ciclópico de  cimento portland com 30% de pedra de mão, Fck &gt;= 10 MPa (Execução, incluindo o fornecimento e transporte dos agregados)</v>
          </cell>
          <cell r="C3920" t="str">
            <v>m3</v>
          </cell>
          <cell r="D3920">
            <v>416.07</v>
          </cell>
        </row>
        <row r="3921">
          <cell r="A3921" t="str">
            <v>RO-41634</v>
          </cell>
          <cell r="B3921" t="str">
            <v>Concreto ciclópico de  cimento portland com 30% pedra de mão, Fck = 13,5 MPa (Execução, incluindo o fornecimento e transporte dos agregados)</v>
          </cell>
          <cell r="C3921" t="str">
            <v>m3</v>
          </cell>
          <cell r="D3921">
            <v>476.37</v>
          </cell>
        </row>
        <row r="3922">
          <cell r="A3922" t="str">
            <v>RO-41626</v>
          </cell>
          <cell r="B3922" t="str">
            <v>Concreto ciclópico de cimento portland com 30% pedra de mão, Fck= 15,0 MPa (Execução, incluindo o fornecimento e transporte dos agregados)</v>
          </cell>
          <cell r="C3922" t="str">
            <v>m3</v>
          </cell>
          <cell r="D3922">
            <v>486.42</v>
          </cell>
        </row>
        <row r="3923">
          <cell r="A3923" t="str">
            <v>RO-41502</v>
          </cell>
          <cell r="B3923" t="str">
            <v>Concreto ciclópico Fck &gt; 13,5 MPa, com 30% pedra de mão (Execução, incluindo o fornecimento de todos os materiais, exclui o transporte dos agregados)</v>
          </cell>
          <cell r="C3923" t="str">
            <v>m3</v>
          </cell>
          <cell r="D3923">
            <v>389.7</v>
          </cell>
        </row>
        <row r="3924">
          <cell r="A3924" t="str">
            <v>RO-41622</v>
          </cell>
          <cell r="B3924" t="str">
            <v>Concreto de cimento Portland, Fck &gt;= 11,0 MPa (Execução, incluindo o fornecimento e transporte dos agregados)</v>
          </cell>
          <cell r="C3924" t="str">
            <v>m3</v>
          </cell>
          <cell r="D3924">
            <v>519.55999999999995</v>
          </cell>
        </row>
        <row r="3925">
          <cell r="A3925" t="str">
            <v>RO-41623</v>
          </cell>
          <cell r="B3925" t="str">
            <v>Concreto de cimento Portland, Fck &gt;= 13,5 MPa (Execução, incluindo o fornecimento e transporte dos agregados)</v>
          </cell>
          <cell r="C3925" t="str">
            <v>m3</v>
          </cell>
          <cell r="D3925">
            <v>549.71</v>
          </cell>
        </row>
        <row r="3926">
          <cell r="A3926" t="str">
            <v>RO-41624</v>
          </cell>
          <cell r="B3926" t="str">
            <v>Concreto de cimento Portland, Fck &gt;= 15,0 MPa (Execução, incluindo o fornecimento e transporte dos agregados)</v>
          </cell>
          <cell r="C3926" t="str">
            <v>m3</v>
          </cell>
          <cell r="D3926">
            <v>566.46</v>
          </cell>
        </row>
        <row r="3927">
          <cell r="A3927" t="str">
            <v>RO-41625</v>
          </cell>
          <cell r="B3927" t="str">
            <v>Concreto de cimento Portland, Fck &gt;= 16,0 MPa (Execução, incluindo o fornecimento e transporte dos agregados)</v>
          </cell>
          <cell r="C3927" t="str">
            <v>m3</v>
          </cell>
          <cell r="D3927">
            <v>575.16999999999996</v>
          </cell>
        </row>
        <row r="3928">
          <cell r="A3928" t="str">
            <v>RO-41627</v>
          </cell>
          <cell r="B3928" t="str">
            <v>Concreto de cimento Portland, Fck &gt;= 18,0 MPa (Execução, incluindo o fornecimento e transporte dos agregados)</v>
          </cell>
          <cell r="C3928" t="str">
            <v>m3</v>
          </cell>
          <cell r="D3928">
            <v>579.86</v>
          </cell>
        </row>
        <row r="3929">
          <cell r="A3929" t="str">
            <v>RO-41628</v>
          </cell>
          <cell r="B3929" t="str">
            <v>Concreto de cimento Portland Fck &gt;= 20,0 MPa (Execução, incluindo o fornecimento e transporte dos agregados)</v>
          </cell>
          <cell r="C3929" t="str">
            <v>m3</v>
          </cell>
          <cell r="D3929">
            <v>589.91</v>
          </cell>
        </row>
        <row r="3930">
          <cell r="A3930" t="str">
            <v>RO-41630</v>
          </cell>
          <cell r="B3930" t="str">
            <v>Concreto de cimento Portland, Fck &gt;= 21,0 MPa (Execução, incluindo o fornecimento e transporte dos agregados)</v>
          </cell>
          <cell r="C3930" t="str">
            <v>m3</v>
          </cell>
          <cell r="D3930">
            <v>593.59</v>
          </cell>
        </row>
        <row r="3931">
          <cell r="A3931" t="str">
            <v>RO-41632</v>
          </cell>
          <cell r="B3931" t="str">
            <v>Concreto de cimento Portland, Fck &gt;= 25,0 MPa (Execução, incluindo o fornecimento e transporte dos agregados)</v>
          </cell>
          <cell r="C3931" t="str">
            <v>m3</v>
          </cell>
          <cell r="D3931">
            <v>601.97</v>
          </cell>
        </row>
        <row r="3932">
          <cell r="A3932" t="str">
            <v>RO-41633</v>
          </cell>
          <cell r="B3932" t="str">
            <v>Concreto de cimento Portland, Fck &gt;= 30,0 MPa (Execução, incluindo o fornecimento e transporte dos agregados)</v>
          </cell>
          <cell r="C3932" t="str">
            <v>m3</v>
          </cell>
          <cell r="D3932">
            <v>620.05999999999995</v>
          </cell>
        </row>
        <row r="3933">
          <cell r="A3933" t="str">
            <v>RO-42425</v>
          </cell>
          <cell r="B3933" t="str">
            <v>Concreto de pavimentação com Fck &gt;= 25 Mpa (Execução, incluindo o fornecimento de todos os materiais, exclui o transporte dos agregados)</v>
          </cell>
          <cell r="C3933" t="str">
            <v>m3</v>
          </cell>
          <cell r="D3933">
            <v>541.99</v>
          </cell>
        </row>
        <row r="3934">
          <cell r="A3934" t="str">
            <v>RO-41493</v>
          </cell>
          <cell r="B3934" t="str">
            <v>Concreto estrutural com resistência Fck &gt;= 13,5 MPa (Execução, incluindo o fornecimento de todos os materiais, exclui o transporte dos agregados)</v>
          </cell>
          <cell r="C3934" t="str">
            <v>m3</v>
          </cell>
          <cell r="D3934">
            <v>489.73</v>
          </cell>
        </row>
        <row r="3935">
          <cell r="A3935" t="str">
            <v>RO-41494</v>
          </cell>
          <cell r="B3935" t="str">
            <v>Concreto estrutural com resistência Fck &gt;= 15,0 MPa (Execução, incluindo o fornecimento de todos os materiais, exclui o transporte dos agregados)</v>
          </cell>
          <cell r="C3935" t="str">
            <v>m3</v>
          </cell>
          <cell r="D3935">
            <v>506.48</v>
          </cell>
        </row>
        <row r="3936">
          <cell r="A3936" t="str">
            <v>RO-41495</v>
          </cell>
          <cell r="B3936" t="str">
            <v>Concreto estrutural com resistência Fck &gt;= 16,0 MPa (Execução, incluindo o fornecimento de todos os materiais, exclui o transporte dos agregados)</v>
          </cell>
          <cell r="C3936" t="str">
            <v>m3</v>
          </cell>
          <cell r="D3936">
            <v>515.19000000000005</v>
          </cell>
        </row>
        <row r="3937">
          <cell r="A3937" t="str">
            <v>RO-41496</v>
          </cell>
          <cell r="B3937" t="str">
            <v>Concreto estrutural com resistência Fck &gt;= 18,0 MPa (Execução, incluindo o fornecimento de todos os materiais, exclui o transporte dos agregados)</v>
          </cell>
          <cell r="C3937" t="str">
            <v>m3</v>
          </cell>
          <cell r="D3937">
            <v>519.88</v>
          </cell>
        </row>
        <row r="3938">
          <cell r="A3938" t="str">
            <v>RO-42416</v>
          </cell>
          <cell r="B3938" t="str">
            <v>Concreto estrutural com resistência Fck &gt;= 20,0 Mpa (Execução, incluindo o fornecimento de todos os materiais, exclui o transporte dos agregados)</v>
          </cell>
          <cell r="C3938" t="str">
            <v>m3</v>
          </cell>
          <cell r="D3938">
            <v>529.92999999999995</v>
          </cell>
        </row>
        <row r="3939">
          <cell r="A3939" t="str">
            <v>RO-45041</v>
          </cell>
          <cell r="B3939" t="str">
            <v>Concreto estrutural com resistência Fck &gt;= 21 Mpa (Execução, incluindo o fornecimento de todos os materiais, exclui o transporte dos agregados)</v>
          </cell>
          <cell r="C3939" t="str">
            <v>m3</v>
          </cell>
          <cell r="D3939">
            <v>533.61</v>
          </cell>
        </row>
        <row r="3940">
          <cell r="A3940" t="str">
            <v>RO-42417</v>
          </cell>
          <cell r="B3940" t="str">
            <v>Concreto estrutural com resistência Fck &gt;= 25,0 Mpa (Execução, incluindo o fornecimento de todos os materiais, exclui o transporte dos agregados)</v>
          </cell>
          <cell r="C3940" t="str">
            <v>m3</v>
          </cell>
          <cell r="D3940">
            <v>541.99</v>
          </cell>
        </row>
        <row r="3941">
          <cell r="A3941" t="str">
            <v>RO-42456</v>
          </cell>
          <cell r="B3941" t="str">
            <v>Concreto estrutural com resistência Fck &gt;= 30,0 Mpa (Execução, incluindo o fornecimento de todos os materiais, exclui o transporte dos agregados)</v>
          </cell>
          <cell r="C3941" t="str">
            <v>m3</v>
          </cell>
          <cell r="D3941">
            <v>560.08000000000004</v>
          </cell>
        </row>
        <row r="3942">
          <cell r="A3942" t="str">
            <v>RO-42415</v>
          </cell>
          <cell r="B3942" t="str">
            <v>Concreto magro de cimento portland Fck &gt;= 10,0 MPa (Execução, incluindo o fornecimento e transporte dos agregados)</v>
          </cell>
          <cell r="C3942" t="str">
            <v>m3</v>
          </cell>
          <cell r="D3942">
            <v>458.25</v>
          </cell>
        </row>
        <row r="3943">
          <cell r="A3943" t="str">
            <v>RO-42467</v>
          </cell>
          <cell r="B3943" t="str">
            <v>Concreto magro Fck &gt;= 10,0 MPa (Execução, incluindo o fornecimento de todos os materiais, exclui o transporte dos agregados)</v>
          </cell>
          <cell r="C3943" t="str">
            <v>m3</v>
          </cell>
          <cell r="D3943">
            <v>379.89</v>
          </cell>
        </row>
        <row r="3944">
          <cell r="A3944" t="str">
            <v>RO-41599</v>
          </cell>
          <cell r="B3944" t="str">
            <v>Demolição de concreto simples</v>
          </cell>
          <cell r="C3944" t="str">
            <v>m3</v>
          </cell>
          <cell r="D3944">
            <v>149.83000000000001</v>
          </cell>
        </row>
        <row r="3945">
          <cell r="A3945" t="str">
            <v>RO-42445</v>
          </cell>
          <cell r="B3945" t="str">
            <v>Demolição de guarda-corpo, incluindo a remoção do material demolido (Execução, incluindo carga e transporte do material demolido)</v>
          </cell>
          <cell r="C3945" t="str">
            <v>m</v>
          </cell>
          <cell r="D3945">
            <v>71.430000000000007</v>
          </cell>
        </row>
        <row r="3946">
          <cell r="A3946" t="str">
            <v>RO-41435</v>
          </cell>
          <cell r="B3946" t="str">
            <v>Demolição de pavimento de concreto (Execução, incluindo a remoção do material demolido)</v>
          </cell>
          <cell r="C3946" t="str">
            <v>m2</v>
          </cell>
          <cell r="D3946">
            <v>19.86</v>
          </cell>
        </row>
        <row r="3947">
          <cell r="A3947" t="str">
            <v>RO-43107</v>
          </cell>
          <cell r="B3947" t="str">
            <v>Demolição manual de concreto armado</v>
          </cell>
          <cell r="C3947" t="str">
            <v>m3</v>
          </cell>
          <cell r="D3947">
            <v>214.56</v>
          </cell>
        </row>
        <row r="3948">
          <cell r="A3948" t="str">
            <v>RO-41602</v>
          </cell>
          <cell r="B3948" t="str">
            <v>Demolição mecânica de concreto armado</v>
          </cell>
          <cell r="C3948" t="str">
            <v>m3</v>
          </cell>
          <cell r="D3948">
            <v>199.09</v>
          </cell>
        </row>
        <row r="3949">
          <cell r="A3949" t="str">
            <v>RO-41589</v>
          </cell>
          <cell r="B3949" t="str">
            <v>Dreno de PVC ø = 100 mm, comprimento unitário = 35 cm (Execução, incluindo o fornecimento e transporte de todos os materiais)</v>
          </cell>
          <cell r="C3949" t="str">
            <v>U</v>
          </cell>
          <cell r="D3949">
            <v>22.66</v>
          </cell>
        </row>
        <row r="3950">
          <cell r="A3950" t="str">
            <v>RO-41588</v>
          </cell>
          <cell r="B3950" t="str">
            <v>Dreno de PVC ø = 100 mm, comprimento unitário = 40 cm (Execução, incluindo o fornecimento e transporte de todos os materiais)</v>
          </cell>
          <cell r="C3950" t="str">
            <v>U</v>
          </cell>
          <cell r="D3950">
            <v>23.42</v>
          </cell>
        </row>
        <row r="3951">
          <cell r="A3951" t="str">
            <v>RO-41590</v>
          </cell>
          <cell r="B3951" t="str">
            <v>Dreno de PVC ø = 100 mm, comprimento unitário = 45 cm (Execução, incluindo o fornecimento e transporte de todos os materiais)</v>
          </cell>
          <cell r="C3951" t="str">
            <v>U</v>
          </cell>
          <cell r="D3951">
            <v>24.18</v>
          </cell>
        </row>
        <row r="3952">
          <cell r="A3952" t="str">
            <v>RO-41594</v>
          </cell>
          <cell r="B3952" t="str">
            <v>Dreno de PVC ø = 100mm, comprimento unitário = 0,60m (Execução, incluindo o fornecimento e transporte de todos os materiais)</v>
          </cell>
          <cell r="C3952" t="str">
            <v>U</v>
          </cell>
          <cell r="D3952">
            <v>27.02</v>
          </cell>
        </row>
        <row r="3953">
          <cell r="A3953" t="str">
            <v>RO-41584</v>
          </cell>
          <cell r="B3953" t="str">
            <v>Dreno de PVC ø = 50 mm, comprimento unitário = 30 cm (Execução, incluindo o fornecimento e transporte de todos os materiais)</v>
          </cell>
          <cell r="C3953" t="str">
            <v>U</v>
          </cell>
          <cell r="D3953">
            <v>19.28</v>
          </cell>
        </row>
        <row r="3954">
          <cell r="A3954" t="str">
            <v>RO-42476</v>
          </cell>
          <cell r="B3954" t="str">
            <v>Dreno de PVC ø = 50 mm, comprimento unitário = 35 cm (Execução, incluindo o fornecimento e transporte de todos os materiais)</v>
          </cell>
          <cell r="C3954" t="str">
            <v>U</v>
          </cell>
          <cell r="D3954">
            <v>19.600000000000001</v>
          </cell>
        </row>
        <row r="3955">
          <cell r="A3955" t="str">
            <v>RO-42994</v>
          </cell>
          <cell r="B3955" t="str">
            <v>Dreno de PVC ø = 50 mm, comprimento unitário = 40 cm (Execução, incluindo o fornecimento e transporte de todos os materiais)</v>
          </cell>
          <cell r="C3955" t="str">
            <v>U</v>
          </cell>
          <cell r="D3955">
            <v>19.93</v>
          </cell>
        </row>
        <row r="3956">
          <cell r="A3956" t="str">
            <v>RO-41586</v>
          </cell>
          <cell r="B3956" t="str">
            <v>Dreno de PVC ø = 75 mm, comprimento unitário = 15 cm (Execução, incluindo o fornecimento e transporte de todos os materiais)</v>
          </cell>
          <cell r="C3956" t="str">
            <v>U</v>
          </cell>
          <cell r="D3956">
            <v>18.510000000000002</v>
          </cell>
        </row>
        <row r="3957">
          <cell r="A3957" t="str">
            <v>RO-41587</v>
          </cell>
          <cell r="B3957" t="str">
            <v>Dreno de PVC ø = 75 mm, comprimento unitário = 30 cm (Execução, incluindo o fornecimento e transporte de todos os materiais)</v>
          </cell>
          <cell r="C3957" t="str">
            <v>U</v>
          </cell>
          <cell r="D3957">
            <v>19.690000000000001</v>
          </cell>
        </row>
        <row r="3958">
          <cell r="A3958" t="str">
            <v>RO-41591</v>
          </cell>
          <cell r="B3958" t="str">
            <v>Dreno de PVC ø = 75 mm, comprimento unitário = 35 cm (Execução, incluindo o fornecimento e transporte de todos os materiais)</v>
          </cell>
          <cell r="C3958" t="str">
            <v>U</v>
          </cell>
          <cell r="D3958">
            <v>20.079999999999998</v>
          </cell>
        </row>
        <row r="3959">
          <cell r="A3959" t="str">
            <v>RO-41592</v>
          </cell>
          <cell r="B3959" t="str">
            <v>Dreno de PVC ø = 75 mm, comprimento unitário = 40 cm (Execução, incluindo o fornecimento e transporte de todos os materiais)</v>
          </cell>
          <cell r="C3959" t="str">
            <v>U</v>
          </cell>
          <cell r="D3959">
            <v>20.48</v>
          </cell>
        </row>
        <row r="3960">
          <cell r="A3960" t="str">
            <v>RO-44908</v>
          </cell>
          <cell r="B3960" t="str">
            <v>Ensecadeira de estacas prancha (Execução, incluindo o fornecimento e transporte de todos os materiais)</v>
          </cell>
          <cell r="C3960" t="str">
            <v>m2</v>
          </cell>
          <cell r="D3960">
            <v>305.5</v>
          </cell>
        </row>
        <row r="3961">
          <cell r="A3961" t="str">
            <v>RO-43247</v>
          </cell>
          <cell r="B3961" t="str">
            <v>Escoramento descontínuo de valas (Execução, incluindo fornecimento e transporte de todos os materiais)</v>
          </cell>
          <cell r="C3961" t="str">
            <v>m3</v>
          </cell>
          <cell r="D3961">
            <v>52.99</v>
          </cell>
        </row>
        <row r="3962">
          <cell r="A3962" t="str">
            <v>RO-41431</v>
          </cell>
          <cell r="B3962" t="str">
            <v>Estrutura metálica para andaimes</v>
          </cell>
          <cell r="C3962" t="str">
            <v>m3</v>
          </cell>
          <cell r="D3962">
            <v>7.8</v>
          </cell>
        </row>
        <row r="3963">
          <cell r="A3963" t="str">
            <v>RO-41558</v>
          </cell>
          <cell r="B3963" t="str">
            <v>Forma plana de MADEIRIT (Execução, incluindo desforma, fornecimento e transporte de todos os materiais)</v>
          </cell>
          <cell r="C3963" t="str">
            <v>m2</v>
          </cell>
          <cell r="D3963">
            <v>82.04</v>
          </cell>
        </row>
        <row r="3964">
          <cell r="A3964" t="str">
            <v>RO-41559</v>
          </cell>
          <cell r="B3964" t="str">
            <v>Formas curvas de MADEIRIT (Execução, incluindo desforma, fornecimento e transporte de todos os materiais)</v>
          </cell>
          <cell r="C3964" t="str">
            <v>m2</v>
          </cell>
          <cell r="D3964">
            <v>92.3</v>
          </cell>
        </row>
        <row r="3965">
          <cell r="A3965" t="str">
            <v>RO-42418</v>
          </cell>
          <cell r="B3965" t="str">
            <v>Formas planas de compensado com revestimento resinado (Execução, incluindo desforma,fornecimento e transporte de todos os materiais)</v>
          </cell>
          <cell r="C3965" t="str">
            <v>m2</v>
          </cell>
          <cell r="D3965">
            <v>82.04</v>
          </cell>
        </row>
        <row r="3966">
          <cell r="A3966" t="str">
            <v>RO-41614</v>
          </cell>
          <cell r="B3966" t="str">
            <v>Formas planas de madeira de pinho de 3ª (Execução, incluindo desforma,fornecimento e transporte de todos os materiais)</v>
          </cell>
          <cell r="C3966" t="str">
            <v>m2</v>
          </cell>
          <cell r="D3966">
            <v>57.08</v>
          </cell>
        </row>
        <row r="3967">
          <cell r="A3967" t="str">
            <v>RO-41557</v>
          </cell>
          <cell r="B3967" t="str">
            <v>Formas suspensas de compensado resinado (Execução, incluindo desforma, fornecimento e transporte de todos os materiais)</v>
          </cell>
          <cell r="C3967" t="str">
            <v>m2</v>
          </cell>
          <cell r="D3967">
            <v>122.61</v>
          </cell>
        </row>
        <row r="3968">
          <cell r="A3968" t="str">
            <v>RO-43047</v>
          </cell>
          <cell r="B3968" t="str">
            <v>Furo em concreto ø = 10,0 mm, profundidade = 10 cm</v>
          </cell>
          <cell r="C3968" t="str">
            <v>U</v>
          </cell>
          <cell r="D3968">
            <v>18.25</v>
          </cell>
        </row>
        <row r="3969">
          <cell r="A3969" t="str">
            <v>RO-43456</v>
          </cell>
          <cell r="B3969" t="str">
            <v>Furo em concreto ø = 10,0 mm, profundidade = 15 cm</v>
          </cell>
          <cell r="C3969" t="str">
            <v>U</v>
          </cell>
          <cell r="D3969">
            <v>23.15</v>
          </cell>
        </row>
        <row r="3970">
          <cell r="A3970" t="str">
            <v>RO-42426</v>
          </cell>
          <cell r="B3970" t="str">
            <v>Furo em concreto ø = 12,5 mm, profundidade = 10 cm</v>
          </cell>
          <cell r="C3970" t="str">
            <v>U</v>
          </cell>
          <cell r="D3970">
            <v>20.71</v>
          </cell>
        </row>
        <row r="3971">
          <cell r="A3971" t="str">
            <v>RO-41453</v>
          </cell>
          <cell r="B3971" t="str">
            <v>Furo em concreto ø = 12,5 mm, profundidade = 15 cm</v>
          </cell>
          <cell r="C3971" t="str">
            <v>U</v>
          </cell>
          <cell r="D3971">
            <v>24.33</v>
          </cell>
        </row>
        <row r="3972">
          <cell r="A3972" t="str">
            <v>RO-41454</v>
          </cell>
          <cell r="B3972" t="str">
            <v>Furo em concreto ø = 12,5 mm, profundidade = 20 cm</v>
          </cell>
          <cell r="C3972" t="str">
            <v>U</v>
          </cell>
          <cell r="D3972">
            <v>30.36</v>
          </cell>
        </row>
        <row r="3973">
          <cell r="A3973" t="str">
            <v>RO-41455</v>
          </cell>
          <cell r="B3973" t="str">
            <v>Furo em concreto ø = 12,5 mm, profundidade = 30 cm</v>
          </cell>
          <cell r="C3973" t="str">
            <v>U</v>
          </cell>
          <cell r="D3973">
            <v>44.17</v>
          </cell>
        </row>
        <row r="3974">
          <cell r="A3974" t="str">
            <v>RO-41456</v>
          </cell>
          <cell r="B3974" t="str">
            <v>Furo em concreto ø = 16,0 mm, profundidade = 15 cm</v>
          </cell>
          <cell r="C3974" t="str">
            <v>U</v>
          </cell>
          <cell r="D3974">
            <v>25.74</v>
          </cell>
        </row>
        <row r="3975">
          <cell r="A3975" t="str">
            <v>RO-41457</v>
          </cell>
          <cell r="B3975" t="str">
            <v>Furo em concreto ø = 16,0 mm, profundidade = 20 cm</v>
          </cell>
          <cell r="C3975" t="str">
            <v>U</v>
          </cell>
          <cell r="D3975">
            <v>30.94</v>
          </cell>
        </row>
        <row r="3976">
          <cell r="A3976" t="str">
            <v>RO-41458</v>
          </cell>
          <cell r="B3976" t="str">
            <v>Furo em concreto ø = 16,0 mm, profundidade = 30 cm</v>
          </cell>
          <cell r="C3976" t="str">
            <v>U</v>
          </cell>
          <cell r="D3976">
            <v>45.94</v>
          </cell>
        </row>
        <row r="3977">
          <cell r="A3977" t="str">
            <v>RO-41459</v>
          </cell>
          <cell r="B3977" t="str">
            <v>Furo em concreto ø = 16,0 mm, profundidade = 50 cm</v>
          </cell>
          <cell r="C3977" t="str">
            <v>U</v>
          </cell>
          <cell r="D3977">
            <v>63.45</v>
          </cell>
        </row>
        <row r="3978">
          <cell r="A3978" t="str">
            <v>RO-41460</v>
          </cell>
          <cell r="B3978" t="str">
            <v>Furo em concreto ø = 20,0 mm, profundidade = 15 cm</v>
          </cell>
          <cell r="C3978" t="str">
            <v>U</v>
          </cell>
          <cell r="D3978">
            <v>27.23</v>
          </cell>
        </row>
        <row r="3979">
          <cell r="A3979" t="str">
            <v>RO-41461</v>
          </cell>
          <cell r="B3979" t="str">
            <v>Furo em concreto ø = 20,0 mm, profundidade = 20 cm</v>
          </cell>
          <cell r="C3979" t="str">
            <v>U</v>
          </cell>
          <cell r="D3979">
            <v>33.200000000000003</v>
          </cell>
        </row>
        <row r="3980">
          <cell r="A3980" t="str">
            <v>RO-41463</v>
          </cell>
          <cell r="B3980" t="str">
            <v>Furo em concreto ø = 20,0 mm, profundidade = 30 cm</v>
          </cell>
          <cell r="C3980" t="str">
            <v>U</v>
          </cell>
          <cell r="D3980">
            <v>49.09</v>
          </cell>
        </row>
        <row r="3981">
          <cell r="A3981" t="str">
            <v>RO-41464</v>
          </cell>
          <cell r="B3981" t="str">
            <v>Furo em concreto ø = 20,0 mm, profundidade = 40 cm</v>
          </cell>
          <cell r="C3981" t="str">
            <v>U</v>
          </cell>
          <cell r="D3981">
            <v>64.73</v>
          </cell>
        </row>
        <row r="3982">
          <cell r="A3982" t="str">
            <v>RO-41466</v>
          </cell>
          <cell r="B3982" t="str">
            <v>Furo em concreto ø = 25,0 mm, profundidade = 15 cm</v>
          </cell>
          <cell r="C3982" t="str">
            <v>U</v>
          </cell>
          <cell r="D3982">
            <v>31.67</v>
          </cell>
        </row>
        <row r="3983">
          <cell r="A3983" t="str">
            <v>RO-41465</v>
          </cell>
          <cell r="B3983" t="str">
            <v>Furo em concreto ø = 25,0 mm, profundidade = 20 cm</v>
          </cell>
          <cell r="C3983" t="str">
            <v>U</v>
          </cell>
          <cell r="D3983">
            <v>36.659999999999997</v>
          </cell>
        </row>
        <row r="3984">
          <cell r="A3984" t="str">
            <v>RO-41467</v>
          </cell>
          <cell r="B3984" t="str">
            <v>Furo em concreto ø = 25,0 mm, profundidade = 30 cm</v>
          </cell>
          <cell r="C3984" t="str">
            <v>U</v>
          </cell>
          <cell r="D3984">
            <v>49.69</v>
          </cell>
        </row>
        <row r="3985">
          <cell r="A3985" t="str">
            <v>RO-41469</v>
          </cell>
          <cell r="B3985" t="str">
            <v>Furo em concreto ø = 25,0 mm, profundidade = 50 cm</v>
          </cell>
          <cell r="C3985" t="str">
            <v>U</v>
          </cell>
          <cell r="D3985">
            <v>89.4</v>
          </cell>
        </row>
        <row r="3986">
          <cell r="A3986" t="str">
            <v>RO-41470</v>
          </cell>
          <cell r="B3986" t="str">
            <v>Furo em concreto ø = 25,0 mm, profundidade = 80 cm</v>
          </cell>
          <cell r="C3986" t="str">
            <v>U</v>
          </cell>
          <cell r="D3986">
            <v>155.77000000000001</v>
          </cell>
        </row>
        <row r="3987">
          <cell r="A3987" t="str">
            <v>RO-41473</v>
          </cell>
          <cell r="B3987" t="str">
            <v>Furo em concreto ø = 32,0 mm, profundidade = 30 cm</v>
          </cell>
          <cell r="C3987" t="str">
            <v>U</v>
          </cell>
          <cell r="D3987">
            <v>55.36</v>
          </cell>
        </row>
        <row r="3988">
          <cell r="A3988" t="str">
            <v>RO-41475</v>
          </cell>
          <cell r="B3988" t="str">
            <v>Furo em concreto ø = 40,0 mm, profundidade = 30 cm</v>
          </cell>
          <cell r="C3988" t="str">
            <v>U</v>
          </cell>
          <cell r="D3988">
            <v>73.989999999999995</v>
          </cell>
        </row>
        <row r="3989">
          <cell r="A3989" t="str">
            <v>RO-41476</v>
          </cell>
          <cell r="B3989" t="str">
            <v>Furo em concreto ø = 50,0 mm, profundidade = 30 cm</v>
          </cell>
          <cell r="C3989" t="str">
            <v>U</v>
          </cell>
          <cell r="D3989">
            <v>88.29</v>
          </cell>
        </row>
        <row r="3990">
          <cell r="A3990" t="str">
            <v>RO-41482</v>
          </cell>
          <cell r="B3990" t="str">
            <v>Furo em concreto ø = 75 mm, profundidade = 15 cm</v>
          </cell>
          <cell r="C3990" t="str">
            <v>U</v>
          </cell>
          <cell r="D3990">
            <v>50.49</v>
          </cell>
        </row>
        <row r="3991">
          <cell r="A3991" t="str">
            <v>RO-41479</v>
          </cell>
          <cell r="B3991" t="str">
            <v>Furo em rocha ø = 20,0 mm, profundidade = 40 mm</v>
          </cell>
          <cell r="C3991" t="str">
            <v>U</v>
          </cell>
          <cell r="D3991">
            <v>63.28</v>
          </cell>
        </row>
        <row r="3992">
          <cell r="A3992" t="str">
            <v>RO-41648</v>
          </cell>
          <cell r="B3992" t="str">
            <v>Furo em rocha ø = 25,0 mm, profundidade = 50 mm</v>
          </cell>
          <cell r="C3992" t="str">
            <v>U</v>
          </cell>
          <cell r="D3992">
            <v>84.23</v>
          </cell>
        </row>
        <row r="3993">
          <cell r="A3993" t="str">
            <v>RO-41481</v>
          </cell>
          <cell r="B3993" t="str">
            <v>Furo em rocha ø = 50,0 mm, profundidade = 30 mm</v>
          </cell>
          <cell r="C3993" t="str">
            <v>U</v>
          </cell>
          <cell r="D3993">
            <v>110.39</v>
          </cell>
        </row>
        <row r="3994">
          <cell r="A3994" t="str">
            <v>RO-42424</v>
          </cell>
          <cell r="B3994" t="str">
            <v>Gradil metálico padrão DER-MG (Execução, incluindo o fornecimento e transporte de todos os materiais)</v>
          </cell>
          <cell r="C3994" t="str">
            <v>m</v>
          </cell>
          <cell r="D3994">
            <v>324.26</v>
          </cell>
        </row>
        <row r="3995">
          <cell r="A3995" t="str">
            <v>RO-41565</v>
          </cell>
          <cell r="B3995" t="str">
            <v>Juntas de pavimentação longitudinal e transversal (Execução, incluindo o fornecimento e transporte de todos os materiais)</v>
          </cell>
          <cell r="C3995" t="str">
            <v>m</v>
          </cell>
          <cell r="D3995">
            <v>10.75</v>
          </cell>
        </row>
        <row r="3996">
          <cell r="A3996" t="str">
            <v>RO-41581</v>
          </cell>
          <cell r="B3996" t="str">
            <v>Limpeza de armadura com jato de areia e água</v>
          </cell>
          <cell r="C3996" t="str">
            <v>m2</v>
          </cell>
          <cell r="D3996">
            <v>46.54</v>
          </cell>
        </row>
        <row r="3997">
          <cell r="A3997" t="str">
            <v>RO-41578</v>
          </cell>
          <cell r="B3997" t="str">
            <v>Limpeza de superfície com jato de areia e agua</v>
          </cell>
          <cell r="C3997" t="str">
            <v>m2</v>
          </cell>
          <cell r="D3997">
            <v>39.21</v>
          </cell>
        </row>
        <row r="3998">
          <cell r="A3998" t="str">
            <v>RO-42430</v>
          </cell>
          <cell r="B3998" t="str">
            <v>Limpeza manual e tratamento de armadura oxidada</v>
          </cell>
          <cell r="C3998" t="str">
            <v>m2</v>
          </cell>
          <cell r="D3998">
            <v>50.51</v>
          </cell>
        </row>
        <row r="3999">
          <cell r="A3999" t="str">
            <v>RO-41575</v>
          </cell>
          <cell r="B3999" t="str">
            <v>Mastique elástico(Tipo vedaflex ou similar) (Execução, incluindo o fornecimento e transporte de todos os materiais)</v>
          </cell>
          <cell r="C3999" t="str">
            <v>dm3</v>
          </cell>
          <cell r="D3999">
            <v>54.5</v>
          </cell>
        </row>
        <row r="4000">
          <cell r="A4000" t="str">
            <v>RO-41596</v>
          </cell>
          <cell r="B4000" t="str">
            <v>Muro de arrimo em concreto, tipo OC.MA-01 (Execução, incluindo fornecimento e transporte de todos os materiais)</v>
          </cell>
          <cell r="C4000" t="str">
            <v>m3</v>
          </cell>
          <cell r="D4000">
            <v>728.86</v>
          </cell>
        </row>
        <row r="4001">
          <cell r="A4001" t="str">
            <v>RO-41432</v>
          </cell>
          <cell r="B4001" t="str">
            <v>Plataforma de madeira para  andaimes (Execução, incluindo fornecimento e transporte de todos os materiais)</v>
          </cell>
          <cell r="C4001" t="str">
            <v>m2</v>
          </cell>
          <cell r="D4001">
            <v>8.16</v>
          </cell>
        </row>
        <row r="4002">
          <cell r="A4002" t="str">
            <v>RO-41653</v>
          </cell>
          <cell r="B4002" t="str">
            <v>Preenchimento de furos com injeção de Epoxi (Sikadur - 43) (Execução, incluindo o fornecimento de todos os materiais, exclui execução do furo)</v>
          </cell>
          <cell r="C4002" t="str">
            <v>Kg</v>
          </cell>
          <cell r="D4002">
            <v>83.89</v>
          </cell>
        </row>
        <row r="4003">
          <cell r="A4003" t="str">
            <v>RO-41651</v>
          </cell>
          <cell r="B4003" t="str">
            <v>Preenchimento de furos com Sikadur 32 ou similar (Execução, incluindo o fornecimento e transporte de todos os materiais, exclui execução do furo)</v>
          </cell>
          <cell r="C4003" t="str">
            <v>Kg</v>
          </cell>
          <cell r="D4003">
            <v>89.13</v>
          </cell>
        </row>
        <row r="4004">
          <cell r="A4004" t="str">
            <v>RO-41652</v>
          </cell>
          <cell r="B4004" t="str">
            <v>Tratamento de trincas finas (Execução, incluindo o fornecimento e transporte de todos os materiais)</v>
          </cell>
          <cell r="C4004" t="str">
            <v>m</v>
          </cell>
          <cell r="D4004">
            <v>48.68</v>
          </cell>
        </row>
        <row r="4005">
          <cell r="A4005" t="str">
            <v>RO-42442</v>
          </cell>
          <cell r="B4005" t="str">
            <v>Tubulão a céu aberto, com camisa de concreto pré-moldada com diametro de fuste Ø 1,20m, em rocha (Execução, incluindo escavação, exclusive concreto para camisa)</v>
          </cell>
          <cell r="C4005" t="str">
            <v>m</v>
          </cell>
          <cell r="D4005">
            <v>1395.48</v>
          </cell>
        </row>
        <row r="4006">
          <cell r="A4006" t="str">
            <v>RO-42412</v>
          </cell>
          <cell r="B4006" t="str">
            <v>Tubulão a céu aberto, com camisa de concreto pré-moldada com diametro de fuste Ø 1,20m em solo (Execução, incluindo escavação, exclusive concreto para camisa)</v>
          </cell>
          <cell r="C4006" t="str">
            <v>m</v>
          </cell>
          <cell r="D4006">
            <v>706.78</v>
          </cell>
        </row>
        <row r="4007">
          <cell r="A4007" t="str">
            <v>RO-42455</v>
          </cell>
          <cell r="B4007" t="str">
            <v>Tubulão a céu aberto, com camisa de concreto pré-moldada com diâmetro de fuste Ø 1,40m em solo (Execução, incluindo escavação, exclusive concreto para camisa)</v>
          </cell>
          <cell r="C4007" t="str">
            <v>m</v>
          </cell>
          <cell r="D4007">
            <v>961.75</v>
          </cell>
        </row>
        <row r="4008">
          <cell r="A4008" t="str">
            <v>RO-43462</v>
          </cell>
          <cell r="B4008" t="str">
            <v>Tubulão com ar comprimido com camisa de concreto pré moldada com diametro de fuste Ø 1,20m, em rocha (Execução, incluindo escavação, exclusive concreto para camisa)</v>
          </cell>
          <cell r="C4008" t="str">
            <v>m</v>
          </cell>
          <cell r="D4008">
            <v>7570.64</v>
          </cell>
        </row>
        <row r="4009">
          <cell r="A4009" t="str">
            <v>RO-42413</v>
          </cell>
          <cell r="B4009" t="str">
            <v>Tubulão com ar comprimido com camisa de concreto pré moldada com diametro de fuste Ø 1,20m, em solo (Execução, incluindo escavação, exclusive concreto para camisa)</v>
          </cell>
          <cell r="C4009" t="str">
            <v>m</v>
          </cell>
          <cell r="D4009">
            <v>4114.49</v>
          </cell>
        </row>
        <row r="4010">
          <cell r="A4010" t="str">
            <v>RO-43871</v>
          </cell>
          <cell r="B4010" t="str">
            <v>Tubulão com ar comprimido com camisa de concreto pré moldada com diametro de fuste Ø 1,40m, em rocha (Execução, incluindo escavação, exclusive concreto para camisa)</v>
          </cell>
          <cell r="C4010" t="str">
            <v>m</v>
          </cell>
          <cell r="D4010">
            <v>10304.370000000001</v>
          </cell>
        </row>
        <row r="4011">
          <cell r="A4011" t="str">
            <v>RO-42811</v>
          </cell>
          <cell r="B4011" t="str">
            <v>Tubulão com ar comprimido com camisa de concreto pré moldada com diametro de fuste Ø 1,40m, em solo (Execução, incluindo escavação, exclusive concreto para camisa)</v>
          </cell>
          <cell r="C4011" t="str">
            <v>m</v>
          </cell>
          <cell r="D4011">
            <v>5600.22</v>
          </cell>
        </row>
        <row r="4012">
          <cell r="A4012" t="str">
            <v>RO-43568</v>
          </cell>
          <cell r="B4012" t="str">
            <v>Tubulão com ar comprimido com camisa de concreto pré-moldada com diâmetro de fuste Ø 1,60m, em solo (Execução, incluindo escavação, exclusive concreto para camisa)</v>
          </cell>
          <cell r="C4012" t="str">
            <v>m</v>
          </cell>
          <cell r="D4012">
            <v>7314.42</v>
          </cell>
        </row>
        <row r="4013">
          <cell r="A4013">
            <v>257</v>
          </cell>
          <cell r="B4013" t="str">
            <v>Índice Nacional de Construção Civil</v>
          </cell>
          <cell r="C4013"/>
          <cell r="D4013"/>
        </row>
        <row r="4014">
          <cell r="A4014" t="str">
            <v>RO-41665</v>
          </cell>
          <cell r="B4014" t="str">
            <v>Abrigo duplo de passageiros pré-moldado (Execução, incluindo o fornecimento,  transporte e montagem)</v>
          </cell>
          <cell r="C4014" t="str">
            <v>U</v>
          </cell>
          <cell r="D4014">
            <v>7817.41</v>
          </cell>
        </row>
        <row r="4015">
          <cell r="A4015" t="str">
            <v>RO-41664</v>
          </cell>
          <cell r="B4015" t="str">
            <v>Abrigo simples de passageiros pré-moldado (Execução, incluindo o fornecimento e transporte e montagem)</v>
          </cell>
          <cell r="C4015" t="str">
            <v>U</v>
          </cell>
          <cell r="D4015">
            <v>4097.12</v>
          </cell>
        </row>
        <row r="4016">
          <cell r="A4016" t="str">
            <v>RO-41661</v>
          </cell>
          <cell r="B4016" t="str">
            <v>Chapisco de cimento e areia, traço 1:3 (Execução, incluindo o fornecimento e transporte de todos os materiais)</v>
          </cell>
          <cell r="C4016" t="str">
            <v>m2</v>
          </cell>
          <cell r="D4016">
            <v>14.61</v>
          </cell>
        </row>
        <row r="4017">
          <cell r="A4017" t="str">
            <v>RO-41662</v>
          </cell>
          <cell r="B4017" t="str">
            <v>Reboco de argamassa de cimento e areia, traço 1:5 (Execução, incluindo o fornecimento e transporte de todos os materiais)</v>
          </cell>
          <cell r="C4017" t="str">
            <v>m2</v>
          </cell>
          <cell r="D4017">
            <v>35.450000000000003</v>
          </cell>
        </row>
        <row r="4018">
          <cell r="A4018" t="str">
            <v>RO-44166</v>
          </cell>
          <cell r="B4018" t="str">
            <v>Veículo Tipo Van, 12 passageiros, com motorista</v>
          </cell>
          <cell r="C4018" t="str">
            <v>km</v>
          </cell>
          <cell r="D4018">
            <v>5.05</v>
          </cell>
        </row>
        <row r="4019">
          <cell r="A4019"/>
          <cell r="B4019"/>
          <cell r="C4019"/>
          <cell r="D4019"/>
        </row>
        <row r="4020">
          <cell r="A4020" t="str">
            <v>TABELA REFERENCIAL DE PREÇOS UNITÁRIOS PARA CONSULTORIA E PROJETOS</v>
          </cell>
          <cell r="B4020"/>
          <cell r="C4020"/>
          <cell r="D4020"/>
        </row>
        <row r="4021">
          <cell r="A4021"/>
          <cell r="B4021"/>
          <cell r="C4021"/>
          <cell r="D4021"/>
        </row>
        <row r="4022">
          <cell r="A4022" t="str">
            <v>TABELA REFERENCIAL DE PREÇOS UNITÁRIOS PARA CONSULTORIA E PROJETOS</v>
          </cell>
          <cell r="B4022"/>
          <cell r="C4022"/>
          <cell r="D4022"/>
        </row>
        <row r="4023">
          <cell r="A4023" t="str">
            <v>Região Central - S/ Desoneração</v>
          </cell>
          <cell r="B4023"/>
          <cell r="C4023"/>
          <cell r="D4023"/>
        </row>
        <row r="4024">
          <cell r="A4024" t="str">
            <v>OUTUBRO/2022</v>
          </cell>
          <cell r="B4024"/>
          <cell r="C4024"/>
          <cell r="D4024"/>
        </row>
        <row r="4025">
          <cell r="A4025"/>
          <cell r="B4025"/>
          <cell r="C4025"/>
          <cell r="D4025"/>
        </row>
        <row r="4026">
          <cell r="A4026"/>
          <cell r="B4026"/>
          <cell r="C4026"/>
          <cell r="D4026"/>
        </row>
        <row r="4027">
          <cell r="A4027" t="str">
            <v>CÓDIGO</v>
          </cell>
          <cell r="B4027" t="str">
            <v>DESCRIÇÃO DO SERVIÇO</v>
          </cell>
          <cell r="C4027" t="str">
            <v>UNIDADE</v>
          </cell>
          <cell r="D4027" t="str">
            <v>CUSTO UNITÁRIO</v>
          </cell>
        </row>
        <row r="4028">
          <cell r="A4028">
            <v>10</v>
          </cell>
          <cell r="B4028" t="str">
            <v>CONSULTORIA</v>
          </cell>
          <cell r="C4028"/>
          <cell r="D4028"/>
        </row>
        <row r="4029">
          <cell r="A4029">
            <v>15</v>
          </cell>
          <cell r="B4029" t="str">
            <v>PROFISSIONAIS/CONSULTORES</v>
          </cell>
          <cell r="C4029"/>
          <cell r="D4029"/>
        </row>
        <row r="4030">
          <cell r="A4030" t="str">
            <v>CO-27339</v>
          </cell>
          <cell r="B4030" t="str">
            <v>ENGENHEIRO/ARQUITETO CONSULTOR</v>
          </cell>
          <cell r="C4030" t="str">
            <v>hora</v>
          </cell>
          <cell r="D4030">
            <v>147.85</v>
          </cell>
        </row>
        <row r="4031">
          <cell r="A4031" t="str">
            <v>CO-27337</v>
          </cell>
          <cell r="B4031" t="str">
            <v>ENGENHEIRO/ARQUITETO CONSULTOR ESPECIAL</v>
          </cell>
          <cell r="C4031" t="str">
            <v>hora</v>
          </cell>
          <cell r="D4031">
            <v>168.97</v>
          </cell>
        </row>
        <row r="4032">
          <cell r="A4032" t="str">
            <v>CO-27342</v>
          </cell>
          <cell r="B4032" t="str">
            <v xml:space="preserve">ENGENHEIRO/ARQUITETO COORDENADOR </v>
          </cell>
          <cell r="C4032" t="str">
            <v>hora</v>
          </cell>
          <cell r="D4032">
            <v>126.73</v>
          </cell>
        </row>
        <row r="4033">
          <cell r="A4033" t="str">
            <v>CO-27347</v>
          </cell>
          <cell r="B4033" t="str">
            <v>ENGENHEIRO/ARQUITETO INTERMEDIÁRIO</v>
          </cell>
          <cell r="C4033" t="str">
            <v>hora</v>
          </cell>
          <cell r="D4033">
            <v>97.15</v>
          </cell>
        </row>
        <row r="4034">
          <cell r="A4034" t="str">
            <v>CO-27348</v>
          </cell>
          <cell r="B4034" t="str">
            <v>ENGENHEIRO/ARQUITETO JÚNIOR</v>
          </cell>
          <cell r="C4034" t="str">
            <v>hora</v>
          </cell>
          <cell r="D4034">
            <v>84.49</v>
          </cell>
        </row>
        <row r="4035">
          <cell r="A4035" t="str">
            <v>CO-27344</v>
          </cell>
          <cell r="B4035" t="str">
            <v>ENGENHEIRO/ARQUITETO SENIOR</v>
          </cell>
          <cell r="C4035" t="str">
            <v>hora</v>
          </cell>
          <cell r="D4035">
            <v>109.84</v>
          </cell>
        </row>
        <row r="4036">
          <cell r="A4036">
            <v>215</v>
          </cell>
          <cell r="B4036" t="str">
            <v>DIÁRIA</v>
          </cell>
          <cell r="C4036"/>
          <cell r="D4036"/>
        </row>
        <row r="4037">
          <cell r="A4037" t="str">
            <v>CO-24324</v>
          </cell>
          <cell r="B4037" t="str">
            <v>DIÁRIA COM PERNOITE, EXCLUSIVE TRANSPORTE, INCLUSIVE ALIMENTAÇÃO</v>
          </cell>
          <cell r="C4037" t="str">
            <v>un</v>
          </cell>
          <cell r="D4037">
            <v>167.7</v>
          </cell>
        </row>
        <row r="4038">
          <cell r="A4038">
            <v>23</v>
          </cell>
          <cell r="B4038" t="str">
            <v>VEÍCULOS PARA VISTÓRIA/SUPERVISÃO</v>
          </cell>
          <cell r="C4038"/>
          <cell r="D4038"/>
        </row>
        <row r="4039">
          <cell r="A4039" t="str">
            <v>CO-27674</v>
          </cell>
          <cell r="B4039" t="str">
            <v>VEÍCULO TIPO MINIVAN, COM CAPACIDADE PARA SETE (7) LUGARES, OBEDECIDOS OS SEGUINTES REQUISITOS MÍNIMOS: TER NO MÁXIMO UM (1) ANO DE USO, ATÉ 20.000KM RODADOS, POTÊNCIA MÍNIMA DE 110CV, DIREÇÃO ASSISTIDA, AR CONDICIONADO, DESEMBAÇADOR DE VIDROS, RÁDIO AM/FM, EMPLACADO, COM SEGURO TOTAL (CUSTO FIXO), EXCLUSIVE QUILÔMETRO RODADO (CUSTO VARIÁVEL)</v>
          </cell>
          <cell r="C4039" t="str">
            <v>mês</v>
          </cell>
          <cell r="D4039">
            <v>2179.11</v>
          </cell>
        </row>
        <row r="4040">
          <cell r="A4040" t="str">
            <v>CO-27675</v>
          </cell>
          <cell r="B4040" t="str">
            <v>VEÍCULO TIPO MINIVAN, COM CAPACIDADE PARA SETE (7) LUGARES, OBEDECIDOS OS SEGUINTES REQUISITOS MÍNIMOS: TER NO MÁXIMO UM (1) ANO DE USO, ATÉ 20.000KM RODADOS, POTÊNCIA MÍNIMA DE 110CV, DIREÇÃO ASSISTIDA, AR CONDICIONADO, DESEMBAÇADOR DE VIDROS, RÁDIO AM/FM, EMPLACADO, COM SEGURO TOTAL, INCLUSIVE MANUTENÇÃO E COMBUSTÍVEL (CUSTO VARIÁVEL)</v>
          </cell>
          <cell r="C4040" t="str">
            <v>km</v>
          </cell>
          <cell r="D4040">
            <v>1.53</v>
          </cell>
        </row>
        <row r="4041">
          <cell r="A4041" t="str">
            <v>CO-28364</v>
          </cell>
          <cell r="B4041" t="str">
            <v>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(CUSTO FIXO), EXCLUSIVE QUILÔMETRO RODADO (CUSTO VARIÁVEL)</v>
          </cell>
          <cell r="C4041" t="str">
            <v>mês</v>
          </cell>
          <cell r="D4041">
            <v>1764.97</v>
          </cell>
        </row>
        <row r="4042">
          <cell r="A4042" t="str">
            <v>CO-28366</v>
          </cell>
          <cell r="B4042" t="str">
            <v>VEÍCULO TIPO PICAPE LEVE, COM CAPACIDADE PARA CINCO (5) LUGARES, OBEDECIDOS OS SEGUINTES REQUISITOS MÍNIMOS: TER NO MÁXIMO UM (1) ANO DE USO, ATÉ 20.000KM RODADOS, POTÊNCIA MÍNIMA DE 100CV, DIREÇÃO ASSISTIDA, AR CONDICIONADO, DESEMBAÇADOR DE VIDROS, RÁDIO AM/FM, EMPLACADO, COM SEGURO TOTAL, INCLUSIVE MANUTENÇÃO E COMBUSTÍVEL (CUSTO VARIÁVEL)</v>
          </cell>
          <cell r="C4042" t="str">
            <v>km</v>
          </cell>
          <cell r="D4042">
            <v>1.25</v>
          </cell>
        </row>
        <row r="4043">
          <cell r="A4043" t="str">
            <v>CO-27676</v>
          </cell>
          <cell r="B4043" t="str">
            <v>VEÍCULO TIPO VAN, COM CAPACIDADE PARA QUINZE (15) LUGARES, OBEDECIDOS OS SEGUINTES REQUISITOS MÍNIMOS: TER NO MÁXIMO UM (1) ANO DE USO, ATÉ 20.000KM RODADOS, POTÊNCIA MÍNIMA DE 130CV, DIREÇÃO ASSISTIDA, AR CONDICIONADO, DESEMBAÇADOR DE VIDROS, RÁDIO AM/FM, EMPLACADO, COM SEGURO TOTAL (CUSTO FIXO), EXCLUSIVE QUILÔMETRO RODADO (CUSTO VARIÁVEL)</v>
          </cell>
          <cell r="C4043" t="str">
            <v>mês</v>
          </cell>
          <cell r="D4043">
            <v>7511.13</v>
          </cell>
        </row>
        <row r="4044">
          <cell r="A4044" t="str">
            <v>CO-27677</v>
          </cell>
          <cell r="B4044" t="str">
            <v>VEÍCULO TIPO VAN, COM CAPACIDADE PARA QUINZE (15) LUGARES, OBEDECIDOS OS SEGUINTES REQUISITOS MÍNIMOS: TER NO MÁXIMO UM (1) ANO DE USO, ATÉ 20.000KM RODADOS, POTÊNCIA MÍNIMA DE 130CV, DIREÇÃO ASSISTIDA, AR CONDICIONADO, DESEMBAÇADOR DE VIDROS, RÁDIO AM/FM, EMPLACADO, COM SEGURO TOTAL, INCLUSIVE MANUTENÇÃO E COMBUSTÍVEL (CUSTO VARIÁVEL)</v>
          </cell>
          <cell r="C4044" t="str">
            <v>km</v>
          </cell>
          <cell r="D4044">
            <v>1.78</v>
          </cell>
        </row>
        <row r="4045">
          <cell r="A4045">
            <v>31</v>
          </cell>
          <cell r="B4045" t="str">
            <v>PROJETO</v>
          </cell>
          <cell r="C4045"/>
          <cell r="D4045"/>
        </row>
        <row r="4046">
          <cell r="A4046">
            <v>33</v>
          </cell>
          <cell r="B4046" t="str">
            <v>LEVANTAMENTO PLANIALTIMÉTRICO</v>
          </cell>
          <cell r="C4046"/>
          <cell r="D4046"/>
        </row>
        <row r="4047">
          <cell r="A4047" t="str">
            <v>CO-27369</v>
          </cell>
          <cell r="B4047" t="str">
            <v>LEVANTAMENTO PLANIALTIMÉTRICO E CADASTRAL - TERRENO MAIOR QUE 50.001 M2</v>
          </cell>
          <cell r="C4047" t="str">
            <v>m2</v>
          </cell>
          <cell r="D4047">
            <v>0.24</v>
          </cell>
        </row>
        <row r="4048">
          <cell r="A4048" t="str">
            <v>CO-27361</v>
          </cell>
          <cell r="B4048" t="str">
            <v>LEVANTAMENTO PLANIALTIMÉTRICO E CADASTRAL -TERRENO ATÉ 2.000 M2</v>
          </cell>
          <cell r="C4048" t="str">
            <v>un</v>
          </cell>
          <cell r="D4048">
            <v>1002.03</v>
          </cell>
        </row>
        <row r="4049">
          <cell r="A4049" t="str">
            <v>CO-27367</v>
          </cell>
          <cell r="B4049" t="str">
            <v>LEVANTAMENTO PLANIALTIMÉTRICO E CADASTRAL -TERRENO DE 10.001 A 50.000 M2</v>
          </cell>
          <cell r="C4049" t="str">
            <v>m2</v>
          </cell>
          <cell r="D4049">
            <v>0.31</v>
          </cell>
        </row>
        <row r="4050">
          <cell r="A4050" t="str">
            <v>CO-27363</v>
          </cell>
          <cell r="B4050" t="str">
            <v>LEVANTAMENTO PLANIALTIMÉTRICO E CADASTRAL -TERRENO DE 2.001 A 10.000 M2</v>
          </cell>
          <cell r="C4050" t="str">
            <v>un</v>
          </cell>
          <cell r="D4050">
            <v>2453.33</v>
          </cell>
        </row>
        <row r="4051">
          <cell r="A4051">
            <v>34</v>
          </cell>
          <cell r="B4051" t="str">
            <v>PLANILHAS ORÇAMENTÁRIAS</v>
          </cell>
          <cell r="C4051"/>
          <cell r="D4051"/>
        </row>
        <row r="4052">
          <cell r="A4052" t="str">
            <v>CO-27397</v>
          </cell>
          <cell r="B4052" t="str">
            <v>PLANILHA ORÇAMENTÁRIA PARA CONSTRUÇÕES NOVAS - ÁREA ACIMA DE 10.000 M2</v>
          </cell>
          <cell r="C4052" t="str">
            <v>m2</v>
          </cell>
          <cell r="D4052">
            <v>0.82</v>
          </cell>
        </row>
        <row r="4053">
          <cell r="A4053" t="str">
            <v>CO-27390</v>
          </cell>
          <cell r="B4053" t="str">
            <v>PLANILHA ORÇAMENTÁRIA PARA CONSTRUÇÕES NOVAS - ÁREA ATÉ 1.000 M2</v>
          </cell>
          <cell r="C4053" t="str">
            <v>m2</v>
          </cell>
          <cell r="D4053">
            <v>3.35</v>
          </cell>
        </row>
        <row r="4054">
          <cell r="A4054" t="str">
            <v>CO-27391</v>
          </cell>
          <cell r="B4054" t="str">
            <v>PLANILHA ORÇAMENTÁRIA PARA CONSTRUÇÕES NOVAS - ÁREA DE 1.001 M2 A 2.000 M2</v>
          </cell>
          <cell r="C4054" t="str">
            <v>m2</v>
          </cell>
          <cell r="D4054">
            <v>2.91</v>
          </cell>
        </row>
        <row r="4055">
          <cell r="A4055" t="str">
            <v>CO-27392</v>
          </cell>
          <cell r="B4055" t="str">
            <v>PLANILHA ORÇAMENTÁRIA PARA CONSTRUÇÕES NOVAS - ÁREA DE 2.001 M2 A 4.000 M2</v>
          </cell>
          <cell r="C4055" t="str">
            <v>m2</v>
          </cell>
          <cell r="D4055">
            <v>2.52</v>
          </cell>
        </row>
        <row r="4056">
          <cell r="A4056" t="str">
            <v>CO-27394</v>
          </cell>
          <cell r="B4056" t="str">
            <v>PLANILHA ORÇAMENTÁRIA PARA CONSTRUÇÕES NOVAS - ÁREA DE 4.001 M2 A 6.000 M2</v>
          </cell>
          <cell r="C4056" t="str">
            <v>m2</v>
          </cell>
          <cell r="D4056">
            <v>2.08</v>
          </cell>
        </row>
        <row r="4057">
          <cell r="A4057" t="str">
            <v>CO-27395</v>
          </cell>
          <cell r="B4057" t="str">
            <v>PLANILHA ORÇAMENTÁRIA PARA CONSTRUÇÕES NOVAS - ÁREA DE 6.001 M2 A 8.000 M2</v>
          </cell>
          <cell r="C4057" t="str">
            <v>m2</v>
          </cell>
          <cell r="D4057">
            <v>1.65</v>
          </cell>
        </row>
        <row r="4058">
          <cell r="A4058" t="str">
            <v>CO-27396</v>
          </cell>
          <cell r="B4058" t="str">
            <v>PLANILHA ORÇAMENTÁRIA PARA CONSTRUÇÕES NOVAS - ÁREA DE 8.001 M2 A 10.000 M2</v>
          </cell>
          <cell r="C4058" t="str">
            <v>m2</v>
          </cell>
          <cell r="D4058">
            <v>1.26</v>
          </cell>
        </row>
        <row r="4059">
          <cell r="A4059" t="str">
            <v>CO-27413</v>
          </cell>
          <cell r="B4059" t="str">
            <v>PLANILHA ORÇAMENTÁRIA PARA OBRAS DE INFRAESTRUTURA</v>
          </cell>
          <cell r="C4059" t="str">
            <v>m2</v>
          </cell>
          <cell r="D4059">
            <v>0.09</v>
          </cell>
        </row>
        <row r="4060">
          <cell r="A4060" t="str">
            <v>CO-27388</v>
          </cell>
          <cell r="B4060" t="str">
            <v>PLANILHA ORÇAMENTÁRIA PARA PROJETOS DE IMPLANTAÇÃO DE EDIFICAÇÃO - ÁREA ACIMA DE 16.000 M2</v>
          </cell>
          <cell r="C4060" t="str">
            <v>m2</v>
          </cell>
          <cell r="D4060">
            <v>0.09</v>
          </cell>
        </row>
        <row r="4061">
          <cell r="A4061" t="str">
            <v>CO-27382</v>
          </cell>
          <cell r="B4061" t="str">
            <v>PLANILHA ORÇAMENTÁRIA PARA PROJETOS DE IMPLANTAÇÃO DE EDIFICAÇÃO - ÁREA DE 11.001 M2 ATÉ 13.000 M2</v>
          </cell>
          <cell r="C4061" t="str">
            <v>m2</v>
          </cell>
          <cell r="D4061">
            <v>0.19</v>
          </cell>
        </row>
        <row r="4062">
          <cell r="A4062" t="str">
            <v>CO-27385</v>
          </cell>
          <cell r="B4062" t="str">
            <v>PLANILHA ORÇAMENTÁRIA PARA PROJETOS DE IMPLANTAÇÃO DE EDIFICAÇÃO - ÁREA DE 13.001 M2 ATÉ 16.000 M2</v>
          </cell>
          <cell r="C4062" t="str">
            <v>m2</v>
          </cell>
          <cell r="D4062">
            <v>0.14000000000000001</v>
          </cell>
        </row>
        <row r="4063">
          <cell r="A4063" t="str">
            <v>CO-27375</v>
          </cell>
          <cell r="B4063" t="str">
            <v>PLANILHA ORÇAMENTÁRIA PARA PROJETOS DE IMPLANTAÇÃO DE EDIFICAÇÃO - ÁREA DE 6.001 M2 ATÉ 7.000 M2</v>
          </cell>
          <cell r="C4063" t="str">
            <v>m2</v>
          </cell>
          <cell r="D4063">
            <v>0.34</v>
          </cell>
        </row>
        <row r="4064">
          <cell r="A4064" t="str">
            <v>CO-27378</v>
          </cell>
          <cell r="B4064" t="str">
            <v>PLANILHA ORÇAMENTÁRIA PARA PROJETOS DE IMPLANTAÇÃO DE EDIFICAÇÃO - ÁREA DE 7.001 M2 ATÉ 9.000 M2</v>
          </cell>
          <cell r="C4064" t="str">
            <v>m2</v>
          </cell>
          <cell r="D4064">
            <v>0.28999999999999998</v>
          </cell>
        </row>
        <row r="4065">
          <cell r="A4065" t="str">
            <v>CO-27380</v>
          </cell>
          <cell r="B4065" t="str">
            <v>PLANILHA ORÇAMENTÁRIA PARA PROJETOS DE IMPLANTAÇÃO DE EDIFICAÇÃO - ÁREA DE 9.001 M2 ATÉ 11.000 M2</v>
          </cell>
          <cell r="C4065" t="str">
            <v>m2</v>
          </cell>
          <cell r="D4065">
            <v>0.24</v>
          </cell>
        </row>
        <row r="4066">
          <cell r="A4066" t="str">
            <v>CO-27372</v>
          </cell>
          <cell r="B4066" t="str">
            <v>PLANILHA ORÇAMENTÁRIA PARA PROJETOS DE IMPLANTAÇÃO DE EDIFICAÇÃO ÁREA ATÉ 6.000 M2</v>
          </cell>
          <cell r="C4066" t="str">
            <v>m2</v>
          </cell>
          <cell r="D4066">
            <v>0.38</v>
          </cell>
        </row>
        <row r="4067">
          <cell r="A4067" t="str">
            <v>CO-27405</v>
          </cell>
          <cell r="B4067" t="str">
            <v>PLANILHA ORÇAMENTÁRIA PARA REFORMA E/OU AMPLIAÇÃO DE EDIFICAÇÕES EXISTENTES - ÁREA ACIMA DE 10.000 M2</v>
          </cell>
          <cell r="C4067" t="str">
            <v>m2</v>
          </cell>
          <cell r="D4067">
            <v>0.68</v>
          </cell>
        </row>
        <row r="4068">
          <cell r="A4068" t="str">
            <v>CO-27400</v>
          </cell>
          <cell r="B4068" t="str">
            <v>PLANILHA ORÇAMENTÁRIA PARA REFORMA E/OU AMPLIAÇÃO DE EDIFICAÇÕES EXISTENTES - ÁREA DE 1.001 M2 A 2.000 M2</v>
          </cell>
          <cell r="C4068" t="str">
            <v>m2</v>
          </cell>
          <cell r="D4068">
            <v>2.42</v>
          </cell>
        </row>
        <row r="4069">
          <cell r="A4069" t="str">
            <v>CO-27401</v>
          </cell>
          <cell r="B4069" t="str">
            <v>PLANILHA ORÇAMENTÁRIA PARA REFORMA E/OU AMPLIAÇÃO DE EDIFICAÇÕES EXISTENTES - ÁREA DE 2.001 M2 A 4.000 M2</v>
          </cell>
          <cell r="C4069" t="str">
            <v>m2</v>
          </cell>
          <cell r="D4069">
            <v>2.04</v>
          </cell>
        </row>
        <row r="4070">
          <cell r="A4070" t="str">
            <v>CO-27402</v>
          </cell>
          <cell r="B4070" t="str">
            <v>PLANILHA ORÇAMENTÁRIA PARA REFORMA E/OU AMPLIAÇÃO DE EDIFICAÇÕES EXISTENTES - ÁREA DE 4.001 M2 A 6.000 M2</v>
          </cell>
          <cell r="C4070" t="str">
            <v>m2</v>
          </cell>
          <cell r="D4070">
            <v>1.7</v>
          </cell>
        </row>
        <row r="4071">
          <cell r="A4071" t="str">
            <v>CO-27403</v>
          </cell>
          <cell r="B4071" t="str">
            <v>PLANILHA ORÇAMENTÁRIA PARA REFORMA E/OU AMPLIAÇÃO DE EDIFICAÇÕES EXISTENTES - ÁREA DE 6.001 M2 A 8.000 M2</v>
          </cell>
          <cell r="C4071" t="str">
            <v>m2</v>
          </cell>
          <cell r="D4071">
            <v>1.36</v>
          </cell>
        </row>
        <row r="4072">
          <cell r="A4072" t="str">
            <v>CO-27404</v>
          </cell>
          <cell r="B4072" t="str">
            <v>PLANILHA ORÇAMENTÁRIA PARA REFORMA E/OU AMPLIAÇÃO DE EDIFICAÇÕES EXISTENTES - ÁREA DE 8.001 M2 A 10.000 M2</v>
          </cell>
          <cell r="C4072" t="str">
            <v>m2</v>
          </cell>
          <cell r="D4072">
            <v>1.02</v>
          </cell>
        </row>
        <row r="4073">
          <cell r="A4073" t="str">
            <v>CO-27399</v>
          </cell>
          <cell r="B4073" t="str">
            <v>PLANILHA ORÇAMENTÁRIA PARA REFORMA E/OU AMPLIAÇÃO DE EDIFICAÇÕES EXISTENTES- ÁREA ATÉ 1.000 M2</v>
          </cell>
          <cell r="C4073" t="str">
            <v>m2</v>
          </cell>
          <cell r="D4073">
            <v>2.76</v>
          </cell>
        </row>
        <row r="4074">
          <cell r="A4074" t="str">
            <v>CO-27412</v>
          </cell>
          <cell r="B4074" t="str">
            <v>PLANILHA ORÇAMENTÁRIA PARA REFORMA E/OU AMPLIAÇÃO DE PATRIMÔNIOS HISTÓRICOS - ÁREA ACIMA DE 10.000 M2</v>
          </cell>
          <cell r="C4074" t="str">
            <v>m2</v>
          </cell>
          <cell r="D4074">
            <v>1.02</v>
          </cell>
        </row>
        <row r="4075">
          <cell r="A4075" t="str">
            <v>CO-27406</v>
          </cell>
          <cell r="B4075" t="str">
            <v>PLANILHA ORÇAMENTÁRIA PARA REFORMA E/OU AMPLIAÇÃO DE PATRIMÔNIOS HISTÓRICOS - ÁREA ATÉ 1.000 M2</v>
          </cell>
          <cell r="C4075" t="str">
            <v>m2</v>
          </cell>
          <cell r="D4075">
            <v>4.12</v>
          </cell>
        </row>
        <row r="4076">
          <cell r="A4076" t="str">
            <v>CO-27407</v>
          </cell>
          <cell r="B4076" t="str">
            <v>PLANILHA ORÇAMENTÁRIA PARA REFORMA E/OU AMPLIAÇÃO DE PATRIMÔNIOS HISTÓRICOS - ÁREA DE 1.001 M2 A 2.000 M2</v>
          </cell>
          <cell r="C4076" t="str">
            <v>m2</v>
          </cell>
          <cell r="D4076">
            <v>3.59</v>
          </cell>
        </row>
        <row r="4077">
          <cell r="A4077" t="str">
            <v>CO-27408</v>
          </cell>
          <cell r="B4077" t="str">
            <v>PLANILHA ORÇAMENTÁRIA PARA REFORMA E/OU AMPLIAÇÃO DE PATRIMÔNIOS HISTÓRICOS - ÁREA DE 2.001 M2 A 4.000 M2</v>
          </cell>
          <cell r="C4077" t="str">
            <v>m2</v>
          </cell>
          <cell r="D4077">
            <v>3.1</v>
          </cell>
        </row>
        <row r="4078">
          <cell r="A4078" t="str">
            <v>CO-27409</v>
          </cell>
          <cell r="B4078" t="str">
            <v>PLANILHA ORÇAMENTÁRIA PARA REFORMA E/OU AMPLIAÇÃO DE PATRIMÔNIOS HISTÓRICOS - ÁREA DE 4.001 M2 A 6.000 M2</v>
          </cell>
          <cell r="C4078" t="str">
            <v>m2</v>
          </cell>
          <cell r="D4078">
            <v>2.57</v>
          </cell>
        </row>
        <row r="4079">
          <cell r="A4079" t="str">
            <v>CO-27410</v>
          </cell>
          <cell r="B4079" t="str">
            <v>PLANILHA ORÇAMENTÁRIA PARA REFORMA E/OU AMPLIAÇÃO DE PATRIMÔNIOS HISTÓRICOS - ÁREA DE 6.001 M2 A 8.000 M2</v>
          </cell>
          <cell r="C4079" t="str">
            <v>m2</v>
          </cell>
          <cell r="D4079">
            <v>2.04</v>
          </cell>
        </row>
        <row r="4080">
          <cell r="A4080" t="str">
            <v>CO-27411</v>
          </cell>
          <cell r="B4080" t="str">
            <v>PLANILHA ORÇAMENTÁRIA PARA REFORMA E/OU AMPLIAÇÃO DE PATRIMÔNIOS HISTÓRICOS - ÁREA DE 8.001 M2 A 10.000 M2</v>
          </cell>
          <cell r="C4080" t="str">
            <v>m2</v>
          </cell>
          <cell r="D4080">
            <v>1.55</v>
          </cell>
        </row>
        <row r="4081">
          <cell r="A4081">
            <v>35</v>
          </cell>
          <cell r="B4081" t="str">
            <v>PROJETOS DE EDIFICAÇÃO</v>
          </cell>
          <cell r="C4081"/>
          <cell r="D4081"/>
        </row>
        <row r="4082">
          <cell r="A4082" t="str">
            <v>CO-27417</v>
          </cell>
          <cell r="B4082" t="str">
            <v>ANTEPROJETO DE EDIFICAÇÃO - ÁREA &gt; 3.000 M2</v>
          </cell>
          <cell r="C4082" t="str">
            <v>un</v>
          </cell>
          <cell r="D4082">
            <v>9558.94</v>
          </cell>
        </row>
        <row r="4083">
          <cell r="A4083" t="str">
            <v>CO-27414</v>
          </cell>
          <cell r="B4083" t="str">
            <v>ANTEPROJETO DE EDIFICAÇÃO - ÁREA &lt;= 600 M2</v>
          </cell>
          <cell r="C4083" t="str">
            <v>un</v>
          </cell>
          <cell r="D4083">
            <v>2785.21</v>
          </cell>
        </row>
        <row r="4084">
          <cell r="A4084" t="str">
            <v>CO-27416</v>
          </cell>
          <cell r="B4084" t="str">
            <v>ANTEPROJETO DE EDIFICAÇÃO - 1.500 M2 &lt; ÁREA &lt;= 3.000 M2</v>
          </cell>
          <cell r="C4084" t="str">
            <v>un</v>
          </cell>
          <cell r="D4084">
            <v>8353.83</v>
          </cell>
        </row>
        <row r="4085">
          <cell r="A4085" t="str">
            <v>CO-27415</v>
          </cell>
          <cell r="B4085" t="str">
            <v>ANTEPROJETO DE EDIFICAÇÃO - 600 M2 &lt; ÁREA &lt;= 1.500 M2</v>
          </cell>
          <cell r="C4085" t="str">
            <v>un</v>
          </cell>
          <cell r="D4085">
            <v>5570.42</v>
          </cell>
        </row>
        <row r="4086">
          <cell r="A4086" t="str">
            <v>CO-27418</v>
          </cell>
          <cell r="B4086" t="str">
            <v>ANTEPROJETO DE IMPLANTAÇÃO DE EDIFICAÇÃO PADRÃO COM ÁREA DE PROJEÇÃO &lt; = 600 M2</v>
          </cell>
          <cell r="C4086" t="str">
            <v>un</v>
          </cell>
          <cell r="D4086">
            <v>1873.88</v>
          </cell>
        </row>
        <row r="4087">
          <cell r="A4087" t="str">
            <v>CO-27421</v>
          </cell>
          <cell r="B4087" t="str">
            <v>ANTEPROJETO DE IMPLANTAÇÃO DE EDIFICAÇÃO PADRÃO COM ÁREA DE PROJEÇÃO &gt; 3.000 M2</v>
          </cell>
          <cell r="C4087" t="str">
            <v>un</v>
          </cell>
          <cell r="D4087">
            <v>7642.05</v>
          </cell>
        </row>
        <row r="4088">
          <cell r="A4088" t="str">
            <v>CO-27420</v>
          </cell>
          <cell r="B4088" t="str">
            <v>ANTEPROJETO DE IMPLANTAÇÃO DE EDIFICAÇÃO PADRÃO COM 1.500 &lt; ÁREA DE PROJEÇÃO &lt;= 3.000 M2</v>
          </cell>
          <cell r="C4088" t="str">
            <v>un</v>
          </cell>
          <cell r="D4088">
            <v>5827.27</v>
          </cell>
        </row>
        <row r="4089">
          <cell r="A4089" t="str">
            <v>CO-27419</v>
          </cell>
          <cell r="B4089" t="str">
            <v>ANTEPROJETO DE IMPLANTAÇÃO DE EDIFICAÇÃO PADRÃO COM 600 M2 &lt; ÁREA DE PROJEÇÃO = 1.500 M2</v>
          </cell>
          <cell r="C4089" t="str">
            <v>un</v>
          </cell>
          <cell r="D4089">
            <v>2920.87</v>
          </cell>
        </row>
        <row r="4090">
          <cell r="A4090" t="str">
            <v>CO-27493</v>
          </cell>
          <cell r="B4090" t="str">
            <v>COMPATIBILIZAÇÃO DE PROJETOS COM ACIMA DE 1000.000 M2</v>
          </cell>
          <cell r="C4090" t="str">
            <v>m2</v>
          </cell>
          <cell r="D4090">
            <v>0.5</v>
          </cell>
        </row>
        <row r="4091">
          <cell r="A4091" t="str">
            <v>CO-27487</v>
          </cell>
          <cell r="B4091" t="str">
            <v>COMPATIBILIZAÇÃO DE PROJETOS COM ÁREA ATÉ 10.000 M2</v>
          </cell>
          <cell r="C4091" t="str">
            <v>m2</v>
          </cell>
          <cell r="D4091">
            <v>1.88</v>
          </cell>
        </row>
        <row r="4092">
          <cell r="A4092" t="str">
            <v>CO-27488</v>
          </cell>
          <cell r="B4092" t="str">
            <v>COMPATIBILIZAÇÃO DE PROJETOS COM ÁREA DE 10.001 M2 ATÉ 20.000 M2</v>
          </cell>
          <cell r="C4092" t="str">
            <v>m2</v>
          </cell>
          <cell r="D4092">
            <v>1.66</v>
          </cell>
        </row>
        <row r="4093">
          <cell r="A4093" t="str">
            <v>CO-27489</v>
          </cell>
          <cell r="B4093" t="str">
            <v>COMPATIBILIZAÇÃO DE PROJETOS COM ÁREA DE 20.001 M2 ATÉ 40.000 M2</v>
          </cell>
          <cell r="C4093" t="str">
            <v>m2</v>
          </cell>
          <cell r="D4093">
            <v>1.42</v>
          </cell>
        </row>
        <row r="4094">
          <cell r="A4094" t="str">
            <v>CO-27490</v>
          </cell>
          <cell r="B4094" t="str">
            <v>COMPATIBILIZAÇÃO DE PROJETOS COM ÁREA DE 40.001 M2 ATÉ 60.000 M2</v>
          </cell>
          <cell r="C4094" t="str">
            <v>m2</v>
          </cell>
          <cell r="D4094">
            <v>1.2</v>
          </cell>
        </row>
        <row r="4095">
          <cell r="A4095" t="str">
            <v>CO-27491</v>
          </cell>
          <cell r="B4095" t="str">
            <v>COMPATIBILIZAÇÃO DE PROJETOS COM ÁREA DE 60.001 M2 ATÉ 80.000 M2</v>
          </cell>
          <cell r="C4095" t="str">
            <v>m2</v>
          </cell>
          <cell r="D4095">
            <v>0.97</v>
          </cell>
        </row>
        <row r="4096">
          <cell r="A4096" t="str">
            <v>CO-27492</v>
          </cell>
          <cell r="B4096" t="str">
            <v>COMPATIBILIZAÇÃO DE PROJETOS COM ÁREA DE 80.001 M2 ATÉ 1000.000 M2</v>
          </cell>
          <cell r="C4096" t="str">
            <v>m2</v>
          </cell>
          <cell r="D4096">
            <v>0.74</v>
          </cell>
        </row>
        <row r="4097">
          <cell r="A4097" t="str">
            <v>CO-27494</v>
          </cell>
          <cell r="B4097" t="str">
            <v>COORDENAÇÃO DE PROJETOS</v>
          </cell>
          <cell r="C4097" t="str">
            <v>%</v>
          </cell>
          <cell r="D4097">
            <v>6</v>
          </cell>
        </row>
        <row r="4098">
          <cell r="A4098" t="str">
            <v>CO-27486</v>
          </cell>
          <cell r="B4098" t="str">
            <v>DESENHO DE CADASTRO DE CONSTRUÇÕES EXISTENTES</v>
          </cell>
          <cell r="C4098" t="str">
            <v>PR A1</v>
          </cell>
          <cell r="D4098">
            <v>450.73</v>
          </cell>
        </row>
        <row r="4099">
          <cell r="A4099" t="str">
            <v>CO-27470</v>
          </cell>
          <cell r="B4099" t="str">
            <v>DESENHO E CÓPIA DE PROJETOS</v>
          </cell>
          <cell r="C4099" t="str">
            <v>PR A1</v>
          </cell>
          <cell r="D4099">
            <v>323.48</v>
          </cell>
        </row>
        <row r="4100">
          <cell r="A4100" t="str">
            <v>CO-27423</v>
          </cell>
          <cell r="B4100" t="str">
            <v>DESENVOLVIMENTO E DETALHAMENTO DE PROJETO ARQUITETÔNICO</v>
          </cell>
          <cell r="C4100" t="str">
            <v>PR A1</v>
          </cell>
          <cell r="D4100">
            <v>543.27</v>
          </cell>
        </row>
        <row r="4101">
          <cell r="A4101" t="str">
            <v>CO-27482</v>
          </cell>
          <cell r="B4101" t="str">
            <v>DESENVOLVIMENTO E DETALHAMENTO DE PROJETOS COMPLEMENTARES</v>
          </cell>
          <cell r="C4101" t="str">
            <v>PR A1</v>
          </cell>
          <cell r="D4101">
            <v>507.77</v>
          </cell>
        </row>
        <row r="4102">
          <cell r="A4102" t="str">
            <v>CO-27483</v>
          </cell>
          <cell r="B4102" t="str">
            <v>PERSPECTIVA COLORIDA (50X70)CM</v>
          </cell>
          <cell r="C4102" t="str">
            <v>un</v>
          </cell>
          <cell r="D4102">
            <v>1200.4100000000001</v>
          </cell>
        </row>
        <row r="4103">
          <cell r="A4103" t="str">
            <v>CO-27485</v>
          </cell>
          <cell r="B4103" t="str">
            <v>PLANTA HUMANIZADA COLORIDA (50X70)CM</v>
          </cell>
          <cell r="C4103" t="str">
            <v>PR A1</v>
          </cell>
          <cell r="D4103">
            <v>770.58</v>
          </cell>
        </row>
        <row r="4104">
          <cell r="A4104" t="str">
            <v>CO-27471</v>
          </cell>
          <cell r="B4104" t="str">
            <v>PROJETO DE LAYOUT</v>
          </cell>
          <cell r="C4104" t="str">
            <v>PR A1</v>
          </cell>
          <cell r="D4104">
            <v>723.37</v>
          </cell>
        </row>
        <row r="4105">
          <cell r="A4105" t="str">
            <v>CO-27477</v>
          </cell>
          <cell r="B4105" t="str">
            <v>PROJETO EXECUTIVO DE ACÚSTICA</v>
          </cell>
          <cell r="C4105" t="str">
            <v>PR A1</v>
          </cell>
          <cell r="D4105">
            <v>1175.23</v>
          </cell>
        </row>
        <row r="4106">
          <cell r="A4106" t="str">
            <v>CO-27478</v>
          </cell>
          <cell r="B4106" t="str">
            <v>PROJETO EXECUTIVO DE AQUECIMENTO SOLAR E REDE DE ÁGUA QUENTE</v>
          </cell>
          <cell r="C4106" t="str">
            <v>PR A1</v>
          </cell>
          <cell r="D4106">
            <v>1032.8499999999999</v>
          </cell>
        </row>
        <row r="4107">
          <cell r="A4107" t="str">
            <v>CO-27429</v>
          </cell>
          <cell r="B4107" t="str">
            <v>PROJETO EXECUTIVO DE AR CONDICIONADO/VENTILAÇÃO/CLIMATIZAÇÃO</v>
          </cell>
          <cell r="C4107" t="str">
            <v>PR A1</v>
          </cell>
          <cell r="D4107">
            <v>1399.98</v>
          </cell>
        </row>
        <row r="4108">
          <cell r="A4108" t="str">
            <v>CO-27422</v>
          </cell>
          <cell r="B4108" t="str">
            <v>PROJETO EXECUTIVO DE ARQUITETURA</v>
          </cell>
          <cell r="C4108" t="str">
            <v>PR A1</v>
          </cell>
          <cell r="D4108">
            <v>1502.25</v>
          </cell>
        </row>
        <row r="4109">
          <cell r="A4109" t="str">
            <v>CO-27432</v>
          </cell>
          <cell r="B4109" t="str">
            <v>PROJETO EXECUTIVO DE CABEAMENTO ESTRUTURADO</v>
          </cell>
          <cell r="C4109" t="str">
            <v>PR A1</v>
          </cell>
          <cell r="D4109">
            <v>1407.42</v>
          </cell>
        </row>
        <row r="4110">
          <cell r="A4110" t="str">
            <v>CO-27426</v>
          </cell>
          <cell r="B4110" t="str">
            <v>PROJETO EXECUTIVO DE DRENAGEM PLUVIAL</v>
          </cell>
          <cell r="C4110" t="str">
            <v>PR A1</v>
          </cell>
          <cell r="D4110">
            <v>1012.6</v>
          </cell>
        </row>
        <row r="4111">
          <cell r="A4111" t="str">
            <v>CO-27473</v>
          </cell>
          <cell r="B4111" t="str">
            <v>PROJETO EXECUTIVO DE ENGRADAMENTO METÁLICO</v>
          </cell>
          <cell r="C4111" t="str">
            <v>PR A1</v>
          </cell>
          <cell r="D4111">
            <v>1036.32</v>
          </cell>
        </row>
        <row r="4112">
          <cell r="A4112" t="str">
            <v>CO-27427</v>
          </cell>
          <cell r="B4112" t="str">
            <v>PROJETO EXECUTIVO DE ESTRUTURA DE CONCRETO</v>
          </cell>
          <cell r="C4112" t="str">
            <v>PR A1</v>
          </cell>
          <cell r="D4112">
            <v>1182.82</v>
          </cell>
        </row>
        <row r="4113">
          <cell r="A4113" t="str">
            <v>CO-27428</v>
          </cell>
          <cell r="B4113" t="str">
            <v>PROJETO EXECUTIVO DE ESTRUTURA METÁLICA</v>
          </cell>
          <cell r="C4113" t="str">
            <v>PR A1</v>
          </cell>
          <cell r="D4113">
            <v>1736.24</v>
          </cell>
        </row>
        <row r="4114">
          <cell r="A4114" t="str">
            <v>CO-27480</v>
          </cell>
          <cell r="B4114" t="str">
            <v>PROJETO EXECUTIVO DE GASES MEDICINAIS</v>
          </cell>
          <cell r="C4114" t="str">
            <v>PR A1</v>
          </cell>
          <cell r="D4114">
            <v>1103.68</v>
          </cell>
        </row>
        <row r="4115">
          <cell r="A4115" t="str">
            <v>CO-27481</v>
          </cell>
          <cell r="B4115" t="str">
            <v>PROJETO EXECUTIVO DE GLP</v>
          </cell>
          <cell r="C4115" t="str">
            <v>PR A1</v>
          </cell>
          <cell r="D4115">
            <v>968.02</v>
          </cell>
        </row>
        <row r="4116">
          <cell r="A4116" t="str">
            <v>CO-27475</v>
          </cell>
          <cell r="B4116" t="str">
            <v>PROJETO EXECUTIVO DE IMPERMEABILIZAÇÃO</v>
          </cell>
          <cell r="C4116" t="str">
            <v>PR A1</v>
          </cell>
          <cell r="D4116">
            <v>1287.83</v>
          </cell>
        </row>
        <row r="4117">
          <cell r="A4117" t="str">
            <v>CO-27433</v>
          </cell>
          <cell r="B4117" t="str">
            <v>PROJETO EXECUTIVO DE INFRAESTRUTURA DE CABEAMENTO ESTRUTURADO/CFTV/ALARME/SEGURANÇA/SONORIZAÇÃO</v>
          </cell>
          <cell r="C4117" t="str">
            <v>PR A1</v>
          </cell>
          <cell r="D4117">
            <v>770.63</v>
          </cell>
        </row>
        <row r="4118">
          <cell r="A4118" t="str">
            <v>CO-27431</v>
          </cell>
          <cell r="B4118" t="str">
            <v>PROJETO EXECUTIVO DE INSTALAÇÕES ELÉTRICAS</v>
          </cell>
          <cell r="C4118" t="str">
            <v>PR A1</v>
          </cell>
          <cell r="D4118">
            <v>1399.98</v>
          </cell>
        </row>
        <row r="4119">
          <cell r="A4119" t="str">
            <v>CO-27479</v>
          </cell>
          <cell r="B4119" t="str">
            <v>PROJETO EXECUTIVO DE INSTALAÇÕES FLUIDO MECÂNICAS</v>
          </cell>
          <cell r="C4119" t="str">
            <v>PR A1</v>
          </cell>
          <cell r="D4119">
            <v>1103.68</v>
          </cell>
        </row>
        <row r="4120">
          <cell r="A4120" t="str">
            <v>CO-27430</v>
          </cell>
          <cell r="B4120" t="str">
            <v>PROJETO EXECUTIVO DE INSTALAÇÕES HIDRO SANITÁRIAS</v>
          </cell>
          <cell r="C4120" t="str">
            <v>PR A1</v>
          </cell>
          <cell r="D4120">
            <v>1348.4</v>
          </cell>
        </row>
        <row r="4121">
          <cell r="A4121" t="str">
            <v>CO-27474</v>
          </cell>
          <cell r="B4121" t="str">
            <v>PROJETO EXECUTIVO DE IRRIGAÇÃO</v>
          </cell>
          <cell r="C4121" t="str">
            <v>PR A1</v>
          </cell>
          <cell r="D4121">
            <v>1296.82</v>
          </cell>
        </row>
        <row r="4122">
          <cell r="A4122" t="str">
            <v>CO-27476</v>
          </cell>
          <cell r="B4122" t="str">
            <v>PROJETO EXECUTIVO DE PAISAGISMO</v>
          </cell>
          <cell r="C4122" t="str">
            <v>PR A1</v>
          </cell>
          <cell r="D4122">
            <v>1111.02</v>
          </cell>
        </row>
        <row r="4123">
          <cell r="A4123" t="str">
            <v>CO-27468</v>
          </cell>
          <cell r="B4123" t="str">
            <v>PROJETO EXECUTIVO DE PREVENÇÃO E COMBATE A INCÊNDIO</v>
          </cell>
          <cell r="C4123" t="str">
            <v>PR A1</v>
          </cell>
          <cell r="D4123">
            <v>1189.8399999999999</v>
          </cell>
        </row>
        <row r="4124">
          <cell r="A4124" t="str">
            <v>CO-27469</v>
          </cell>
          <cell r="B4124" t="str">
            <v>PROJETO EXECUTIVO DE PROGRAMAÇÃO VISUAL</v>
          </cell>
          <cell r="C4124" t="str">
            <v>PR A1</v>
          </cell>
          <cell r="D4124">
            <v>956.58</v>
          </cell>
        </row>
        <row r="4125">
          <cell r="A4125" t="str">
            <v>CO-27434</v>
          </cell>
          <cell r="B4125" t="str">
            <v>PROJETO EXECUTIVO DE SPDA</v>
          </cell>
          <cell r="C4125" t="str">
            <v>PR A1</v>
          </cell>
          <cell r="D4125">
            <v>1018.44</v>
          </cell>
        </row>
        <row r="4126">
          <cell r="A4126" t="str">
            <v>CO-27424</v>
          </cell>
          <cell r="B4126" t="str">
            <v>PROJETO EXECUTIVO DE TERRAPLENAGEM - PLANTA</v>
          </cell>
          <cell r="C4126" t="str">
            <v>PR A1</v>
          </cell>
          <cell r="D4126">
            <v>908.98</v>
          </cell>
        </row>
        <row r="4127">
          <cell r="A4127" t="str">
            <v>CO-27425</v>
          </cell>
          <cell r="B4127" t="str">
            <v>PROJETO EXECUTIVO DE TERRAPLENAGEM - SEÇÕES</v>
          </cell>
          <cell r="C4127" t="str">
            <v>PR A1</v>
          </cell>
          <cell r="D4127">
            <v>456.86</v>
          </cell>
        </row>
        <row r="4128">
          <cell r="A4128" t="str">
            <v>CO-27472</v>
          </cell>
          <cell r="B4128" t="str">
            <v>PROJETO EXECUTIVO LUMINOTÉCNICO</v>
          </cell>
          <cell r="C4128" t="str">
            <v>PR A1</v>
          </cell>
          <cell r="D4128">
            <v>576.71</v>
          </cell>
        </row>
        <row r="4129">
          <cell r="A4129" t="str">
            <v>CO-27484</v>
          </cell>
          <cell r="B4129" t="str">
            <v>VISTA TRATADA COLORIDA (50X70)CM</v>
          </cell>
          <cell r="C4129" t="str">
            <v>PR A1</v>
          </cell>
          <cell r="D4129">
            <v>770.58</v>
          </cell>
        </row>
        <row r="4130">
          <cell r="A4130">
            <v>37</v>
          </cell>
          <cell r="B4130" t="str">
            <v>VISTORIA E CADASTRO</v>
          </cell>
          <cell r="C4130"/>
          <cell r="D4130"/>
        </row>
        <row r="4131">
          <cell r="A4131" t="str">
            <v>CO-27499</v>
          </cell>
          <cell r="B4131" t="str">
            <v>DESLOCAMENTO INTERMUNICIPAL</v>
          </cell>
          <cell r="C4131" t="str">
            <v>km</v>
          </cell>
          <cell r="D4131">
            <v>1.53</v>
          </cell>
        </row>
        <row r="4132">
          <cell r="A4132" t="str">
            <v>CO-27498</v>
          </cell>
          <cell r="B4132" t="str">
            <v>TÉCNICO DE NÍVEL MÉDIO</v>
          </cell>
          <cell r="C4132" t="str">
            <v>hora</v>
          </cell>
          <cell r="D4132">
            <v>25.79</v>
          </cell>
        </row>
        <row r="4133">
          <cell r="A4133" t="str">
            <v>CO-27497</v>
          </cell>
          <cell r="B4133" t="str">
            <v>TÉCNICO DE NÍVEL SUPERIOR</v>
          </cell>
          <cell r="C4133" t="str">
            <v>hora</v>
          </cell>
          <cell r="D4133">
            <v>84.49</v>
          </cell>
        </row>
        <row r="4134">
          <cell r="A4134">
            <v>38</v>
          </cell>
          <cell r="B4134" t="str">
            <v>RELATÓRIO TÉCNICO</v>
          </cell>
          <cell r="C4134"/>
          <cell r="D4134"/>
        </row>
        <row r="4135">
          <cell r="A4135" t="str">
            <v>CO-27379</v>
          </cell>
          <cell r="B4135" t="str">
            <v>COMO CONSTRUÍDO ("AS BUILT") DE PROJETOS COM  ACIMA DE 1000.000 M2</v>
          </cell>
          <cell r="C4135" t="str">
            <v>m2</v>
          </cell>
          <cell r="D4135">
            <v>0.18</v>
          </cell>
        </row>
        <row r="4136">
          <cell r="A4136" t="str">
            <v>CO-27389</v>
          </cell>
          <cell r="B4136" t="str">
            <v>COMO CONSTRUÍDO ("AS BUILT") DE PROJETOS COM ÁREA ATÉ 10.000 M2</v>
          </cell>
          <cell r="C4136" t="str">
            <v>m2</v>
          </cell>
          <cell r="D4136">
            <v>0.67</v>
          </cell>
        </row>
        <row r="4137">
          <cell r="A4137" t="str">
            <v>CO-27387</v>
          </cell>
          <cell r="B4137" t="str">
            <v>COMO CONSTRUÍDO ("AS BUILT") DE PROJETOS COM ÁREA DE 10.001 M2 ATÉ 20.000 M2</v>
          </cell>
          <cell r="C4137" t="str">
            <v>m2</v>
          </cell>
          <cell r="D4137">
            <v>0.57999999999999996</v>
          </cell>
        </row>
        <row r="4138">
          <cell r="A4138" t="str">
            <v>CO-27386</v>
          </cell>
          <cell r="B4138" t="str">
            <v>COMO CONSTRUÍDO ("AS BUILT") DE PROJETOS COM ÁREA DE 20.001 M2 ATÉ 40.000 M2</v>
          </cell>
          <cell r="C4138" t="str">
            <v>m2</v>
          </cell>
          <cell r="D4138">
            <v>0.5</v>
          </cell>
        </row>
        <row r="4139">
          <cell r="A4139" t="str">
            <v>CO-27384</v>
          </cell>
          <cell r="B4139" t="str">
            <v>COMO CONSTRUÍDO ("AS BUILT") DE PROJETOS COM ÁREA DE 40.001 M2 ATÉ 60.000 M2</v>
          </cell>
          <cell r="C4139" t="str">
            <v>m2</v>
          </cell>
          <cell r="D4139">
            <v>0.42</v>
          </cell>
        </row>
        <row r="4140">
          <cell r="A4140" t="str">
            <v>CO-27383</v>
          </cell>
          <cell r="B4140" t="str">
            <v>COMO CONSTRUÍDO ("AS BUILT") DE PROJETOS COM ÁREA DE 60.001 M2 ATÉ 80.000 M2</v>
          </cell>
          <cell r="C4140" t="str">
            <v>m2</v>
          </cell>
          <cell r="D4140">
            <v>0.34</v>
          </cell>
        </row>
        <row r="4141">
          <cell r="A4141" t="str">
            <v>CO-27381</v>
          </cell>
          <cell r="B4141" t="str">
            <v>COMO CONSTRUÍDO ("AS BUILT") DE PROJETOS COM ÁREA DE 80.001 M2 ATÉ 1000.000 M2</v>
          </cell>
          <cell r="C4141" t="str">
            <v>m2</v>
          </cell>
          <cell r="D4141">
            <v>0.26</v>
          </cell>
        </row>
        <row r="4142">
          <cell r="A4142" t="str">
            <v>CO-27439</v>
          </cell>
          <cell r="B4142" t="str">
            <v>ESPECIFICAÇÃO DOS MATERIAIS COM MEMORIAL DESCRITIVO  PARA OBRAS DE INFRAESTRUTURA</v>
          </cell>
          <cell r="C4142" t="str">
            <v>m2</v>
          </cell>
          <cell r="D4142">
            <v>0.05</v>
          </cell>
        </row>
        <row r="4143">
          <cell r="A4143" t="str">
            <v>CO-27454</v>
          </cell>
          <cell r="B4143" t="str">
            <v>ESPECIFICAÇÃO DOS MATERIAIS COM MEMORIAL DESCRITIVO DE CADA AMBIENTE E EQUIPAMENTOS PARA CONSTRUÇÕES NOVAS - ÁREA ACIMA DE 10.000 M2</v>
          </cell>
          <cell r="C4143" t="str">
            <v>m2</v>
          </cell>
          <cell r="D4143">
            <v>0.4</v>
          </cell>
        </row>
        <row r="4144">
          <cell r="A4144" t="str">
            <v>CO-27460</v>
          </cell>
          <cell r="B4144" t="str">
            <v>ESPECIFICAÇÃO DOS MATERIAIS COM MEMORIAL DESCRITIVO DE CADA AMBIENTE E EQUIPAMENTOS PARA CONSTRUÇÕES NOVAS - ÁREA ATÉ 1.000 M2</v>
          </cell>
          <cell r="C4144" t="str">
            <v>m2</v>
          </cell>
          <cell r="D4144">
            <v>1.64</v>
          </cell>
        </row>
        <row r="4145">
          <cell r="A4145" t="str">
            <v>CO-27459</v>
          </cell>
          <cell r="B4145" t="str">
            <v>ESPECIFICAÇÃO DOS MATERIAIS COM MEMORIAL DESCRITIVO DE CADA AMBIENTE E EQUIPAMENTOS PARA CONSTRUÇÕES NOVAS - ÁREA DE 1.001 M2 A 2.000 M2</v>
          </cell>
          <cell r="C4145" t="str">
            <v>m2</v>
          </cell>
          <cell r="D4145">
            <v>1.44</v>
          </cell>
        </row>
        <row r="4146">
          <cell r="A4146" t="str">
            <v>CO-27458</v>
          </cell>
          <cell r="B4146" t="str">
            <v>ESPECIFICAÇÃO DOS MATERIAIS COM MEMORIAL DESCRITIVO DE CADA AMBIENTE E EQUIPAMENTOS PARA CONSTRUÇÕES NOVAS - ÁREA DE 2.001 M2 A 4.000 M2</v>
          </cell>
          <cell r="C4146" t="str">
            <v>m2</v>
          </cell>
          <cell r="D4146">
            <v>1.23</v>
          </cell>
        </row>
        <row r="4147">
          <cell r="A4147" t="str">
            <v>CO-27457</v>
          </cell>
          <cell r="B4147" t="str">
            <v>ESPECIFICAÇÃO DOS MATERIAIS COM MEMORIAL DESCRITIVO DE CADA AMBIENTE E EQUIPAMENTOS PARA CONSTRUÇÕES NOVAS - ÁREA DE 4.001 M2 A 6.000 M2</v>
          </cell>
          <cell r="C4147" t="str">
            <v>m2</v>
          </cell>
          <cell r="D4147">
            <v>1.02</v>
          </cell>
        </row>
        <row r="4148">
          <cell r="A4148" t="str">
            <v>CO-27456</v>
          </cell>
          <cell r="B4148" t="str">
            <v>ESPECIFICAÇÃO DOS MATERIAIS COM MEMORIAL DESCRITIVO DE CADA AMBIENTE E EQUIPAMENTOS PARA CONSTRUÇÕES NOVAS - ÁREA DE 6.001 M2 A 8.000 M2</v>
          </cell>
          <cell r="C4148" t="str">
            <v>m2</v>
          </cell>
          <cell r="D4148">
            <v>0.81</v>
          </cell>
        </row>
        <row r="4149">
          <cell r="A4149" t="str">
            <v>CO-27455</v>
          </cell>
          <cell r="B4149" t="str">
            <v>ESPECIFICAÇÃO DOS MATERIAIS COM MEMORIAL DESCRITIVO DE CADA AMBIENTE E EQUIPAMENTOS PARA CONSTRUÇÕES NOVAS - ÁREA DE 8.001 M2 A 10.000 M2</v>
          </cell>
          <cell r="C4149" t="str">
            <v>m2</v>
          </cell>
          <cell r="D4149">
            <v>0.61</v>
          </cell>
        </row>
        <row r="4150">
          <cell r="A4150" t="str">
            <v>CO-27461</v>
          </cell>
          <cell r="B4150" t="str">
            <v>ESPECIFICAÇÃO DOS MATERIAIS COM MEMORIAL DESCRITIVO DE CADA AMBIENTE E EQUIPAMENTOS PARA PROJETOS DE IMPLANTAÇÃO DE EDIFICAÇÃO - ÁREA ACIMA DE 16.000 M2</v>
          </cell>
          <cell r="C4150" t="str">
            <v>m2</v>
          </cell>
          <cell r="D4150">
            <v>0.05</v>
          </cell>
        </row>
        <row r="4151">
          <cell r="A4151" t="str">
            <v>CO-27463</v>
          </cell>
          <cell r="B4151" t="str">
            <v>ESPECIFICAÇÃO DOS MATERIAIS COM MEMORIAL DESCRITIVO DE CADA AMBIENTE E EQUIPAMENTOS PARA PROJETOS DE IMPLANTAÇÃO DE EDIFICAÇÃO - ÁREA DE 11.001 M2 ATÉ 13.000 M2</v>
          </cell>
          <cell r="C4151" t="str">
            <v>m2</v>
          </cell>
          <cell r="D4151">
            <v>0.09</v>
          </cell>
        </row>
        <row r="4152">
          <cell r="A4152" t="str">
            <v>CO-27462</v>
          </cell>
          <cell r="B4152" t="str">
            <v>ESPECIFICAÇÃO DOS MATERIAIS COM MEMORIAL DESCRITIVO DE CADA AMBIENTE E EQUIPAMENTOS PARA PROJETOS DE IMPLANTAÇÃO DE EDIFICAÇÃO - ÁREA DE 13.001 M2 ATÉ 16.000 M2</v>
          </cell>
          <cell r="C4152" t="str">
            <v>m2</v>
          </cell>
          <cell r="D4152">
            <v>7.0000000000000007E-2</v>
          </cell>
        </row>
        <row r="4153">
          <cell r="A4153" t="str">
            <v>CO-27466</v>
          </cell>
          <cell r="B4153" t="str">
            <v>ESPECIFICAÇÃO DOS MATERIAIS COM MEMORIAL DESCRITIVO DE CADA AMBIENTE E EQUIPAMENTOS PARA PROJETOS DE IMPLANTAÇÃO DE EDIFICAÇÃO - ÁREA DE 6.001 M2 ATÉ 7.000 M2</v>
          </cell>
          <cell r="C4153" t="str">
            <v>m2</v>
          </cell>
          <cell r="D4153">
            <v>0.15</v>
          </cell>
        </row>
        <row r="4154">
          <cell r="A4154" t="str">
            <v>CO-27465</v>
          </cell>
          <cell r="B4154" t="str">
            <v>ESPECIFICAÇÃO DOS MATERIAIS COM MEMORIAL DESCRITIVO DE CADA AMBIENTE E EQUIPAMENTOS PARA PROJETOS DE IMPLANTAÇÃO DE EDIFICAÇÃO - ÁREA DE 7.001 M2 ATÉ 9.000 M2</v>
          </cell>
          <cell r="C4154" t="str">
            <v>m2</v>
          </cell>
          <cell r="D4154">
            <v>0.13</v>
          </cell>
        </row>
        <row r="4155">
          <cell r="A4155" t="str">
            <v>CO-27464</v>
          </cell>
          <cell r="B4155" t="str">
            <v>ESPECIFICAÇÃO DOS MATERIAIS COM MEMORIAL DESCRITIVO DE CADA AMBIENTE E EQUIPAMENTOS PARA PROJETOS DE IMPLANTAÇÃO DE EDIFICAÇÃO - ÁREA DE 9.001 M2 ATÉ 11.000 M2</v>
          </cell>
          <cell r="C4155" t="str">
            <v>m2</v>
          </cell>
          <cell r="D4155">
            <v>0.11</v>
          </cell>
        </row>
        <row r="4156">
          <cell r="A4156" t="str">
            <v>CO-27467</v>
          </cell>
          <cell r="B4156" t="str">
            <v>ESPECIFICAÇÃO DOS MATERIAIS COM MEMORIAL DESCRITIVO DE CADA AMBIENTE E EQUIPAMENTOS PARA PROJETOS DE IMPLANTAÇÃO DE EDIFICAÇÃO ÁREA ATÉ 6.000 M2</v>
          </cell>
          <cell r="C4156" t="str">
            <v>m2</v>
          </cell>
          <cell r="D4156">
            <v>0.17</v>
          </cell>
        </row>
        <row r="4157">
          <cell r="A4157" t="str">
            <v>CO-27447</v>
          </cell>
          <cell r="B4157" t="str">
            <v>ESPECIFICAÇÃO DOS MATERIAIS COM MEMORIAL DESCRITIVO DE CADA AMBIENTE E EQUIPAMENTOS PARA REFORMA E/OU AMPLIAÇÃO DE EDIFICAÇÕES EXISTENTES - ÁREA ACIMA DE 10.000 M2</v>
          </cell>
          <cell r="C4157" t="str">
            <v>m2</v>
          </cell>
          <cell r="D4157">
            <v>0.34</v>
          </cell>
        </row>
        <row r="4158">
          <cell r="A4158" t="str">
            <v>CO-27452</v>
          </cell>
          <cell r="B4158" t="str">
            <v>ESPECIFICAÇÃO DOS MATERIAIS COM MEMORIAL DESCRITIVO DE CADA AMBIENTE E EQUIPAMENTOS PARA REFORMA E/OU AMPLIAÇÃO DE EDIFICAÇÕES EXISTENTES - ÁREA DE 1.001 M2 A 2.000 M2</v>
          </cell>
          <cell r="C4158" t="str">
            <v>m2</v>
          </cell>
          <cell r="D4158">
            <v>1.19</v>
          </cell>
        </row>
        <row r="4159">
          <cell r="A4159" t="str">
            <v>CO-27451</v>
          </cell>
          <cell r="B4159" t="str">
            <v>ESPECIFICAÇÃO DOS MATERIAIS COM MEMORIAL DESCRITIVO DE CADA AMBIENTE E EQUIPAMENTOS PARA REFORMA E/OU AMPLIAÇÃO DE EDIFICAÇÕES EXISTENTES - ÁREA DE 2.001 M2 A 4.000 M2</v>
          </cell>
          <cell r="C4159" t="str">
            <v>m2</v>
          </cell>
          <cell r="D4159">
            <v>1</v>
          </cell>
        </row>
        <row r="4160">
          <cell r="A4160" t="str">
            <v>CO-27450</v>
          </cell>
          <cell r="B4160" t="str">
            <v>ESPECIFICAÇÃO DOS MATERIAIS COM MEMORIAL DESCRITIVO DE CADA AMBIENTE E EQUIPAMENTOS PARA REFORMA E/OU AMPLIAÇÃO DE EDIFICAÇÕES EXISTENTES - ÁREA DE 4.001 M2 A 6.000 M2</v>
          </cell>
          <cell r="C4160" t="str">
            <v>m2</v>
          </cell>
          <cell r="D4160">
            <v>0.84</v>
          </cell>
        </row>
        <row r="4161">
          <cell r="A4161" t="str">
            <v>CO-27449</v>
          </cell>
          <cell r="B4161" t="str">
            <v>ESPECIFICAÇÃO DOS MATERIAIS COM MEMORIAL DESCRITIVO DE CADA AMBIENTE E EQUIPAMENTOS PARA REFORMA E/OU AMPLIAÇÃO DE EDIFICAÇÕES EXISTENTES - ÁREA DE 6.001 M2 A 8.000 M2</v>
          </cell>
          <cell r="C4161" t="str">
            <v>m2</v>
          </cell>
          <cell r="D4161">
            <v>0.68</v>
          </cell>
        </row>
        <row r="4162">
          <cell r="A4162" t="str">
            <v>CO-27448</v>
          </cell>
          <cell r="B4162" t="str">
            <v>ESPECIFICAÇÃO DOS MATERIAIS COM MEMORIAL DESCRITIVO DE CADA AMBIENTE E EQUIPAMENTOS PARA REFORMA E/OU AMPLIAÇÃO DE EDIFICAÇÕES EXISTENTES - ÁREA DE 8.001 M2 A 10.000 M2</v>
          </cell>
          <cell r="C4162" t="str">
            <v>m2</v>
          </cell>
          <cell r="D4162">
            <v>0.51</v>
          </cell>
        </row>
        <row r="4163">
          <cell r="A4163" t="str">
            <v>CO-27453</v>
          </cell>
          <cell r="B4163" t="str">
            <v>ESPECIFICAÇÃO DOS MATERIAIS COM MEMORIAL DESCRITIVO DE CADA AMBIENTE E EQUIPAMENTOS PARA REFORMA E/OU AMPLIAÇÃO DE EDIFICAÇÕES EXISTENTES- ÁREA ATÉ 1.000 M2</v>
          </cell>
          <cell r="C4163" t="str">
            <v>m2</v>
          </cell>
          <cell r="D4163">
            <v>1.34</v>
          </cell>
        </row>
        <row r="4164">
          <cell r="A4164" t="str">
            <v>CO-27440</v>
          </cell>
          <cell r="B4164" t="str">
            <v>ESPECIFICAÇÃO DOS MATERIAIS COM MEMORIAL DESCRITIVO DE CADA AMBIENTE E EQUIPAMENTOS PARA REFORMA E/OU AMPLIAÇÃO DE PATRIMÔNIOS HISTÓRICOS - ÁREA ACIMA DE 10.000 M2</v>
          </cell>
          <cell r="C4164" t="str">
            <v>m2</v>
          </cell>
          <cell r="D4164">
            <v>0.51</v>
          </cell>
        </row>
        <row r="4165">
          <cell r="A4165" t="str">
            <v>CO-27446</v>
          </cell>
          <cell r="B4165" t="str">
            <v>ESPECIFICAÇÃO DOS MATERIAIS COM MEMORIAL DESCRITIVO DE CADA AMBIENTE E EQUIPAMENTOS PARA REFORMA E/OU AMPLIAÇÃO DE PATRIMÔNIOS HISTÓRICOS - ÁREA ATÉ 1.000 M2</v>
          </cell>
          <cell r="C4165" t="str">
            <v>m2</v>
          </cell>
          <cell r="D4165">
            <v>2.02</v>
          </cell>
        </row>
        <row r="4166">
          <cell r="A4166" t="str">
            <v>CO-27445</v>
          </cell>
          <cell r="B4166" t="str">
            <v>ESPECIFICAÇÃO DOS MATERIAIS COM MEMORIAL DESCRITIVO DE CADA AMBIENTE E EQUIPAMENTOS PARA REFORMA E/OU AMPLIAÇÃO DE PATRIMÔNIOS HISTÓRICOS - ÁREA DE 1.001 M2 A 2.000 M2</v>
          </cell>
          <cell r="C4166" t="str">
            <v>m2</v>
          </cell>
          <cell r="D4166">
            <v>1.75</v>
          </cell>
        </row>
        <row r="4167">
          <cell r="A4167" t="str">
            <v>CO-27444</v>
          </cell>
          <cell r="B4167" t="str">
            <v>ESPECIFICAÇÃO DOS MATERIAIS COM MEMORIAL DESCRITIVO DE CADA AMBIENTE E EQUIPAMENTOS PARA REFORMA E/OU AMPLIAÇÃO DE PATRIMÔNIOS HISTÓRICOS - ÁREA DE 2.001 M2 A 4.000 M2</v>
          </cell>
          <cell r="C4167" t="str">
            <v>m2</v>
          </cell>
          <cell r="D4167">
            <v>1.5</v>
          </cell>
        </row>
        <row r="4168">
          <cell r="A4168" t="str">
            <v>CO-27443</v>
          </cell>
          <cell r="B4168" t="str">
            <v>ESPECIFICAÇÃO DOS MATERIAIS COM MEMORIAL DESCRITIVO DE CADA AMBIENTE E EQUIPAMENTOS PARA REFORMA E/OU AMPLIAÇÃO DE PATRIMÔNIOS HISTÓRICOS - ÁREA DE 4.001 M2 A 6.000 M2</v>
          </cell>
          <cell r="C4168" t="str">
            <v>m2</v>
          </cell>
          <cell r="D4168">
            <v>1.26</v>
          </cell>
        </row>
        <row r="4169">
          <cell r="A4169" t="str">
            <v>CO-27442</v>
          </cell>
          <cell r="B4169" t="str">
            <v>ESPECIFICAÇÃO DOS MATERIAIS COM MEMORIAL DESCRITIVO DE CADA AMBIENTE E EQUIPAMENTOS PARA REFORMA E/OU AMPLIAÇÃO DE PATRIMÔNIOS HISTÓRICOS - ÁREA DE 6.001 M2 A 8.000 M2</v>
          </cell>
          <cell r="C4169" t="str">
            <v>m2</v>
          </cell>
          <cell r="D4169">
            <v>1</v>
          </cell>
        </row>
        <row r="4170">
          <cell r="A4170" t="str">
            <v>CO-27441</v>
          </cell>
          <cell r="B4170" t="str">
            <v>ESPECIFICAÇÃO DOS MATERIAIS COM MEMORIAL DESCRITIVO DE CADA AMBIENTE E EQUIPAMENTOS PARA REFORMA E/OU AMPLIAÇÃO DE PATRIMÔNIOS HISTÓRICOS - ÁREA DE 8.001 M2 A 10.000 M2</v>
          </cell>
          <cell r="C4170" t="str">
            <v>m2</v>
          </cell>
          <cell r="D4170">
            <v>0.75</v>
          </cell>
        </row>
        <row r="4171">
          <cell r="A4171" t="str">
            <v>CO-27368</v>
          </cell>
          <cell r="B4171" t="str">
            <v>MANUAL DE USO, OPERAÇÃO E MANUTENÇÃO DAS EDIFICAÇÕES PARA CONSTRUÇÕES NOVAS - ÁREA ACIMA DE 10.000 M2</v>
          </cell>
          <cell r="C4171" t="str">
            <v>m2</v>
          </cell>
          <cell r="D4171">
            <v>0.12</v>
          </cell>
        </row>
        <row r="4172">
          <cell r="A4172" t="str">
            <v>CO-27377</v>
          </cell>
          <cell r="B4172" t="str">
            <v>MANUAL DE USO, OPERAÇÃO E MANUTENÇÃO DAS EDIFICAÇÕES PARA CONSTRUÇÕES NOVAS - ÁREA ATÉ 1.000 M2</v>
          </cell>
          <cell r="C4172" t="str">
            <v>m2</v>
          </cell>
          <cell r="D4172">
            <v>0.48</v>
          </cell>
        </row>
        <row r="4173">
          <cell r="A4173" t="str">
            <v>CO-27376</v>
          </cell>
          <cell r="B4173" t="str">
            <v>MANUAL DE USO, OPERAÇÃO E MANUTENÇÃO DAS EDIFICAÇÕES PARA CONSTRUÇÕES NOVAS - ÁREA DE 1.001 M2 A 2.000 M2</v>
          </cell>
          <cell r="C4173" t="str">
            <v>m2</v>
          </cell>
          <cell r="D4173">
            <v>0.43</v>
          </cell>
        </row>
        <row r="4174">
          <cell r="A4174" t="str">
            <v>CO-27374</v>
          </cell>
          <cell r="B4174" t="str">
            <v>MANUAL DE USO, OPERAÇÃO E MANUTENÇÃO DAS EDIFICAÇÕES PARA CONSTRUÇÕES NOVAS - ÁREA DE 2.001 M2 A 4.000 M2</v>
          </cell>
          <cell r="C4174" t="str">
            <v>m2</v>
          </cell>
          <cell r="D4174">
            <v>0.38</v>
          </cell>
        </row>
        <row r="4175">
          <cell r="A4175" t="str">
            <v>CO-27373</v>
          </cell>
          <cell r="B4175" t="str">
            <v>MANUAL DE USO, OPERAÇÃO E MANUTENÇÃO DAS EDIFICAÇÕES PARA CONSTRUÇÕES NOVAS - ÁREA DE 4.001 M2 A 6.000 M2</v>
          </cell>
          <cell r="C4175" t="str">
            <v>m2</v>
          </cell>
          <cell r="D4175">
            <v>0.28999999999999998</v>
          </cell>
        </row>
        <row r="4176">
          <cell r="A4176" t="str">
            <v>CO-27371</v>
          </cell>
          <cell r="B4176" t="str">
            <v>MANUAL DE USO, OPERAÇÃO E MANUTENÇÃO DAS EDIFICAÇÕES PARA CONSTRUÇÕES NOVAS - ÁREA DE 6.001 M2 A 8.000 M2</v>
          </cell>
          <cell r="C4176" t="str">
            <v>m2</v>
          </cell>
          <cell r="D4176">
            <v>0.24</v>
          </cell>
        </row>
        <row r="4177">
          <cell r="A4177" t="str">
            <v>CO-27370</v>
          </cell>
          <cell r="B4177" t="str">
            <v>MANUAL DE USO, OPERAÇÃO E MANUTENÇÃO DAS EDIFICAÇÕES PARA CONSTRUÇÕES NOVAS - ÁREA DE 8.001 M2 A 10.000 M2</v>
          </cell>
          <cell r="C4177" t="str">
            <v>m2</v>
          </cell>
          <cell r="D4177">
            <v>0.19</v>
          </cell>
        </row>
        <row r="4178">
          <cell r="A4178" t="str">
            <v>CO-27349</v>
          </cell>
          <cell r="B4178" t="str">
            <v>MANUAL DE USO, OPERAÇÃO E MANUTENÇÃO DAS EDIFICAÇÕES PARA PARA REFORMA E/OU AMPLIAÇÃO DE EDIFICAÇÕES EXISTENTES - ÁREA ACIMA DE 10.000 M2</v>
          </cell>
          <cell r="C4178" t="str">
            <v>m2</v>
          </cell>
          <cell r="D4178">
            <v>0.1</v>
          </cell>
        </row>
        <row r="4179">
          <cell r="A4179" t="str">
            <v>CO-27365</v>
          </cell>
          <cell r="B4179" t="str">
            <v>MANUAL DE USO, OPERAÇÃO E MANUTENÇÃO DAS EDIFICAÇÕES PARA PARA REFORMA E/OU AMPLIAÇÃO DE EDIFICAÇÕES EXISTENTES - ÁREA DE 1.001 M2 A 2.000 M2</v>
          </cell>
          <cell r="C4179" t="str">
            <v>m2</v>
          </cell>
          <cell r="D4179">
            <v>0.35</v>
          </cell>
        </row>
        <row r="4180">
          <cell r="A4180" t="str">
            <v>CO-27364</v>
          </cell>
          <cell r="B4180" t="str">
            <v>MANUAL DE USO, OPERAÇÃO E MANUTENÇÃO DAS EDIFICAÇÕES PARA PARA REFORMA E/OU AMPLIAÇÃO DE EDIFICAÇÕES EXISTENTES - ÁREA DE 2.001 M2 A 4.000 M2</v>
          </cell>
          <cell r="C4180" t="str">
            <v>m2</v>
          </cell>
          <cell r="D4180">
            <v>0.31</v>
          </cell>
        </row>
        <row r="4181">
          <cell r="A4181" t="str">
            <v>CO-27362</v>
          </cell>
          <cell r="B4181" t="str">
            <v>MANUAL DE USO, OPERAÇÃO E MANUTENÇÃO DAS EDIFICAÇÕES PARA PARA REFORMA E/OU AMPLIAÇÃO DE EDIFICAÇÕES EXISTENTES - ÁREA DE 4.001 M2 A 6.000 M2</v>
          </cell>
          <cell r="C4181" t="str">
            <v>m2</v>
          </cell>
          <cell r="D4181">
            <v>0.24</v>
          </cell>
        </row>
        <row r="4182">
          <cell r="A4182" t="str">
            <v>CO-27359</v>
          </cell>
          <cell r="B4182" t="str">
            <v>MANUAL DE USO, OPERAÇÃO E MANUTENÇÃO DAS EDIFICAÇÕES PARA PARA REFORMA E/OU AMPLIAÇÃO DE EDIFICAÇÕES EXISTENTES - ÁREA DE 6.001 M2 A 8.000 M2</v>
          </cell>
          <cell r="C4182" t="str">
            <v>m2</v>
          </cell>
          <cell r="D4182">
            <v>0.19</v>
          </cell>
        </row>
        <row r="4183">
          <cell r="A4183" t="str">
            <v>CO-27353</v>
          </cell>
          <cell r="B4183" t="str">
            <v>MANUAL DE USO, OPERAÇÃO E MANUTENÇÃO DAS EDIFICAÇÕES PARA PARA REFORMA E/OU AMPLIAÇÃO DE EDIFICAÇÕES EXISTENTES - ÁREA DE 8.001 M2 A 10.000 M2</v>
          </cell>
          <cell r="C4183" t="str">
            <v>m2</v>
          </cell>
          <cell r="D4183">
            <v>0.16</v>
          </cell>
        </row>
        <row r="4184">
          <cell r="A4184" t="str">
            <v>CO-27366</v>
          </cell>
          <cell r="B4184" t="str">
            <v>MANUAL DE USO, OPERAÇÃO E MANUTENÇÃO DAS EDIFICAÇÕES PARA PARA REFORMA E/OU AMPLIAÇÃO DE EDIFICAÇÕES EXISTENTES- ÁREA ATÉ 1.000 M2</v>
          </cell>
          <cell r="C4184" t="str">
            <v>m2</v>
          </cell>
          <cell r="D4184">
            <v>0.41</v>
          </cell>
        </row>
        <row r="4185">
          <cell r="A4185" t="str">
            <v>CO-27336</v>
          </cell>
          <cell r="B4185" t="str">
            <v>MANUAL DE USO, OPERAÇÃO E MANUTENÇÃO DAS EDIFICAÇÕES PARA REFORMA E/OU AMPLIAÇÃO DE PATRIMÔNIOS HISTÓRICOS - ÁREA ACIMA DE 10.000 M2</v>
          </cell>
          <cell r="C4185" t="str">
            <v>m2</v>
          </cell>
          <cell r="D4185">
            <v>0.15</v>
          </cell>
        </row>
        <row r="4186">
          <cell r="A4186" t="str">
            <v>CO-27345</v>
          </cell>
          <cell r="B4186" t="str">
            <v>MANUAL DE USO, OPERAÇÃO E MANUTENÇÃO DAS EDIFICAÇÕES PARA REFORMA E/OU AMPLIAÇÃO DE PATRIMÔNIOS HISTÓRICOS - ÁREA DE 1.001 M2 A 2.000 M2</v>
          </cell>
          <cell r="C4186" t="str">
            <v>m2</v>
          </cell>
          <cell r="D4186">
            <v>0.53</v>
          </cell>
        </row>
        <row r="4187">
          <cell r="A4187" t="str">
            <v>CO-27341</v>
          </cell>
          <cell r="B4187" t="str">
            <v>MANUAL DE USO, OPERAÇÃO E MANUTENÇÃO DAS EDIFICAÇÕES PARA REFORMA E/OU AMPLIAÇÃO DE PATRIMÔNIOS HISTÓRICOS - ÁREA DE 4.001 M2 A 6.000 M2</v>
          </cell>
          <cell r="C4187" t="str">
            <v>m2</v>
          </cell>
          <cell r="D4187">
            <v>0.38</v>
          </cell>
        </row>
        <row r="4188">
          <cell r="A4188" t="str">
            <v>CO-27340</v>
          </cell>
          <cell r="B4188" t="str">
            <v>MANUAL DE USO, OPERAÇÃO E MANUTENÇÃO DAS EDIFICAÇÕES PARA REFORMA E/OU AMPLIAÇÃO DE PATRIMÔNIOS HISTÓRICOS - ÁREA DE 6.001 M2 A 8.000 M2</v>
          </cell>
          <cell r="C4188" t="str">
            <v>m2</v>
          </cell>
          <cell r="D4188">
            <v>0.32</v>
          </cell>
        </row>
        <row r="4189">
          <cell r="A4189" t="str">
            <v>CO-27338</v>
          </cell>
          <cell r="B4189" t="str">
            <v>MANUAL DE USO, OPERAÇÃO E MANUTENÇÃO DAS EDIFICAÇÕES PARA REFORMA E/OU AMPLIAÇÃO DE PATRIMÔNIOS HISTÓRICOS - ÁREA DE 8.001 M2 A 10.000 M2</v>
          </cell>
          <cell r="C4189" t="str">
            <v>m2</v>
          </cell>
          <cell r="D4189">
            <v>0.23</v>
          </cell>
        </row>
        <row r="4190">
          <cell r="A4190" t="str">
            <v>CO-27346</v>
          </cell>
          <cell r="B4190" t="str">
            <v>MANUAL DE USO, OPERAÇÃO E MANUTENÇÃO DAS EDIFICAÇÕES PARA REFORMA E/OU AMPLIAÇÃO DE PATRIMÔNIOS HISTÓRICOS- ÁREA ATÉ 1.000 M2</v>
          </cell>
          <cell r="C4190" t="str">
            <v>m2</v>
          </cell>
          <cell r="D4190">
            <v>0.63</v>
          </cell>
        </row>
        <row r="4191">
          <cell r="A4191" t="str">
            <v>CO-27343</v>
          </cell>
          <cell r="B4191" t="str">
            <v>MANUAL DE USO, OPERAÇÃO E MANUTENÇÃO DAS EDIFICAÇÕES PARA REFORMA E/OU AMPLIAÇÃO DE PATRIMÔNIOS HISTÓRICOS- ÁREA DE 2.001 M2 A 4.000 M2</v>
          </cell>
          <cell r="C4191" t="str">
            <v>m2</v>
          </cell>
          <cell r="D4191">
            <v>0.45</v>
          </cell>
        </row>
        <row r="4192">
          <cell r="A4192">
            <v>39</v>
          </cell>
          <cell r="B4192" t="str">
            <v>CRITÉRIOS PARA PAGAMENTO DE PRANCHA</v>
          </cell>
          <cell r="C4192"/>
          <cell r="D4192"/>
        </row>
        <row r="4193">
          <cell r="A4193" t="str">
            <v>CO-27352</v>
          </cell>
          <cell r="B4193" t="str">
            <v>CRITÉRIOS P/ PAGAMENTO DE PRANCHAS - A0</v>
          </cell>
          <cell r="C4193" t="str">
            <v>% A1</v>
          </cell>
          <cell r="D4193">
            <v>170</v>
          </cell>
        </row>
        <row r="4194">
          <cell r="A4194" t="str">
            <v>CO-27355</v>
          </cell>
          <cell r="B4194" t="str">
            <v>CRITÉRIOS P/ PAGAMENTO DE PRANCHAS - A1 ALONGADO</v>
          </cell>
          <cell r="C4194" t="str">
            <v>% A1</v>
          </cell>
          <cell r="D4194">
            <v>130</v>
          </cell>
        </row>
        <row r="4195">
          <cell r="A4195" t="str">
            <v>CO-27356</v>
          </cell>
          <cell r="B4195" t="str">
            <v>CRITÉRIOS P/ PAGAMENTO DE PRANCHAS - A2</v>
          </cell>
          <cell r="C4195" t="str">
            <v>% A1</v>
          </cell>
          <cell r="D4195">
            <v>50</v>
          </cell>
        </row>
        <row r="4196">
          <cell r="A4196" t="str">
            <v>CO-27358</v>
          </cell>
          <cell r="B4196" t="str">
            <v>CRITÉRIOS P/ PAGAMENTO DE PRANCHAS - A3</v>
          </cell>
          <cell r="C4196" t="str">
            <v>% A1</v>
          </cell>
          <cell r="D4196">
            <v>25</v>
          </cell>
        </row>
        <row r="4197">
          <cell r="A4197">
            <v>245</v>
          </cell>
          <cell r="B4197" t="str">
            <v>SONDAGEM</v>
          </cell>
          <cell r="C4197"/>
          <cell r="D4197"/>
        </row>
        <row r="4198">
          <cell r="A4198" t="str">
            <v>CO-28390</v>
          </cell>
          <cell r="B4198" t="str">
            <v>MOBILIZAÇÃO E DESMOBILIZAÇÃO DE EQUIPAMENTO DE SONDAGEM A PERCUSSÃO SPT (CUSTO FIXO)</v>
          </cell>
          <cell r="C4198" t="str">
            <v>un</v>
          </cell>
          <cell r="D4198">
            <v>656.84</v>
          </cell>
        </row>
        <row r="4199">
          <cell r="A4199" t="str">
            <v>CO-28389</v>
          </cell>
          <cell r="B4199" t="str">
            <v>MOBILIZAÇÃO E DESMOBILIZAÇÃO DE EQUIPAMENTO DE SONDAGEM A PERCUSSÃO SPT (CUSTO VARIÁVEL, EXCLUSIVE CUSTO FIXO)</v>
          </cell>
          <cell r="C4199" t="str">
            <v>km</v>
          </cell>
          <cell r="D4199">
            <v>2.5</v>
          </cell>
        </row>
        <row r="4200">
          <cell r="A4200" t="str">
            <v>CO-28388</v>
          </cell>
          <cell r="B4200" t="str">
            <v>SONDAGEM A PERCUSSÃO SPT DIÂMETRO 2.1/2"</v>
          </cell>
          <cell r="C4200" t="str">
            <v>m</v>
          </cell>
          <cell r="D4200">
            <v>72.5</v>
          </cell>
        </row>
      </sheetData>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R103"/>
  <sheetViews>
    <sheetView tabSelected="1" zoomScaleNormal="100" workbookViewId="0">
      <pane ySplit="1" topLeftCell="A2" activePane="bottomLeft" state="frozen"/>
      <selection pane="bottomLeft" activeCell="E18" sqref="E18"/>
    </sheetView>
  </sheetViews>
  <sheetFormatPr defaultRowHeight="15.75" x14ac:dyDescent="0.25"/>
  <cols>
    <col min="1" max="1" width="2.5703125" customWidth="1"/>
    <col min="3" max="3" width="14.7109375" customWidth="1"/>
    <col min="4" max="4" width="13.42578125" customWidth="1"/>
    <col min="5" max="5" width="83.28515625" bestFit="1" customWidth="1"/>
    <col min="7" max="7" width="12.28515625" bestFit="1" customWidth="1"/>
    <col min="8" max="8" width="19.85546875" customWidth="1"/>
    <col min="9" max="9" width="16.85546875" bestFit="1" customWidth="1"/>
    <col min="10" max="10" width="20.140625" bestFit="1" customWidth="1"/>
    <col min="11" max="11" width="17.28515625" customWidth="1"/>
    <col min="12" max="12" width="20" style="2" bestFit="1" customWidth="1"/>
    <col min="13" max="13" width="14.7109375" customWidth="1"/>
    <col min="14" max="14" width="17.5703125" bestFit="1" customWidth="1"/>
  </cols>
  <sheetData>
    <row r="1" spans="2:18" ht="8.25" customHeight="1" thickBot="1" x14ac:dyDescent="0.3">
      <c r="B1" s="3"/>
      <c r="L1"/>
    </row>
    <row r="2" spans="2:18" ht="28.5" customHeight="1" x14ac:dyDescent="0.25">
      <c r="B2" s="203"/>
      <c r="C2" s="204"/>
      <c r="D2" s="204"/>
      <c r="E2" s="210" t="s">
        <v>0</v>
      </c>
      <c r="F2" s="210"/>
      <c r="G2" s="210"/>
      <c r="H2" s="210"/>
      <c r="I2" s="210"/>
      <c r="J2" s="211"/>
      <c r="K2" s="2"/>
      <c r="M2" s="2"/>
      <c r="N2" s="2"/>
    </row>
    <row r="3" spans="2:18" ht="33" customHeight="1" x14ac:dyDescent="0.25">
      <c r="B3" s="205"/>
      <c r="C3" s="206"/>
      <c r="D3" s="206"/>
      <c r="E3" s="212" t="s">
        <v>1</v>
      </c>
      <c r="F3" s="212"/>
      <c r="G3" s="212"/>
      <c r="H3" s="212"/>
      <c r="I3" s="212"/>
      <c r="J3" s="213"/>
      <c r="K3" s="2"/>
      <c r="M3" s="2"/>
      <c r="N3" s="2"/>
    </row>
    <row r="4" spans="2:18" ht="28.5" customHeight="1" x14ac:dyDescent="0.25">
      <c r="B4" s="214" t="s">
        <v>2</v>
      </c>
      <c r="C4" s="215"/>
      <c r="D4" s="215"/>
      <c r="E4" s="18" t="s">
        <v>223</v>
      </c>
      <c r="F4" s="217" t="s">
        <v>6</v>
      </c>
      <c r="G4" s="217"/>
      <c r="H4" s="217"/>
      <c r="I4" s="217"/>
      <c r="J4" s="15" t="s">
        <v>8</v>
      </c>
      <c r="K4" s="2"/>
      <c r="M4" s="2"/>
      <c r="N4" s="2"/>
    </row>
    <row r="5" spans="2:18" ht="39.75" customHeight="1" x14ac:dyDescent="0.25">
      <c r="B5" s="214" t="s">
        <v>3</v>
      </c>
      <c r="C5" s="215"/>
      <c r="D5" s="215"/>
      <c r="E5" s="18" t="s">
        <v>224</v>
      </c>
      <c r="F5" s="215" t="s">
        <v>7</v>
      </c>
      <c r="G5" s="215"/>
      <c r="H5" s="215"/>
      <c r="I5" s="215"/>
      <c r="J5" s="216" t="s">
        <v>314</v>
      </c>
      <c r="K5" s="2"/>
      <c r="M5" s="2"/>
      <c r="N5" s="2"/>
    </row>
    <row r="6" spans="2:18" ht="30.75" customHeight="1" x14ac:dyDescent="0.25">
      <c r="B6" s="214" t="s">
        <v>4</v>
      </c>
      <c r="C6" s="215"/>
      <c r="D6" s="215"/>
      <c r="E6" s="17" t="s">
        <v>225</v>
      </c>
      <c r="F6" s="215"/>
      <c r="G6" s="215"/>
      <c r="H6" s="215"/>
      <c r="I6" s="215"/>
      <c r="J6" s="216"/>
      <c r="K6" s="2"/>
      <c r="M6" s="2"/>
      <c r="N6" s="2"/>
    </row>
    <row r="7" spans="2:18" x14ac:dyDescent="0.25">
      <c r="B7" s="214" t="s">
        <v>5</v>
      </c>
      <c r="C7" s="215"/>
      <c r="D7" s="215"/>
      <c r="E7" s="17" t="s">
        <v>313</v>
      </c>
      <c r="F7" s="215"/>
      <c r="G7" s="215"/>
      <c r="H7" s="16"/>
      <c r="I7" s="11" t="s">
        <v>23</v>
      </c>
      <c r="J7" s="49">
        <v>0.22670000000000001</v>
      </c>
      <c r="K7" s="2"/>
      <c r="M7" s="2"/>
      <c r="N7" s="2"/>
    </row>
    <row r="8" spans="2:18" x14ac:dyDescent="0.25">
      <c r="B8" s="207" t="s">
        <v>11</v>
      </c>
      <c r="C8" s="208"/>
      <c r="D8" s="208"/>
      <c r="E8" s="208"/>
      <c r="F8" s="208"/>
      <c r="G8" s="208"/>
      <c r="H8" s="208"/>
      <c r="I8" s="208"/>
      <c r="J8" s="209"/>
      <c r="K8" s="2"/>
      <c r="M8" s="2"/>
      <c r="N8" s="2"/>
      <c r="R8" s="19"/>
    </row>
    <row r="9" spans="2:18" ht="25.5" x14ac:dyDescent="0.25">
      <c r="B9" s="37" t="s">
        <v>12</v>
      </c>
      <c r="C9" s="38" t="s">
        <v>13</v>
      </c>
      <c r="D9" s="38" t="s">
        <v>10</v>
      </c>
      <c r="E9" s="38" t="s">
        <v>14</v>
      </c>
      <c r="F9" s="38" t="s">
        <v>21</v>
      </c>
      <c r="G9" s="38" t="s">
        <v>15</v>
      </c>
      <c r="H9" s="39" t="s">
        <v>16</v>
      </c>
      <c r="I9" s="39" t="s">
        <v>17</v>
      </c>
      <c r="J9" s="40" t="s">
        <v>18</v>
      </c>
      <c r="K9" s="2"/>
      <c r="L9" s="165"/>
      <c r="M9" s="165"/>
      <c r="N9" s="4"/>
      <c r="Q9" s="29"/>
    </row>
    <row r="10" spans="2:18" x14ac:dyDescent="0.25">
      <c r="B10" s="41">
        <v>1</v>
      </c>
      <c r="C10" s="30"/>
      <c r="D10" s="30"/>
      <c r="E10" s="30" t="s">
        <v>33</v>
      </c>
      <c r="F10" s="30"/>
      <c r="G10" s="30"/>
      <c r="H10" s="31"/>
      <c r="I10" s="31"/>
      <c r="J10" s="32"/>
      <c r="K10" s="2"/>
      <c r="M10" s="2"/>
      <c r="N10" s="2"/>
    </row>
    <row r="11" spans="2:18" x14ac:dyDescent="0.25">
      <c r="B11" s="10" t="s">
        <v>34</v>
      </c>
      <c r="C11" s="5" t="s">
        <v>9</v>
      </c>
      <c r="D11" s="5" t="s">
        <v>35</v>
      </c>
      <c r="E11" s="6" t="s">
        <v>220</v>
      </c>
      <c r="F11" s="5" t="str">
        <f>VLOOKUP(D11,[6]Relatório!$A$14:$D$4200,3,FALSE)</f>
        <v>mês</v>
      </c>
      <c r="G11" s="195">
        <v>3</v>
      </c>
      <c r="H11" s="190">
        <v>8843.51</v>
      </c>
      <c r="I11" s="190">
        <f>H11*(1+J$7)</f>
        <v>10848.333717000001</v>
      </c>
      <c r="J11" s="191">
        <f>G11*I11</f>
        <v>32545.001151000004</v>
      </c>
      <c r="K11" s="2"/>
      <c r="M11" s="2"/>
      <c r="N11" s="2"/>
    </row>
    <row r="12" spans="2:18" x14ac:dyDescent="0.25">
      <c r="B12" s="10" t="s">
        <v>34</v>
      </c>
      <c r="C12" s="5" t="s">
        <v>31</v>
      </c>
      <c r="D12" s="5">
        <v>90778</v>
      </c>
      <c r="E12" s="6" t="s">
        <v>217</v>
      </c>
      <c r="F12" s="5" t="s">
        <v>218</v>
      </c>
      <c r="G12" s="195">
        <v>30</v>
      </c>
      <c r="H12" s="190">
        <v>110.44</v>
      </c>
      <c r="I12" s="190">
        <f>H12*(1+J$7)</f>
        <v>135.47674800000001</v>
      </c>
      <c r="J12" s="191">
        <f>G12*I12</f>
        <v>4064.3024400000004</v>
      </c>
      <c r="K12" s="2"/>
      <c r="M12" s="2"/>
      <c r="N12" s="2"/>
    </row>
    <row r="13" spans="2:18" ht="18" customHeight="1" x14ac:dyDescent="0.25">
      <c r="B13" s="326" t="s">
        <v>20</v>
      </c>
      <c r="C13" s="327"/>
      <c r="D13" s="327"/>
      <c r="E13" s="327"/>
      <c r="F13" s="327"/>
      <c r="G13" s="327"/>
      <c r="H13" s="328"/>
      <c r="I13" s="328"/>
      <c r="J13" s="325">
        <f>SUM(J11:J12)</f>
        <v>36609.303591000004</v>
      </c>
      <c r="K13" s="2"/>
      <c r="M13" s="2"/>
      <c r="N13" s="2"/>
    </row>
    <row r="14" spans="2:18" x14ac:dyDescent="0.25">
      <c r="B14" s="33">
        <v>2</v>
      </c>
      <c r="C14" s="42"/>
      <c r="D14" s="42"/>
      <c r="E14" s="30" t="s">
        <v>36</v>
      </c>
      <c r="F14" s="42"/>
      <c r="G14" s="42"/>
      <c r="H14" s="42"/>
      <c r="I14" s="42"/>
      <c r="J14" s="34"/>
      <c r="K14" s="25"/>
      <c r="M14" s="2"/>
      <c r="N14" s="2"/>
    </row>
    <row r="15" spans="2:18" ht="38.25" x14ac:dyDescent="0.25">
      <c r="B15" s="10" t="s">
        <v>19</v>
      </c>
      <c r="C15" s="5" t="s">
        <v>9</v>
      </c>
      <c r="D15" s="5" t="s">
        <v>254</v>
      </c>
      <c r="E15" s="6" t="s">
        <v>255</v>
      </c>
      <c r="F15" s="5" t="s">
        <v>21</v>
      </c>
      <c r="G15" s="195">
        <v>1</v>
      </c>
      <c r="H15" s="192">
        <v>394.59</v>
      </c>
      <c r="I15" s="193">
        <f>H15*(1+J$7)</f>
        <v>484.04355300000003</v>
      </c>
      <c r="J15" s="194">
        <f>G15*I15</f>
        <v>484.04355300000003</v>
      </c>
      <c r="K15" s="25"/>
      <c r="M15" s="2"/>
      <c r="N15" s="2"/>
    </row>
    <row r="16" spans="2:18" ht="51" x14ac:dyDescent="0.25">
      <c r="B16" s="10" t="s">
        <v>24</v>
      </c>
      <c r="C16" s="5" t="s">
        <v>9</v>
      </c>
      <c r="D16" s="5" t="s">
        <v>258</v>
      </c>
      <c r="E16" s="6" t="s">
        <v>256</v>
      </c>
      <c r="F16" s="5" t="s">
        <v>257</v>
      </c>
      <c r="G16" s="195">
        <v>1</v>
      </c>
      <c r="H16" s="192">
        <v>1201.96</v>
      </c>
      <c r="I16" s="193">
        <f>H16*(1+J$7)</f>
        <v>1474.4443320000003</v>
      </c>
      <c r="J16" s="194">
        <f>G16*I16</f>
        <v>1474.4443320000003</v>
      </c>
      <c r="K16" s="25"/>
      <c r="M16" s="2"/>
      <c r="N16" s="2"/>
    </row>
    <row r="17" spans="2:14" ht="63.75" customHeight="1" x14ac:dyDescent="0.25">
      <c r="B17" s="10" t="s">
        <v>253</v>
      </c>
      <c r="C17" s="5" t="s">
        <v>9</v>
      </c>
      <c r="D17" s="12" t="s">
        <v>219</v>
      </c>
      <c r="E17" s="6" t="s">
        <v>221</v>
      </c>
      <c r="F17" s="5" t="str">
        <f>VLOOKUP(D17,[6]Relatório!$A$14:$D$4200,3,FALSE)</f>
        <v>mês</v>
      </c>
      <c r="G17" s="195">
        <v>3</v>
      </c>
      <c r="H17" s="192">
        <v>953.49</v>
      </c>
      <c r="I17" s="193">
        <f>H17*(1+J$7)</f>
        <v>1169.6461830000001</v>
      </c>
      <c r="J17" s="194">
        <f>G17*I17</f>
        <v>3508.9385490000004</v>
      </c>
      <c r="K17" s="25"/>
      <c r="M17" s="2"/>
      <c r="N17" s="2"/>
    </row>
    <row r="18" spans="2:14" s="9" customFormat="1" ht="63.75" x14ac:dyDescent="0.25">
      <c r="B18" s="10" t="s">
        <v>278</v>
      </c>
      <c r="C18" s="5" t="s">
        <v>9</v>
      </c>
      <c r="D18" s="12" t="s">
        <v>32</v>
      </c>
      <c r="E18" s="6" t="s">
        <v>222</v>
      </c>
      <c r="F18" s="5" t="str">
        <f>VLOOKUP(D18,[6]Relatório!$A$14:$D$4200,3,FALSE)</f>
        <v>un</v>
      </c>
      <c r="G18" s="195">
        <v>1</v>
      </c>
      <c r="H18" s="192">
        <v>1419.25</v>
      </c>
      <c r="I18" s="193">
        <f>H18*(1+J$7)</f>
        <v>1740.9939750000001</v>
      </c>
      <c r="J18" s="194">
        <f>G18*I18</f>
        <v>1740.9939750000001</v>
      </c>
      <c r="K18" s="7"/>
      <c r="L18" s="8"/>
      <c r="M18" s="7"/>
      <c r="N18" s="7"/>
    </row>
    <row r="19" spans="2:14" s="9" customFormat="1" ht="15.75" customHeight="1" x14ac:dyDescent="0.25">
      <c r="B19" s="223" t="s">
        <v>20</v>
      </c>
      <c r="C19" s="224"/>
      <c r="D19" s="224"/>
      <c r="E19" s="224"/>
      <c r="F19" s="224"/>
      <c r="G19" s="224"/>
      <c r="H19" s="225"/>
      <c r="I19" s="329"/>
      <c r="J19" s="329">
        <f>SUM(J15:J18)</f>
        <v>7208.4204090000012</v>
      </c>
      <c r="K19" s="7"/>
      <c r="L19" s="8"/>
      <c r="M19" s="7"/>
      <c r="N19" s="7"/>
    </row>
    <row r="20" spans="2:14" s="9" customFormat="1" ht="15.75" customHeight="1" x14ac:dyDescent="0.25">
      <c r="B20" s="33">
        <v>3</v>
      </c>
      <c r="C20" s="35"/>
      <c r="D20" s="30"/>
      <c r="E20" s="30" t="s">
        <v>241</v>
      </c>
      <c r="F20" s="30"/>
      <c r="G20" s="30"/>
      <c r="H20" s="43"/>
      <c r="I20" s="43"/>
      <c r="J20" s="36"/>
      <c r="K20" s="7"/>
      <c r="L20" s="8"/>
      <c r="M20" s="7"/>
      <c r="N20" s="7"/>
    </row>
    <row r="21" spans="2:14" s="9" customFormat="1" ht="25.5" x14ac:dyDescent="0.25">
      <c r="B21" s="10" t="s">
        <v>22</v>
      </c>
      <c r="C21" s="218" t="s">
        <v>242</v>
      </c>
      <c r="D21" s="219"/>
      <c r="E21" s="6" t="s">
        <v>244</v>
      </c>
      <c r="F21" s="5" t="s">
        <v>243</v>
      </c>
      <c r="G21" s="195">
        <v>1</v>
      </c>
      <c r="H21" s="196">
        <f>((15826+3600)+(19800)+(21450))/3</f>
        <v>20225.333333333332</v>
      </c>
      <c r="I21" s="196">
        <f>H21*(1+J$7)</f>
        <v>24810.416400000002</v>
      </c>
      <c r="J21" s="191">
        <f>G21*I21</f>
        <v>24810.416400000002</v>
      </c>
      <c r="K21" s="7"/>
      <c r="L21" s="8"/>
      <c r="M21" s="7"/>
      <c r="N21" s="7"/>
    </row>
    <row r="22" spans="2:14" s="9" customFormat="1" ht="25.5" x14ac:dyDescent="0.25">
      <c r="B22" s="10" t="s">
        <v>279</v>
      </c>
      <c r="C22" s="5" t="s">
        <v>9</v>
      </c>
      <c r="D22" s="5" t="s">
        <v>45</v>
      </c>
      <c r="E22" s="6" t="s">
        <v>52</v>
      </c>
      <c r="F22" s="5" t="s">
        <v>62</v>
      </c>
      <c r="G22" s="195">
        <f>2*2*0.8</f>
        <v>3.2</v>
      </c>
      <c r="H22" s="196">
        <v>67.39</v>
      </c>
      <c r="I22" s="196">
        <f t="shared" ref="I22:I25" si="0">H22*(1+J$7)</f>
        <v>82.667313000000007</v>
      </c>
      <c r="J22" s="191">
        <f t="shared" ref="J22:J25" si="1">G22*I22</f>
        <v>264.53540160000006</v>
      </c>
      <c r="K22" s="7"/>
      <c r="L22" s="8"/>
      <c r="M22" s="7"/>
      <c r="N22" s="7"/>
    </row>
    <row r="23" spans="2:14" s="9" customFormat="1" x14ac:dyDescent="0.25">
      <c r="B23" s="10" t="s">
        <v>280</v>
      </c>
      <c r="C23" s="5" t="s">
        <v>9</v>
      </c>
      <c r="D23" s="5" t="s">
        <v>228</v>
      </c>
      <c r="E23" s="6" t="s">
        <v>229</v>
      </c>
      <c r="F23" s="5" t="s">
        <v>73</v>
      </c>
      <c r="G23" s="195">
        <f>(2+2+2+2)*0.8</f>
        <v>6.4</v>
      </c>
      <c r="H23" s="196">
        <v>60.61</v>
      </c>
      <c r="I23" s="196">
        <f t="shared" si="0"/>
        <v>74.350287000000009</v>
      </c>
      <c r="J23" s="191">
        <f t="shared" si="1"/>
        <v>475.84183680000007</v>
      </c>
      <c r="K23" s="7"/>
      <c r="L23" s="8"/>
      <c r="M23" s="7"/>
      <c r="N23" s="7"/>
    </row>
    <row r="24" spans="2:14" s="9" customFormat="1" ht="25.5" x14ac:dyDescent="0.25">
      <c r="B24" s="10" t="s">
        <v>281</v>
      </c>
      <c r="C24" s="5" t="s">
        <v>9</v>
      </c>
      <c r="D24" s="5" t="s">
        <v>230</v>
      </c>
      <c r="E24" s="6" t="s">
        <v>231</v>
      </c>
      <c r="F24" s="5" t="s">
        <v>232</v>
      </c>
      <c r="G24" s="195">
        <f>50*3.2</f>
        <v>160</v>
      </c>
      <c r="H24" s="196">
        <v>13.81</v>
      </c>
      <c r="I24" s="196">
        <f t="shared" si="0"/>
        <v>16.940727000000003</v>
      </c>
      <c r="J24" s="191">
        <f t="shared" si="1"/>
        <v>2710.5163200000006</v>
      </c>
      <c r="K24" s="7"/>
      <c r="L24" s="8"/>
      <c r="M24" s="7"/>
      <c r="N24" s="7"/>
    </row>
    <row r="25" spans="2:14" s="9" customFormat="1" ht="25.5" x14ac:dyDescent="0.25">
      <c r="B25" s="10" t="s">
        <v>282</v>
      </c>
      <c r="C25" s="5" t="s">
        <v>9</v>
      </c>
      <c r="D25" s="5" t="s">
        <v>235</v>
      </c>
      <c r="E25" s="6" t="s">
        <v>236</v>
      </c>
      <c r="F25" s="5" t="s">
        <v>62</v>
      </c>
      <c r="G25" s="195">
        <f>2*2*0.8</f>
        <v>3.2</v>
      </c>
      <c r="H25" s="196">
        <v>694.96</v>
      </c>
      <c r="I25" s="196">
        <f t="shared" si="0"/>
        <v>852.50743200000011</v>
      </c>
      <c r="J25" s="191">
        <f t="shared" si="1"/>
        <v>2728.0237824000005</v>
      </c>
      <c r="K25" s="7"/>
      <c r="L25" s="8"/>
      <c r="M25" s="7"/>
      <c r="N25" s="7"/>
    </row>
    <row r="26" spans="2:14" s="9" customFormat="1" x14ac:dyDescent="0.25">
      <c r="B26" s="223" t="s">
        <v>20</v>
      </c>
      <c r="C26" s="224"/>
      <c r="D26" s="224"/>
      <c r="E26" s="224"/>
      <c r="F26" s="224"/>
      <c r="G26" s="224"/>
      <c r="H26" s="225"/>
      <c r="I26" s="329"/>
      <c r="J26" s="329">
        <f>SUM(J21:J25)</f>
        <v>30989.333740800001</v>
      </c>
      <c r="K26" s="7"/>
      <c r="L26" s="8"/>
      <c r="M26" s="7"/>
      <c r="N26" s="7"/>
    </row>
    <row r="27" spans="2:14" s="13" customFormat="1" ht="12.75" x14ac:dyDescent="0.2">
      <c r="B27" s="20">
        <v>4</v>
      </c>
      <c r="C27" s="26"/>
      <c r="D27" s="44"/>
      <c r="E27" s="45" t="s">
        <v>37</v>
      </c>
      <c r="F27" s="46"/>
      <c r="G27" s="47"/>
      <c r="H27" s="27"/>
      <c r="I27" s="48"/>
      <c r="J27" s="28"/>
      <c r="K27" s="24"/>
      <c r="L27" s="14"/>
    </row>
    <row r="28" spans="2:14" s="13" customFormat="1" ht="25.5" x14ac:dyDescent="0.2">
      <c r="B28" s="10" t="s">
        <v>25</v>
      </c>
      <c r="C28" s="5" t="s">
        <v>9</v>
      </c>
      <c r="D28" s="5" t="s">
        <v>45</v>
      </c>
      <c r="E28" s="6" t="s">
        <v>52</v>
      </c>
      <c r="F28" s="5" t="str">
        <f>VLOOKUP(D28,[6]Relatório!$A$14:$D$4200,3,FALSE)</f>
        <v>m3</v>
      </c>
      <c r="G28" s="195">
        <f>40*0.4*1</f>
        <v>16</v>
      </c>
      <c r="H28" s="196">
        <v>67.39</v>
      </c>
      <c r="I28" s="196">
        <f>H28*(1+J$7)</f>
        <v>82.667313000000007</v>
      </c>
      <c r="J28" s="191">
        <f>G28*I28</f>
        <v>1322.6770080000001</v>
      </c>
      <c r="K28" s="24"/>
      <c r="L28" s="14"/>
    </row>
    <row r="29" spans="2:14" s="13" customFormat="1" ht="12.75" x14ac:dyDescent="0.2">
      <c r="B29" s="10" t="s">
        <v>38</v>
      </c>
      <c r="C29" s="5" t="s">
        <v>9</v>
      </c>
      <c r="D29" s="5" t="s">
        <v>46</v>
      </c>
      <c r="E29" s="6" t="s">
        <v>53</v>
      </c>
      <c r="F29" s="5" t="str">
        <f>VLOOKUP(D29,[6]Relatório!$A$14:$D$4200,3,FALSE)</f>
        <v>m2</v>
      </c>
      <c r="G29" s="195">
        <f>40*1</f>
        <v>40</v>
      </c>
      <c r="H29" s="196">
        <v>22.72</v>
      </c>
      <c r="I29" s="196">
        <f t="shared" ref="I29:I35" si="2">H29*(1+J$7)</f>
        <v>27.870624000000003</v>
      </c>
      <c r="J29" s="191">
        <f t="shared" ref="J29:J35" si="3">G29*I29</f>
        <v>1114.8249600000001</v>
      </c>
      <c r="K29" s="24"/>
      <c r="L29" s="14"/>
    </row>
    <row r="30" spans="2:14" s="13" customFormat="1" ht="25.5" x14ac:dyDescent="0.2">
      <c r="B30" s="10" t="s">
        <v>39</v>
      </c>
      <c r="C30" s="5" t="s">
        <v>31</v>
      </c>
      <c r="D30" s="5" t="s">
        <v>47</v>
      </c>
      <c r="E30" s="6" t="s">
        <v>54</v>
      </c>
      <c r="F30" s="5" t="s">
        <v>30</v>
      </c>
      <c r="G30" s="195">
        <v>30</v>
      </c>
      <c r="H30" s="196">
        <v>49.55</v>
      </c>
      <c r="I30" s="196">
        <f t="shared" si="2"/>
        <v>60.782985000000004</v>
      </c>
      <c r="J30" s="191">
        <f t="shared" si="3"/>
        <v>1823.48955</v>
      </c>
      <c r="K30" s="24"/>
      <c r="L30" s="14"/>
    </row>
    <row r="31" spans="2:14" s="13" customFormat="1" ht="25.5" x14ac:dyDescent="0.2">
      <c r="B31" s="10" t="s">
        <v>40</v>
      </c>
      <c r="C31" s="5" t="s">
        <v>9</v>
      </c>
      <c r="D31" s="5" t="s">
        <v>48</v>
      </c>
      <c r="E31" s="6" t="s">
        <v>55</v>
      </c>
      <c r="F31" s="5" t="str">
        <f>VLOOKUP(D31,[6]Relatório!$A$14:$D$4200,3,FALSE)</f>
        <v>m</v>
      </c>
      <c r="G31" s="195">
        <v>40</v>
      </c>
      <c r="H31" s="196">
        <v>171.91</v>
      </c>
      <c r="I31" s="196">
        <f t="shared" si="2"/>
        <v>210.88199700000001</v>
      </c>
      <c r="J31" s="191">
        <f t="shared" si="3"/>
        <v>8435.27988</v>
      </c>
      <c r="K31" s="24"/>
      <c r="L31" s="14"/>
    </row>
    <row r="32" spans="2:14" s="13" customFormat="1" ht="25.5" x14ac:dyDescent="0.2">
      <c r="B32" s="10" t="s">
        <v>41</v>
      </c>
      <c r="C32" s="5" t="s">
        <v>9</v>
      </c>
      <c r="D32" s="5" t="s">
        <v>49</v>
      </c>
      <c r="E32" s="6" t="s">
        <v>56</v>
      </c>
      <c r="F32" s="5" t="str">
        <f>VLOOKUP(D32,[6]Relatório!$A$14:$D$4200,3,FALSE)</f>
        <v>m3</v>
      </c>
      <c r="G32" s="195">
        <f>40*0.4*0.25</f>
        <v>4</v>
      </c>
      <c r="H32" s="196">
        <v>618.83000000000004</v>
      </c>
      <c r="I32" s="196">
        <f t="shared" si="2"/>
        <v>759.11876100000018</v>
      </c>
      <c r="J32" s="191">
        <f t="shared" si="3"/>
        <v>3036.4750440000007</v>
      </c>
      <c r="K32" s="24"/>
      <c r="L32" s="14"/>
    </row>
    <row r="33" spans="2:12" s="13" customFormat="1" ht="25.5" x14ac:dyDescent="0.2">
      <c r="B33" s="10" t="s">
        <v>42</v>
      </c>
      <c r="C33" s="5" t="s">
        <v>9</v>
      </c>
      <c r="D33" s="5" t="s">
        <v>50</v>
      </c>
      <c r="E33" s="6" t="s">
        <v>57</v>
      </c>
      <c r="F33" s="5" t="str">
        <f>VLOOKUP(D33,[6]Relatório!$A$14:$D$4200,3,FALSE)</f>
        <v>m3</v>
      </c>
      <c r="G33" s="195">
        <f>(40*0.4*0.75)+30%</f>
        <v>12.3</v>
      </c>
      <c r="H33" s="196">
        <v>67.39</v>
      </c>
      <c r="I33" s="196">
        <f t="shared" si="2"/>
        <v>82.667313000000007</v>
      </c>
      <c r="J33" s="191">
        <f t="shared" si="3"/>
        <v>1016.8079499000002</v>
      </c>
      <c r="K33" s="24"/>
      <c r="L33" s="14"/>
    </row>
    <row r="34" spans="2:12" s="13" customFormat="1" ht="51" x14ac:dyDescent="0.2">
      <c r="B34" s="10" t="s">
        <v>43</v>
      </c>
      <c r="C34" s="5" t="s">
        <v>9</v>
      </c>
      <c r="D34" s="5" t="s">
        <v>51</v>
      </c>
      <c r="E34" s="6" t="s">
        <v>58</v>
      </c>
      <c r="F34" s="5" t="str">
        <f>VLOOKUP(D34,[6]Relatório!$A$14:$D$4200,3,FALSE)</f>
        <v>un</v>
      </c>
      <c r="G34" s="195">
        <v>8</v>
      </c>
      <c r="H34" s="196">
        <v>850.68</v>
      </c>
      <c r="I34" s="196">
        <f t="shared" si="2"/>
        <v>1043.5291560000001</v>
      </c>
      <c r="J34" s="191">
        <f t="shared" si="3"/>
        <v>8348.2332480000005</v>
      </c>
      <c r="K34" s="24"/>
      <c r="L34" s="14"/>
    </row>
    <row r="35" spans="2:12" s="13" customFormat="1" ht="51" x14ac:dyDescent="0.2">
      <c r="B35" s="10" t="s">
        <v>44</v>
      </c>
      <c r="C35" s="5" t="s">
        <v>9</v>
      </c>
      <c r="D35" s="5" t="s">
        <v>239</v>
      </c>
      <c r="E35" s="6" t="s">
        <v>240</v>
      </c>
      <c r="F35" s="5" t="str">
        <f>VLOOKUP(D35,[6]Relatório!$A$14:$D$4200,3,FALSE)</f>
        <v>m</v>
      </c>
      <c r="G35" s="195">
        <f>25+50+36</f>
        <v>111</v>
      </c>
      <c r="H35" s="197">
        <v>66.430000000000007</v>
      </c>
      <c r="I35" s="196">
        <f t="shared" si="2"/>
        <v>81.489681000000019</v>
      </c>
      <c r="J35" s="191">
        <f t="shared" si="3"/>
        <v>9045.354591000003</v>
      </c>
      <c r="L35" s="14"/>
    </row>
    <row r="36" spans="2:12" s="13" customFormat="1" ht="12.75" x14ac:dyDescent="0.2">
      <c r="B36" s="22"/>
      <c r="C36" s="23"/>
      <c r="D36" s="21"/>
      <c r="E36" s="200" t="s">
        <v>20</v>
      </c>
      <c r="F36" s="201"/>
      <c r="G36" s="201"/>
      <c r="H36" s="202"/>
      <c r="I36" s="329"/>
      <c r="J36" s="329">
        <f>SUM(J28:J35)</f>
        <v>34143.142230900005</v>
      </c>
      <c r="L36" s="14"/>
    </row>
    <row r="37" spans="2:12" s="13" customFormat="1" ht="12.75" x14ac:dyDescent="0.2">
      <c r="B37" s="20">
        <v>5</v>
      </c>
      <c r="C37" s="26"/>
      <c r="D37" s="44"/>
      <c r="E37" s="45" t="s">
        <v>59</v>
      </c>
      <c r="F37" s="46"/>
      <c r="G37" s="47"/>
      <c r="H37" s="27"/>
      <c r="I37" s="48"/>
      <c r="J37" s="28"/>
      <c r="K37" s="24"/>
      <c r="L37" s="14"/>
    </row>
    <row r="38" spans="2:12" s="13" customFormat="1" ht="25.5" x14ac:dyDescent="0.2">
      <c r="B38" s="10" t="s">
        <v>63</v>
      </c>
      <c r="C38" s="5" t="s">
        <v>31</v>
      </c>
      <c r="D38" s="5">
        <v>96385</v>
      </c>
      <c r="E38" s="6" t="s">
        <v>305</v>
      </c>
      <c r="F38" s="5" t="s">
        <v>62</v>
      </c>
      <c r="G38" s="195">
        <f>522*0.15</f>
        <v>78.3</v>
      </c>
      <c r="H38" s="196">
        <v>10.58</v>
      </c>
      <c r="I38" s="196">
        <f>H38*(1+J$7)</f>
        <v>12.978486000000002</v>
      </c>
      <c r="J38" s="191">
        <f>G38*I38</f>
        <v>1016.2154538000001</v>
      </c>
      <c r="K38" s="24"/>
      <c r="L38" s="14"/>
    </row>
    <row r="39" spans="2:12" s="13" customFormat="1" ht="25.5" x14ac:dyDescent="0.2">
      <c r="B39" s="10" t="s">
        <v>64</v>
      </c>
      <c r="C39" s="5" t="s">
        <v>9</v>
      </c>
      <c r="D39" s="5" t="s">
        <v>307</v>
      </c>
      <c r="E39" s="6" t="s">
        <v>306</v>
      </c>
      <c r="F39" s="5" t="s">
        <v>62</v>
      </c>
      <c r="G39" s="195">
        <f>522*0.15</f>
        <v>78.3</v>
      </c>
      <c r="H39" s="196">
        <v>23.37</v>
      </c>
      <c r="I39" s="196">
        <f>H39*(1+J$7)</f>
        <v>28.667979000000003</v>
      </c>
      <c r="J39" s="191">
        <f>G39*I39</f>
        <v>2244.7027557000001</v>
      </c>
      <c r="K39" s="24"/>
      <c r="L39" s="14"/>
    </row>
    <row r="40" spans="2:12" s="13" customFormat="1" ht="25.5" x14ac:dyDescent="0.2">
      <c r="B40" s="10" t="s">
        <v>65</v>
      </c>
      <c r="C40" s="5" t="s">
        <v>9</v>
      </c>
      <c r="D40" s="5" t="s">
        <v>226</v>
      </c>
      <c r="E40" s="6" t="s">
        <v>227</v>
      </c>
      <c r="F40" s="5" t="s">
        <v>73</v>
      </c>
      <c r="G40" s="195">
        <f>(52*26)-830</f>
        <v>522</v>
      </c>
      <c r="H40" s="196">
        <v>155.59</v>
      </c>
      <c r="I40" s="196">
        <f>H40*(1+J$7)</f>
        <v>190.86225300000001</v>
      </c>
      <c r="J40" s="191">
        <f>G40*I40</f>
        <v>99630.096065999998</v>
      </c>
      <c r="K40" s="24"/>
      <c r="L40" s="14"/>
    </row>
    <row r="41" spans="2:12" s="13" customFormat="1" ht="38.25" x14ac:dyDescent="0.2">
      <c r="B41" s="10" t="s">
        <v>66</v>
      </c>
      <c r="C41" s="5" t="s">
        <v>9</v>
      </c>
      <c r="D41" s="5" t="s">
        <v>233</v>
      </c>
      <c r="E41" s="6" t="s">
        <v>234</v>
      </c>
      <c r="F41" s="5" t="s">
        <v>62</v>
      </c>
      <c r="G41" s="195">
        <f>39*(0.15*0.15*3.14*1.5)</f>
        <v>4.1330250000000008</v>
      </c>
      <c r="H41" s="196">
        <v>164.85</v>
      </c>
      <c r="I41" s="196">
        <f t="shared" ref="I41:I54" si="4">H41*(1+J$7)</f>
        <v>202.221495</v>
      </c>
      <c r="J41" s="191">
        <f t="shared" ref="J41:J54" si="5">G41*I41</f>
        <v>835.78649437237516</v>
      </c>
      <c r="K41" s="24"/>
      <c r="L41" s="14"/>
    </row>
    <row r="42" spans="2:12" s="13" customFormat="1" ht="25.5" x14ac:dyDescent="0.2">
      <c r="B42" s="10" t="s">
        <v>268</v>
      </c>
      <c r="C42" s="5" t="s">
        <v>9</v>
      </c>
      <c r="D42" s="5" t="s">
        <v>230</v>
      </c>
      <c r="E42" s="6" t="s">
        <v>231</v>
      </c>
      <c r="F42" s="5" t="s">
        <v>232</v>
      </c>
      <c r="G42" s="195">
        <f>5*1.5*39*0.395</f>
        <v>115.53750000000001</v>
      </c>
      <c r="H42" s="196">
        <v>13.81</v>
      </c>
      <c r="I42" s="196">
        <f t="shared" si="4"/>
        <v>16.940727000000003</v>
      </c>
      <c r="J42" s="191">
        <f t="shared" si="5"/>
        <v>1957.2892457625005</v>
      </c>
      <c r="K42" s="24"/>
      <c r="L42" s="14"/>
    </row>
    <row r="43" spans="2:12" s="13" customFormat="1" ht="25.5" x14ac:dyDescent="0.2">
      <c r="B43" s="10" t="s">
        <v>67</v>
      </c>
      <c r="C43" s="5" t="s">
        <v>9</v>
      </c>
      <c r="D43" s="5" t="s">
        <v>235</v>
      </c>
      <c r="E43" s="6" t="s">
        <v>236</v>
      </c>
      <c r="F43" s="5" t="s">
        <v>62</v>
      </c>
      <c r="G43" s="195">
        <f>G41</f>
        <v>4.1330250000000008</v>
      </c>
      <c r="H43" s="196">
        <v>694.96</v>
      </c>
      <c r="I43" s="196">
        <f t="shared" si="4"/>
        <v>852.50743200000011</v>
      </c>
      <c r="J43" s="191">
        <f t="shared" si="5"/>
        <v>3523.4345291418012</v>
      </c>
      <c r="K43" s="24"/>
      <c r="L43" s="14"/>
    </row>
    <row r="44" spans="2:12" s="13" customFormat="1" ht="25.5" x14ac:dyDescent="0.2">
      <c r="B44" s="10" t="s">
        <v>269</v>
      </c>
      <c r="C44" s="5" t="s">
        <v>9</v>
      </c>
      <c r="D44" s="5" t="s">
        <v>45</v>
      </c>
      <c r="E44" s="6" t="s">
        <v>52</v>
      </c>
      <c r="F44" s="5" t="str">
        <f>VLOOKUP(D44,[6]Relatório!$A$14:$D$4200,3,FALSE)</f>
        <v>m3</v>
      </c>
      <c r="G44" s="195">
        <f>118*0.2*0.3</f>
        <v>7.08</v>
      </c>
      <c r="H44" s="196">
        <v>67.39</v>
      </c>
      <c r="I44" s="196">
        <f t="shared" si="4"/>
        <v>82.667313000000007</v>
      </c>
      <c r="J44" s="191">
        <f t="shared" si="5"/>
        <v>585.28457604000005</v>
      </c>
      <c r="K44" s="24"/>
      <c r="L44" s="14"/>
    </row>
    <row r="45" spans="2:12" s="13" customFormat="1" ht="12.75" x14ac:dyDescent="0.2">
      <c r="B45" s="10" t="s">
        <v>270</v>
      </c>
      <c r="C45" s="5" t="s">
        <v>9</v>
      </c>
      <c r="D45" s="5" t="s">
        <v>46</v>
      </c>
      <c r="E45" s="6" t="s">
        <v>53</v>
      </c>
      <c r="F45" s="5" t="str">
        <f>VLOOKUP(D45,[6]Relatório!$A$14:$D$4200,3,FALSE)</f>
        <v>m2</v>
      </c>
      <c r="G45" s="195">
        <f>118*0.2</f>
        <v>23.6</v>
      </c>
      <c r="H45" s="196">
        <v>22.72</v>
      </c>
      <c r="I45" s="196">
        <f t="shared" si="4"/>
        <v>27.870624000000003</v>
      </c>
      <c r="J45" s="191">
        <f t="shared" si="5"/>
        <v>657.74672640000006</v>
      </c>
      <c r="K45" s="24"/>
      <c r="L45" s="14"/>
    </row>
    <row r="46" spans="2:12" s="13" customFormat="1" ht="25.5" x14ac:dyDescent="0.2">
      <c r="B46" s="10" t="s">
        <v>271</v>
      </c>
      <c r="C46" s="5" t="s">
        <v>9</v>
      </c>
      <c r="D46" s="5" t="s">
        <v>235</v>
      </c>
      <c r="E46" s="6" t="s">
        <v>236</v>
      </c>
      <c r="F46" s="5" t="s">
        <v>62</v>
      </c>
      <c r="G46" s="195">
        <f>118*0.2*0.3</f>
        <v>7.08</v>
      </c>
      <c r="H46" s="196">
        <v>694.96</v>
      </c>
      <c r="I46" s="196">
        <f t="shared" si="4"/>
        <v>852.50743200000011</v>
      </c>
      <c r="J46" s="191">
        <f t="shared" si="5"/>
        <v>6035.7526185600009</v>
      </c>
      <c r="K46" s="24"/>
      <c r="L46" s="14"/>
    </row>
    <row r="47" spans="2:12" s="13" customFormat="1" ht="12.75" x14ac:dyDescent="0.2">
      <c r="B47" s="10" t="s">
        <v>272</v>
      </c>
      <c r="C47" s="5"/>
      <c r="D47" s="5" t="s">
        <v>228</v>
      </c>
      <c r="E47" s="6" t="s">
        <v>229</v>
      </c>
      <c r="F47" s="5" t="s">
        <v>73</v>
      </c>
      <c r="G47" s="195">
        <f>118*0.3*2</f>
        <v>70.8</v>
      </c>
      <c r="H47" s="196">
        <v>60.61</v>
      </c>
      <c r="I47" s="196">
        <f t="shared" si="4"/>
        <v>74.350287000000009</v>
      </c>
      <c r="J47" s="191">
        <f t="shared" si="5"/>
        <v>5264.0003196000007</v>
      </c>
      <c r="K47" s="24"/>
      <c r="L47" s="14"/>
    </row>
    <row r="48" spans="2:12" s="13" customFormat="1" ht="25.5" x14ac:dyDescent="0.2">
      <c r="B48" s="10" t="s">
        <v>273</v>
      </c>
      <c r="C48" s="5"/>
      <c r="D48" s="5" t="s">
        <v>230</v>
      </c>
      <c r="E48" s="6" t="s">
        <v>231</v>
      </c>
      <c r="F48" s="5" t="s">
        <v>232</v>
      </c>
      <c r="G48" s="195">
        <f>(118*4*0.395)+(118/0.2*0.8*0.222)</f>
        <v>291.22399999999999</v>
      </c>
      <c r="H48" s="196">
        <v>13.81</v>
      </c>
      <c r="I48" s="196">
        <f t="shared" si="4"/>
        <v>16.940727000000003</v>
      </c>
      <c r="J48" s="191">
        <f t="shared" si="5"/>
        <v>4933.5462798480003</v>
      </c>
      <c r="K48" s="24"/>
      <c r="L48" s="14"/>
    </row>
    <row r="49" spans="2:12" s="13" customFormat="1" ht="38.25" x14ac:dyDescent="0.2">
      <c r="B49" s="10" t="s">
        <v>274</v>
      </c>
      <c r="C49" s="5" t="s">
        <v>9</v>
      </c>
      <c r="D49" s="5" t="s">
        <v>60</v>
      </c>
      <c r="E49" s="6" t="s">
        <v>61</v>
      </c>
      <c r="F49" s="5" t="str">
        <f>VLOOKUP(D49,[6]Relatório!$A$14:$D$4200,3,FALSE)</f>
        <v>m2</v>
      </c>
      <c r="G49" s="195">
        <f>118*0.2</f>
        <v>23.6</v>
      </c>
      <c r="H49" s="196">
        <v>218.89</v>
      </c>
      <c r="I49" s="196">
        <f t="shared" si="4"/>
        <v>268.51236299999999</v>
      </c>
      <c r="J49" s="191">
        <f t="shared" si="5"/>
        <v>6336.8917668000004</v>
      </c>
      <c r="K49" s="24"/>
      <c r="L49" s="14"/>
    </row>
    <row r="50" spans="2:12" s="13" customFormat="1" ht="12.75" x14ac:dyDescent="0.2">
      <c r="B50" s="10" t="s">
        <v>275</v>
      </c>
      <c r="C50" s="5" t="s">
        <v>216</v>
      </c>
      <c r="D50" s="5" t="s">
        <v>214</v>
      </c>
      <c r="E50" s="6" t="s">
        <v>215</v>
      </c>
      <c r="F50" s="5" t="s">
        <v>30</v>
      </c>
      <c r="G50" s="195">
        <f>50+9+9.5+8.5+41</f>
        <v>118</v>
      </c>
      <c r="H50" s="196">
        <f>CPU!H9</f>
        <v>292.06</v>
      </c>
      <c r="I50" s="196">
        <f t="shared" si="4"/>
        <v>358.27000200000003</v>
      </c>
      <c r="J50" s="191">
        <f t="shared" si="5"/>
        <v>42275.860236</v>
      </c>
      <c r="K50" s="24"/>
      <c r="L50" s="14"/>
    </row>
    <row r="51" spans="2:12" s="13" customFormat="1" ht="12.75" x14ac:dyDescent="0.2">
      <c r="B51" s="10" t="s">
        <v>276</v>
      </c>
      <c r="C51" s="5" t="s">
        <v>251</v>
      </c>
      <c r="D51" s="5" t="s">
        <v>250</v>
      </c>
      <c r="E51" s="6" t="str">
        <f>CPU!D13</f>
        <v>INSTALAÇÃO DE GRADIL LIGHT 50x200x5,00mm, h=1,03m, INCLUSIVE POSTE.</v>
      </c>
      <c r="F51" s="5" t="s">
        <v>30</v>
      </c>
      <c r="G51" s="195">
        <f>25+50</f>
        <v>75</v>
      </c>
      <c r="H51" s="196">
        <f>CPU!H13</f>
        <v>209.95933333333335</v>
      </c>
      <c r="I51" s="196">
        <f t="shared" si="4"/>
        <v>257.55711420000006</v>
      </c>
      <c r="J51" s="191">
        <f t="shared" si="5"/>
        <v>19316.783565000005</v>
      </c>
      <c r="K51" s="24"/>
      <c r="L51" s="14"/>
    </row>
    <row r="52" spans="2:12" s="13" customFormat="1" ht="12.75" x14ac:dyDescent="0.2">
      <c r="B52" s="10" t="s">
        <v>277</v>
      </c>
      <c r="C52" s="5" t="s">
        <v>9</v>
      </c>
      <c r="D52" s="5" t="s">
        <v>69</v>
      </c>
      <c r="E52" s="6" t="s">
        <v>70</v>
      </c>
      <c r="F52" s="5" t="s">
        <v>73</v>
      </c>
      <c r="G52" s="195">
        <f>7.5</f>
        <v>7.5</v>
      </c>
      <c r="H52" s="196">
        <v>384.48</v>
      </c>
      <c r="I52" s="196">
        <f t="shared" si="4"/>
        <v>471.64161600000006</v>
      </c>
      <c r="J52" s="191">
        <f t="shared" si="5"/>
        <v>3537.3121200000005</v>
      </c>
      <c r="K52" s="24"/>
      <c r="L52" s="14"/>
    </row>
    <row r="53" spans="2:12" s="13" customFormat="1" ht="25.5" x14ac:dyDescent="0.2">
      <c r="B53" s="10" t="s">
        <v>308</v>
      </c>
      <c r="C53" s="5" t="s">
        <v>9</v>
      </c>
      <c r="D53" s="5" t="s">
        <v>71</v>
      </c>
      <c r="E53" s="6" t="s">
        <v>72</v>
      </c>
      <c r="F53" s="5" t="s">
        <v>73</v>
      </c>
      <c r="G53" s="195">
        <v>15</v>
      </c>
      <c r="H53" s="196">
        <v>34.35</v>
      </c>
      <c r="I53" s="196">
        <f t="shared" si="4"/>
        <v>42.137145000000004</v>
      </c>
      <c r="J53" s="191">
        <f t="shared" si="5"/>
        <v>632.05717500000003</v>
      </c>
      <c r="K53" s="24"/>
      <c r="L53" s="14"/>
    </row>
    <row r="54" spans="2:12" s="13" customFormat="1" ht="51" x14ac:dyDescent="0.2">
      <c r="B54" s="10" t="s">
        <v>309</v>
      </c>
      <c r="C54" s="5" t="s">
        <v>9</v>
      </c>
      <c r="D54" s="5" t="s">
        <v>245</v>
      </c>
      <c r="E54" s="6" t="s">
        <v>246</v>
      </c>
      <c r="F54" s="5" t="s">
        <v>30</v>
      </c>
      <c r="G54" s="195">
        <f>36+64</f>
        <v>100</v>
      </c>
      <c r="H54" s="196">
        <v>492.67</v>
      </c>
      <c r="I54" s="196">
        <f t="shared" si="4"/>
        <v>604.35828900000013</v>
      </c>
      <c r="J54" s="191">
        <f t="shared" si="5"/>
        <v>60435.828900000015</v>
      </c>
      <c r="K54" s="24"/>
      <c r="L54" s="14"/>
    </row>
    <row r="55" spans="2:12" s="13" customFormat="1" ht="12.75" x14ac:dyDescent="0.2">
      <c r="B55" s="22"/>
      <c r="C55" s="23"/>
      <c r="D55" s="21"/>
      <c r="E55" s="200" t="s">
        <v>20</v>
      </c>
      <c r="F55" s="201"/>
      <c r="G55" s="201"/>
      <c r="H55" s="202"/>
      <c r="I55" s="329"/>
      <c r="J55" s="329">
        <f>SUM(J38:J54)</f>
        <v>259218.58882802469</v>
      </c>
      <c r="L55" s="14"/>
    </row>
    <row r="56" spans="2:12" s="13" customFormat="1" ht="12.75" x14ac:dyDescent="0.2">
      <c r="B56" s="20">
        <v>6</v>
      </c>
      <c r="C56" s="26"/>
      <c r="D56" s="44"/>
      <c r="E56" s="45" t="s">
        <v>249</v>
      </c>
      <c r="F56" s="46"/>
      <c r="G56" s="47"/>
      <c r="H56" s="27"/>
      <c r="I56" s="48"/>
      <c r="J56" s="28"/>
      <c r="K56" s="24"/>
      <c r="L56" s="14"/>
    </row>
    <row r="57" spans="2:12" s="13" customFormat="1" ht="38.25" x14ac:dyDescent="0.2">
      <c r="B57" s="10" t="s">
        <v>283</v>
      </c>
      <c r="C57" s="5" t="s">
        <v>68</v>
      </c>
      <c r="D57" s="5" t="s">
        <v>74</v>
      </c>
      <c r="E57" s="6" t="s">
        <v>75</v>
      </c>
      <c r="F57" s="5" t="s">
        <v>30</v>
      </c>
      <c r="G57" s="195">
        <v>22</v>
      </c>
      <c r="H57" s="196">
        <v>436.85</v>
      </c>
      <c r="I57" s="196">
        <f t="shared" ref="I57" si="6">H57*(1+J$7)</f>
        <v>535.88389500000005</v>
      </c>
      <c r="J57" s="191">
        <f t="shared" ref="J57" si="7">G57*I57</f>
        <v>11789.44569</v>
      </c>
      <c r="K57" s="24"/>
      <c r="L57" s="14"/>
    </row>
    <row r="58" spans="2:12" s="13" customFormat="1" ht="12.75" x14ac:dyDescent="0.2">
      <c r="B58" s="22"/>
      <c r="C58" s="23"/>
      <c r="D58" s="21"/>
      <c r="E58" s="200" t="s">
        <v>20</v>
      </c>
      <c r="F58" s="201"/>
      <c r="G58" s="201"/>
      <c r="H58" s="202"/>
      <c r="I58" s="329"/>
      <c r="J58" s="329">
        <f>SUM(J57:J57)</f>
        <v>11789.44569</v>
      </c>
      <c r="K58" s="24"/>
      <c r="L58" s="14"/>
    </row>
    <row r="59" spans="2:12" s="13" customFormat="1" ht="12.75" x14ac:dyDescent="0.2">
      <c r="B59" s="20">
        <v>7</v>
      </c>
      <c r="C59" s="26"/>
      <c r="D59" s="44"/>
      <c r="E59" s="45" t="s">
        <v>89</v>
      </c>
      <c r="F59" s="46"/>
      <c r="G59" s="47"/>
      <c r="H59" s="27"/>
      <c r="I59" s="48"/>
      <c r="J59" s="28"/>
      <c r="K59" s="24"/>
      <c r="L59" s="14"/>
    </row>
    <row r="60" spans="2:12" s="13" customFormat="1" ht="38.25" x14ac:dyDescent="0.2">
      <c r="B60" s="10" t="s">
        <v>284</v>
      </c>
      <c r="C60" s="5" t="s">
        <v>9</v>
      </c>
      <c r="D60" s="5" t="s">
        <v>91</v>
      </c>
      <c r="E60" s="6" t="s">
        <v>92</v>
      </c>
      <c r="F60" s="5" t="s">
        <v>78</v>
      </c>
      <c r="G60" s="195">
        <f>70+42</f>
        <v>112</v>
      </c>
      <c r="H60" s="196">
        <v>11</v>
      </c>
      <c r="I60" s="196">
        <f>H60*(1+J$7)</f>
        <v>13.4937</v>
      </c>
      <c r="J60" s="191">
        <f>G60*I60</f>
        <v>1511.2944</v>
      </c>
      <c r="K60" s="24"/>
      <c r="L60" s="14"/>
    </row>
    <row r="61" spans="2:12" s="13" customFormat="1" ht="25.5" x14ac:dyDescent="0.2">
      <c r="B61" s="10" t="s">
        <v>285</v>
      </c>
      <c r="C61" s="5" t="s">
        <v>9</v>
      </c>
      <c r="D61" s="5" t="s">
        <v>84</v>
      </c>
      <c r="E61" s="6" t="s">
        <v>85</v>
      </c>
      <c r="F61" s="5" t="s">
        <v>77</v>
      </c>
      <c r="G61" s="195">
        <v>6</v>
      </c>
      <c r="H61" s="196">
        <v>50</v>
      </c>
      <c r="I61" s="196">
        <f t="shared" ref="I61:I65" si="8">H61*(1+J$7)</f>
        <v>61.335000000000008</v>
      </c>
      <c r="J61" s="191">
        <f t="shared" ref="J61:J65" si="9">G61*I61</f>
        <v>368.01000000000005</v>
      </c>
      <c r="K61" s="24"/>
      <c r="L61" s="14"/>
    </row>
    <row r="62" spans="2:12" s="13" customFormat="1" ht="25.5" x14ac:dyDescent="0.2">
      <c r="B62" s="10" t="s">
        <v>286</v>
      </c>
      <c r="C62" s="5" t="s">
        <v>9</v>
      </c>
      <c r="D62" s="5" t="s">
        <v>86</v>
      </c>
      <c r="E62" s="6" t="s">
        <v>87</v>
      </c>
      <c r="F62" s="5" t="s">
        <v>77</v>
      </c>
      <c r="G62" s="195">
        <v>6</v>
      </c>
      <c r="H62" s="196">
        <v>39.520000000000003</v>
      </c>
      <c r="I62" s="196">
        <f t="shared" si="8"/>
        <v>48.479184000000011</v>
      </c>
      <c r="J62" s="191">
        <f t="shared" si="9"/>
        <v>290.87510400000008</v>
      </c>
      <c r="K62" s="24"/>
      <c r="L62" s="14"/>
    </row>
    <row r="63" spans="2:12" s="13" customFormat="1" ht="51" x14ac:dyDescent="0.2">
      <c r="B63" s="10" t="s">
        <v>287</v>
      </c>
      <c r="C63" s="5" t="s">
        <v>9</v>
      </c>
      <c r="D63" s="5" t="s">
        <v>28</v>
      </c>
      <c r="E63" s="6" t="s">
        <v>96</v>
      </c>
      <c r="F63" s="5" t="s">
        <v>78</v>
      </c>
      <c r="G63" s="195">
        <f>70+42</f>
        <v>112</v>
      </c>
      <c r="H63" s="196">
        <v>73.14</v>
      </c>
      <c r="I63" s="196">
        <f t="shared" si="8"/>
        <v>89.720838000000015</v>
      </c>
      <c r="J63" s="191">
        <f t="shared" si="9"/>
        <v>10048.733856000003</v>
      </c>
      <c r="K63" s="24"/>
      <c r="L63" s="14"/>
    </row>
    <row r="64" spans="2:12" s="13" customFormat="1" ht="12.75" x14ac:dyDescent="0.2">
      <c r="B64" s="10" t="s">
        <v>288</v>
      </c>
      <c r="C64" s="5" t="s">
        <v>31</v>
      </c>
      <c r="D64" s="5">
        <v>102498</v>
      </c>
      <c r="E64" s="6" t="s">
        <v>29</v>
      </c>
      <c r="F64" s="5" t="s">
        <v>78</v>
      </c>
      <c r="G64" s="195">
        <f>112*0.2*0.15</f>
        <v>3.3600000000000003</v>
      </c>
      <c r="H64" s="196">
        <v>1.4</v>
      </c>
      <c r="I64" s="196">
        <f t="shared" si="8"/>
        <v>1.7173800000000001</v>
      </c>
      <c r="J64" s="191">
        <f t="shared" si="9"/>
        <v>5.7703968000000012</v>
      </c>
      <c r="K64" s="24"/>
      <c r="L64" s="14"/>
    </row>
    <row r="65" spans="2:12" s="13" customFormat="1" ht="51" x14ac:dyDescent="0.2">
      <c r="B65" s="10" t="s">
        <v>289</v>
      </c>
      <c r="C65" s="5" t="s">
        <v>9</v>
      </c>
      <c r="D65" s="5" t="s">
        <v>98</v>
      </c>
      <c r="E65" s="6" t="s">
        <v>99</v>
      </c>
      <c r="F65" s="5" t="s">
        <v>78</v>
      </c>
      <c r="G65" s="195">
        <f>70+42</f>
        <v>112</v>
      </c>
      <c r="H65" s="196">
        <v>39.700000000000003</v>
      </c>
      <c r="I65" s="196">
        <f t="shared" si="8"/>
        <v>48.699990000000007</v>
      </c>
      <c r="J65" s="191">
        <f t="shared" si="9"/>
        <v>5454.3988800000006</v>
      </c>
      <c r="K65" s="24"/>
      <c r="L65" s="14"/>
    </row>
    <row r="66" spans="2:12" s="13" customFormat="1" ht="12.75" x14ac:dyDescent="0.2">
      <c r="B66" s="22"/>
      <c r="C66" s="23"/>
      <c r="D66" s="21"/>
      <c r="E66" s="200" t="s">
        <v>20</v>
      </c>
      <c r="F66" s="201"/>
      <c r="G66" s="201"/>
      <c r="H66" s="202"/>
      <c r="I66" s="329"/>
      <c r="J66" s="329">
        <f>SUM(J60:J65)</f>
        <v>17679.082636800005</v>
      </c>
      <c r="L66" s="14"/>
    </row>
    <row r="67" spans="2:12" s="13" customFormat="1" ht="12.75" x14ac:dyDescent="0.2">
      <c r="B67" s="20">
        <v>8</v>
      </c>
      <c r="C67" s="26"/>
      <c r="D67" s="44"/>
      <c r="E67" s="45" t="s">
        <v>100</v>
      </c>
      <c r="F67" s="46"/>
      <c r="G67" s="47"/>
      <c r="H67" s="27"/>
      <c r="I67" s="48"/>
      <c r="J67" s="28"/>
      <c r="K67" s="24"/>
      <c r="L67" s="14"/>
    </row>
    <row r="68" spans="2:12" s="13" customFormat="1" ht="25.5" x14ac:dyDescent="0.2">
      <c r="B68" s="10" t="s">
        <v>290</v>
      </c>
      <c r="C68" s="5" t="s">
        <v>9</v>
      </c>
      <c r="D68" s="5" t="s">
        <v>102</v>
      </c>
      <c r="E68" s="6" t="s">
        <v>103</v>
      </c>
      <c r="F68" s="5" t="s">
        <v>76</v>
      </c>
      <c r="G68" s="195">
        <f>(70+42)*3</f>
        <v>336</v>
      </c>
      <c r="H68" s="196">
        <v>2.3199999999999998</v>
      </c>
      <c r="I68" s="196">
        <f>H68*(1+J$7)</f>
        <v>2.8459440000000003</v>
      </c>
      <c r="J68" s="191">
        <f>G68*I68</f>
        <v>956.23718400000007</v>
      </c>
      <c r="K68" s="24"/>
      <c r="L68" s="14"/>
    </row>
    <row r="69" spans="2:12" s="13" customFormat="1" ht="38.25" x14ac:dyDescent="0.2">
      <c r="B69" s="10" t="s">
        <v>291</v>
      </c>
      <c r="C69" s="5" t="s">
        <v>9</v>
      </c>
      <c r="D69" s="5" t="s">
        <v>27</v>
      </c>
      <c r="E69" s="6" t="s">
        <v>79</v>
      </c>
      <c r="F69" s="5" t="s">
        <v>76</v>
      </c>
      <c r="G69" s="195">
        <f>(70+42)*3</f>
        <v>336</v>
      </c>
      <c r="H69" s="196">
        <v>4.71</v>
      </c>
      <c r="I69" s="196">
        <f t="shared" ref="I69:I76" si="10">H69*(1+J$7)</f>
        <v>5.7777570000000003</v>
      </c>
      <c r="J69" s="191">
        <f t="shared" ref="J69:J76" si="11">G69*I69</f>
        <v>1941.326352</v>
      </c>
      <c r="K69" s="24"/>
      <c r="L69" s="14"/>
    </row>
    <row r="70" spans="2:12" s="13" customFormat="1" ht="38.25" x14ac:dyDescent="0.2">
      <c r="B70" s="10" t="s">
        <v>292</v>
      </c>
      <c r="C70" s="5" t="s">
        <v>9</v>
      </c>
      <c r="D70" s="5" t="s">
        <v>82</v>
      </c>
      <c r="E70" s="6" t="s">
        <v>83</v>
      </c>
      <c r="F70" s="5" t="s">
        <v>77</v>
      </c>
      <c r="G70" s="195">
        <v>3</v>
      </c>
      <c r="H70" s="196">
        <v>148.97999999999999</v>
      </c>
      <c r="I70" s="196">
        <f t="shared" si="10"/>
        <v>182.75376600000001</v>
      </c>
      <c r="J70" s="191">
        <f t="shared" si="11"/>
        <v>548.26129800000001</v>
      </c>
      <c r="K70" s="24"/>
      <c r="L70" s="14"/>
    </row>
    <row r="71" spans="2:12" s="13" customFormat="1" ht="25.5" x14ac:dyDescent="0.2">
      <c r="B71" s="10" t="s">
        <v>293</v>
      </c>
      <c r="C71" s="5" t="s">
        <v>9</v>
      </c>
      <c r="D71" s="5" t="s">
        <v>84</v>
      </c>
      <c r="E71" s="6" t="s">
        <v>85</v>
      </c>
      <c r="F71" s="5" t="s">
        <v>77</v>
      </c>
      <c r="G71" s="195">
        <v>3</v>
      </c>
      <c r="H71" s="196">
        <v>50</v>
      </c>
      <c r="I71" s="196">
        <f t="shared" si="10"/>
        <v>61.335000000000008</v>
      </c>
      <c r="J71" s="191">
        <f t="shared" si="11"/>
        <v>184.00500000000002</v>
      </c>
      <c r="K71" s="24"/>
      <c r="L71" s="14"/>
    </row>
    <row r="72" spans="2:12" s="13" customFormat="1" ht="25.5" x14ac:dyDescent="0.2">
      <c r="B72" s="10" t="s">
        <v>294</v>
      </c>
      <c r="C72" s="5" t="s">
        <v>9</v>
      </c>
      <c r="D72" s="5" t="s">
        <v>86</v>
      </c>
      <c r="E72" s="6" t="s">
        <v>87</v>
      </c>
      <c r="F72" s="5" t="s">
        <v>77</v>
      </c>
      <c r="G72" s="195">
        <v>3</v>
      </c>
      <c r="H72" s="196">
        <v>39.520000000000003</v>
      </c>
      <c r="I72" s="196">
        <f t="shared" si="10"/>
        <v>48.479184000000011</v>
      </c>
      <c r="J72" s="191">
        <f t="shared" si="11"/>
        <v>145.43755200000004</v>
      </c>
      <c r="K72" s="24"/>
      <c r="L72" s="14"/>
    </row>
    <row r="73" spans="2:12" s="13" customFormat="1" ht="12.75" x14ac:dyDescent="0.2">
      <c r="B73" s="10" t="s">
        <v>295</v>
      </c>
      <c r="C73" s="5" t="s">
        <v>9</v>
      </c>
      <c r="D73" s="5" t="s">
        <v>104</v>
      </c>
      <c r="E73" s="6" t="s">
        <v>105</v>
      </c>
      <c r="F73" s="5" t="s">
        <v>76</v>
      </c>
      <c r="G73" s="195">
        <f>(70+42)*3</f>
        <v>336</v>
      </c>
      <c r="H73" s="196">
        <v>70.08</v>
      </c>
      <c r="I73" s="196">
        <f t="shared" si="10"/>
        <v>85.967136000000011</v>
      </c>
      <c r="J73" s="191">
        <f t="shared" si="11"/>
        <v>28884.957696000005</v>
      </c>
      <c r="K73" s="24"/>
      <c r="L73" s="14"/>
    </row>
    <row r="74" spans="2:12" s="13" customFormat="1" ht="12.75" x14ac:dyDescent="0.2">
      <c r="B74" s="10" t="s">
        <v>296</v>
      </c>
      <c r="C74" s="5" t="s">
        <v>68</v>
      </c>
      <c r="D74" s="5" t="s">
        <v>80</v>
      </c>
      <c r="E74" s="6" t="s">
        <v>81</v>
      </c>
      <c r="F74" s="5" t="s">
        <v>78</v>
      </c>
      <c r="G74" s="195">
        <v>118</v>
      </c>
      <c r="H74" s="196">
        <v>1.9</v>
      </c>
      <c r="I74" s="196">
        <f t="shared" si="10"/>
        <v>2.33073</v>
      </c>
      <c r="J74" s="191">
        <f t="shared" si="11"/>
        <v>275.02614</v>
      </c>
      <c r="K74" s="24"/>
      <c r="L74" s="14"/>
    </row>
    <row r="75" spans="2:12" s="13" customFormat="1" ht="25.5" x14ac:dyDescent="0.2">
      <c r="B75" s="10" t="s">
        <v>297</v>
      </c>
      <c r="C75" s="5" t="s">
        <v>9</v>
      </c>
      <c r="D75" s="5" t="s">
        <v>26</v>
      </c>
      <c r="E75" s="6" t="s">
        <v>88</v>
      </c>
      <c r="F75" s="5" t="s">
        <v>76</v>
      </c>
      <c r="G75" s="195">
        <f>(70+42)*3</f>
        <v>336</v>
      </c>
      <c r="H75" s="196">
        <v>89.68</v>
      </c>
      <c r="I75" s="196">
        <f t="shared" si="10"/>
        <v>110.01045600000002</v>
      </c>
      <c r="J75" s="191">
        <f t="shared" si="11"/>
        <v>36963.513216000007</v>
      </c>
      <c r="K75" s="24"/>
      <c r="L75" s="14"/>
    </row>
    <row r="76" spans="2:12" s="13" customFormat="1" ht="25.5" x14ac:dyDescent="0.2">
      <c r="B76" s="10" t="s">
        <v>298</v>
      </c>
      <c r="C76" s="5" t="s">
        <v>9</v>
      </c>
      <c r="D76" s="5" t="s">
        <v>106</v>
      </c>
      <c r="E76" s="6" t="s">
        <v>107</v>
      </c>
      <c r="F76" s="5" t="s">
        <v>108</v>
      </c>
      <c r="G76" s="195">
        <v>1</v>
      </c>
      <c r="H76" s="196">
        <v>413.94</v>
      </c>
      <c r="I76" s="196">
        <f t="shared" si="10"/>
        <v>507.78019800000004</v>
      </c>
      <c r="J76" s="191">
        <f t="shared" si="11"/>
        <v>507.78019800000004</v>
      </c>
      <c r="K76" s="24"/>
      <c r="L76" s="14"/>
    </row>
    <row r="77" spans="2:12" s="13" customFormat="1" ht="12.75" x14ac:dyDescent="0.2">
      <c r="B77" s="22"/>
      <c r="C77" s="23"/>
      <c r="D77" s="21"/>
      <c r="E77" s="200" t="s">
        <v>20</v>
      </c>
      <c r="F77" s="201"/>
      <c r="G77" s="201"/>
      <c r="H77" s="202"/>
      <c r="I77" s="329"/>
      <c r="J77" s="329">
        <f>SUM(J68:J76)</f>
        <v>70406.544636000006</v>
      </c>
      <c r="K77" s="24"/>
      <c r="L77" s="14"/>
    </row>
    <row r="78" spans="2:12" s="13" customFormat="1" ht="12.75" x14ac:dyDescent="0.2">
      <c r="B78" s="20">
        <v>9</v>
      </c>
      <c r="C78" s="26"/>
      <c r="D78" s="44"/>
      <c r="E78" s="45" t="s">
        <v>267</v>
      </c>
      <c r="F78" s="46"/>
      <c r="G78" s="47"/>
      <c r="H78" s="27"/>
      <c r="I78" s="48"/>
      <c r="J78" s="28"/>
      <c r="K78" s="24"/>
      <c r="L78" s="14"/>
    </row>
    <row r="79" spans="2:12" s="13" customFormat="1" ht="25.5" x14ac:dyDescent="0.2">
      <c r="B79" s="10" t="s">
        <v>299</v>
      </c>
      <c r="C79" s="5" t="s">
        <v>9</v>
      </c>
      <c r="D79" s="5" t="s">
        <v>259</v>
      </c>
      <c r="E79" s="198" t="s">
        <v>260</v>
      </c>
      <c r="F79" s="196" t="s">
        <v>261</v>
      </c>
      <c r="G79" s="199">
        <v>5</v>
      </c>
      <c r="H79" s="196">
        <v>176</v>
      </c>
      <c r="I79" s="196">
        <f>H79*(1+J$7)</f>
        <v>215.89920000000001</v>
      </c>
      <c r="J79" s="191">
        <f>G79*I79</f>
        <v>1079.4960000000001</v>
      </c>
      <c r="K79" s="24"/>
      <c r="L79" s="14"/>
    </row>
    <row r="80" spans="2:12" s="13" customFormat="1" ht="12.75" x14ac:dyDescent="0.2">
      <c r="B80" s="10" t="s">
        <v>300</v>
      </c>
      <c r="C80" s="218" t="s">
        <v>262</v>
      </c>
      <c r="D80" s="219"/>
      <c r="E80" s="198" t="s">
        <v>263</v>
      </c>
      <c r="F80" s="196" t="s">
        <v>261</v>
      </c>
      <c r="G80" s="199">
        <v>3</v>
      </c>
      <c r="H80" s="196">
        <f>(304.69+307.3+375.25)/3</f>
        <v>329.08</v>
      </c>
      <c r="I80" s="196">
        <f>H80*(1+J$7)</f>
        <v>403.682436</v>
      </c>
      <c r="J80" s="191">
        <f>G80*I80</f>
        <v>1211.0473079999999</v>
      </c>
      <c r="K80" s="24"/>
      <c r="L80" s="14"/>
    </row>
    <row r="81" spans="2:12" s="13" customFormat="1" ht="12.75" x14ac:dyDescent="0.2">
      <c r="B81" s="10" t="s">
        <v>301</v>
      </c>
      <c r="C81" s="5" t="s">
        <v>9</v>
      </c>
      <c r="D81" s="5" t="s">
        <v>264</v>
      </c>
      <c r="E81" s="198" t="s">
        <v>265</v>
      </c>
      <c r="F81" s="196" t="s">
        <v>266</v>
      </c>
      <c r="G81" s="199">
        <v>40</v>
      </c>
      <c r="H81" s="196">
        <v>24.24</v>
      </c>
      <c r="I81" s="196">
        <f>H81*(1+J$7)</f>
        <v>29.735208</v>
      </c>
      <c r="J81" s="191">
        <f>G81*I81</f>
        <v>1189.40832</v>
      </c>
      <c r="K81" s="24"/>
      <c r="L81" s="14"/>
    </row>
    <row r="82" spans="2:12" s="13" customFormat="1" ht="25.5" x14ac:dyDescent="0.2">
      <c r="B82" s="10" t="s">
        <v>302</v>
      </c>
      <c r="C82" s="5" t="s">
        <v>9</v>
      </c>
      <c r="D82" s="5" t="s">
        <v>109</v>
      </c>
      <c r="E82" s="198" t="s">
        <v>110</v>
      </c>
      <c r="F82" s="196" t="s">
        <v>76</v>
      </c>
      <c r="G82" s="196">
        <f>2500-1250</f>
        <v>1250</v>
      </c>
      <c r="H82" s="196">
        <v>30.66</v>
      </c>
      <c r="I82" s="196">
        <f>H82*(1+J$7)</f>
        <v>37.610622000000006</v>
      </c>
      <c r="J82" s="191">
        <f>G82*I82</f>
        <v>47013.277500000011</v>
      </c>
      <c r="K82" s="24"/>
      <c r="L82" s="14"/>
    </row>
    <row r="83" spans="2:12" s="13" customFormat="1" ht="12.75" x14ac:dyDescent="0.2">
      <c r="B83" s="22"/>
      <c r="C83" s="23"/>
      <c r="D83" s="21"/>
      <c r="E83" s="220" t="s">
        <v>20</v>
      </c>
      <c r="F83" s="221"/>
      <c r="G83" s="221"/>
      <c r="H83" s="222"/>
      <c r="I83" s="330"/>
      <c r="J83" s="330">
        <f>SUM(J79:J82)</f>
        <v>50493.229128000014</v>
      </c>
      <c r="K83" s="24"/>
      <c r="L83" s="14"/>
    </row>
    <row r="84" spans="2:12" s="13" customFormat="1" ht="12.75" x14ac:dyDescent="0.2">
      <c r="B84" s="20">
        <v>10</v>
      </c>
      <c r="C84" s="26"/>
      <c r="D84" s="44"/>
      <c r="E84" s="45" t="s">
        <v>111</v>
      </c>
      <c r="F84" s="46"/>
      <c r="G84" s="47"/>
      <c r="H84" s="27"/>
      <c r="I84" s="48"/>
      <c r="J84" s="28"/>
      <c r="K84" s="24"/>
      <c r="L84" s="14"/>
    </row>
    <row r="85" spans="2:12" s="13" customFormat="1" ht="12.75" x14ac:dyDescent="0.2">
      <c r="B85" s="10" t="s">
        <v>90</v>
      </c>
      <c r="C85" s="5" t="s">
        <v>9</v>
      </c>
      <c r="D85" s="5" t="s">
        <v>310</v>
      </c>
      <c r="E85" s="6" t="s">
        <v>311</v>
      </c>
      <c r="F85" s="5" t="s">
        <v>114</v>
      </c>
      <c r="G85" s="195">
        <v>1</v>
      </c>
      <c r="H85" s="196">
        <v>160.15</v>
      </c>
      <c r="I85" s="196">
        <f>H85*(1+J$7)</f>
        <v>196.45600500000003</v>
      </c>
      <c r="J85" s="191">
        <f>G85*I85</f>
        <v>196.45600500000003</v>
      </c>
      <c r="K85" s="24"/>
      <c r="L85" s="14"/>
    </row>
    <row r="86" spans="2:12" s="13" customFormat="1" ht="12.75" x14ac:dyDescent="0.2">
      <c r="B86" s="10" t="s">
        <v>93</v>
      </c>
      <c r="C86" s="5" t="s">
        <v>9</v>
      </c>
      <c r="D86" s="5" t="s">
        <v>112</v>
      </c>
      <c r="E86" s="6" t="s">
        <v>113</v>
      </c>
      <c r="F86" s="5" t="s">
        <v>114</v>
      </c>
      <c r="G86" s="195">
        <v>11</v>
      </c>
      <c r="H86" s="196">
        <v>37.18</v>
      </c>
      <c r="I86" s="196">
        <f>H86*(1+J$7)</f>
        <v>45.608706000000005</v>
      </c>
      <c r="J86" s="191">
        <f>G86*I86</f>
        <v>501.69576600000005</v>
      </c>
      <c r="K86" s="24"/>
      <c r="L86" s="14"/>
    </row>
    <row r="87" spans="2:12" s="13" customFormat="1" ht="25.5" x14ac:dyDescent="0.2">
      <c r="B87" s="10" t="s">
        <v>94</v>
      </c>
      <c r="C87" s="5" t="s">
        <v>9</v>
      </c>
      <c r="D87" s="5" t="s">
        <v>115</v>
      </c>
      <c r="E87" s="6" t="s">
        <v>116</v>
      </c>
      <c r="F87" s="5" t="s">
        <v>78</v>
      </c>
      <c r="G87" s="195">
        <v>120</v>
      </c>
      <c r="H87" s="196">
        <v>26.03</v>
      </c>
      <c r="I87" s="196">
        <f t="shared" ref="I87:I90" si="12">H87*(1+J$7)</f>
        <v>31.931001000000006</v>
      </c>
      <c r="J87" s="191">
        <f t="shared" ref="J87:J90" si="13">G87*I87</f>
        <v>3831.7201200000009</v>
      </c>
      <c r="K87" s="24"/>
      <c r="L87" s="14"/>
    </row>
    <row r="88" spans="2:12" s="13" customFormat="1" ht="25.5" x14ac:dyDescent="0.2">
      <c r="B88" s="10" t="s">
        <v>95</v>
      </c>
      <c r="C88" s="5" t="s">
        <v>31</v>
      </c>
      <c r="D88" s="5" t="s">
        <v>117</v>
      </c>
      <c r="E88" s="6" t="s">
        <v>118</v>
      </c>
      <c r="F88" s="5" t="s">
        <v>114</v>
      </c>
      <c r="G88" s="195">
        <v>11</v>
      </c>
      <c r="H88" s="196">
        <v>600.6</v>
      </c>
      <c r="I88" s="196">
        <f t="shared" si="12"/>
        <v>736.75602000000015</v>
      </c>
      <c r="J88" s="191">
        <f t="shared" si="13"/>
        <v>8104.3162200000015</v>
      </c>
      <c r="K88" s="24"/>
      <c r="L88" s="14"/>
    </row>
    <row r="89" spans="2:12" s="13" customFormat="1" ht="26.25" customHeight="1" x14ac:dyDescent="0.2">
      <c r="B89" s="10" t="s">
        <v>97</v>
      </c>
      <c r="C89" s="5" t="s">
        <v>9</v>
      </c>
      <c r="D89" s="5" t="s">
        <v>119</v>
      </c>
      <c r="E89" s="6" t="s">
        <v>120</v>
      </c>
      <c r="F89" s="5" t="s">
        <v>78</v>
      </c>
      <c r="G89" s="195">
        <v>300</v>
      </c>
      <c r="H89" s="196">
        <v>5.0199999999999996</v>
      </c>
      <c r="I89" s="196">
        <f t="shared" si="12"/>
        <v>6.1580339999999998</v>
      </c>
      <c r="J89" s="191">
        <f t="shared" si="13"/>
        <v>1847.4102</v>
      </c>
      <c r="K89" s="24"/>
      <c r="L89" s="14"/>
    </row>
    <row r="90" spans="2:12" s="13" customFormat="1" ht="38.25" x14ac:dyDescent="0.2">
      <c r="B90" s="10" t="s">
        <v>312</v>
      </c>
      <c r="C90" s="5" t="s">
        <v>9</v>
      </c>
      <c r="D90" s="5" t="s">
        <v>121</v>
      </c>
      <c r="E90" s="6" t="s">
        <v>122</v>
      </c>
      <c r="F90" s="5" t="s">
        <v>114</v>
      </c>
      <c r="G90" s="195">
        <v>13</v>
      </c>
      <c r="H90" s="196">
        <v>89.25</v>
      </c>
      <c r="I90" s="196">
        <f t="shared" si="12"/>
        <v>109.48297500000001</v>
      </c>
      <c r="J90" s="191">
        <f t="shared" si="13"/>
        <v>1423.278675</v>
      </c>
      <c r="K90" s="24"/>
      <c r="L90" s="14"/>
    </row>
    <row r="91" spans="2:12" s="13" customFormat="1" ht="12.75" x14ac:dyDescent="0.2">
      <c r="B91" s="22"/>
      <c r="C91" s="23"/>
      <c r="D91" s="21"/>
      <c r="E91" s="200" t="s">
        <v>20</v>
      </c>
      <c r="F91" s="201"/>
      <c r="G91" s="201"/>
      <c r="H91" s="202"/>
      <c r="I91" s="331"/>
      <c r="J91" s="329">
        <f>SUM(J85:J90)</f>
        <v>15904.876986000003</v>
      </c>
      <c r="K91" s="24"/>
      <c r="L91" s="14"/>
    </row>
    <row r="92" spans="2:12" s="13" customFormat="1" ht="12.75" x14ac:dyDescent="0.2">
      <c r="B92" s="20">
        <v>11</v>
      </c>
      <c r="C92" s="26"/>
      <c r="D92" s="44"/>
      <c r="E92" s="45" t="s">
        <v>123</v>
      </c>
      <c r="F92" s="46"/>
      <c r="G92" s="47"/>
      <c r="H92" s="27"/>
      <c r="I92" s="48"/>
      <c r="J92" s="28"/>
      <c r="K92" s="24"/>
      <c r="L92" s="14"/>
    </row>
    <row r="93" spans="2:12" s="13" customFormat="1" ht="12.75" x14ac:dyDescent="0.2">
      <c r="B93" s="10" t="s">
        <v>101</v>
      </c>
      <c r="C93" s="5" t="s">
        <v>9</v>
      </c>
      <c r="D93" s="5" t="s">
        <v>124</v>
      </c>
      <c r="E93" s="6" t="s">
        <v>125</v>
      </c>
      <c r="F93" s="5" t="s">
        <v>76</v>
      </c>
      <c r="G93" s="195">
        <v>1250</v>
      </c>
      <c r="H93" s="196">
        <v>7.08</v>
      </c>
      <c r="I93" s="196">
        <f>H93*(1+J$7)</f>
        <v>8.6850360000000002</v>
      </c>
      <c r="J93" s="191">
        <f>G93*I93</f>
        <v>10856.295</v>
      </c>
      <c r="K93" s="24"/>
      <c r="L93" s="14"/>
    </row>
    <row r="94" spans="2:12" s="13" customFormat="1" ht="13.5" thickBot="1" x14ac:dyDescent="0.25">
      <c r="B94" s="22"/>
      <c r="C94" s="23"/>
      <c r="D94" s="50"/>
      <c r="E94" s="228" t="s">
        <v>20</v>
      </c>
      <c r="F94" s="229"/>
      <c r="G94" s="229"/>
      <c r="H94" s="230"/>
      <c r="I94" s="332"/>
      <c r="J94" s="332">
        <f>SUM(J93:J93)</f>
        <v>10856.295</v>
      </c>
      <c r="K94" s="24"/>
      <c r="L94" s="14"/>
    </row>
    <row r="95" spans="2:12" ht="28.5" customHeight="1" thickTop="1" x14ac:dyDescent="0.25">
      <c r="B95" s="233"/>
      <c r="C95" s="231"/>
      <c r="D95" s="231"/>
      <c r="E95" s="231"/>
      <c r="F95" s="337" t="s">
        <v>126</v>
      </c>
      <c r="G95" s="337"/>
      <c r="H95" s="337"/>
      <c r="I95" s="338"/>
      <c r="J95" s="336">
        <f>J13+J19+J26+J36+J55+J58+J66+J77+J83+J91+J94</f>
        <v>545298.26287652482</v>
      </c>
    </row>
    <row r="96" spans="2:12" ht="16.5" thickBot="1" x14ac:dyDescent="0.3">
      <c r="B96" s="234"/>
      <c r="C96" s="232"/>
      <c r="D96" s="232"/>
      <c r="E96" s="232"/>
      <c r="F96" s="334"/>
      <c r="G96" s="334"/>
      <c r="H96" s="334"/>
      <c r="I96" s="335"/>
      <c r="J96" s="333"/>
    </row>
    <row r="97" spans="2:10" ht="16.5" thickTop="1" x14ac:dyDescent="0.25">
      <c r="B97" s="188"/>
      <c r="C97" s="188"/>
      <c r="D97" s="188"/>
      <c r="E97" s="188"/>
      <c r="F97" s="188"/>
      <c r="G97" s="188"/>
      <c r="H97" s="188"/>
      <c r="I97" s="188"/>
      <c r="J97" s="188"/>
    </row>
    <row r="98" spans="2:10" x14ac:dyDescent="0.25">
      <c r="B98" s="188"/>
      <c r="C98" s="188"/>
      <c r="D98" s="188"/>
      <c r="E98" s="188"/>
      <c r="F98" s="188"/>
      <c r="G98" s="188"/>
      <c r="H98" s="188"/>
      <c r="I98" s="188"/>
      <c r="J98" s="188"/>
    </row>
    <row r="101" spans="2:10" x14ac:dyDescent="0.25">
      <c r="E101" s="1" t="s">
        <v>206</v>
      </c>
      <c r="F101" s="139"/>
      <c r="G101" s="139"/>
      <c r="I101" s="226" t="s">
        <v>247</v>
      </c>
      <c r="J101" s="226"/>
    </row>
    <row r="102" spans="2:10" ht="30" customHeight="1" x14ac:dyDescent="0.25">
      <c r="E102" s="189" t="s">
        <v>207</v>
      </c>
      <c r="F102" s="189"/>
      <c r="G102" s="189"/>
      <c r="I102" s="227" t="s">
        <v>248</v>
      </c>
      <c r="J102" s="227"/>
    </row>
    <row r="103" spans="2:10" ht="25.5" customHeight="1" x14ac:dyDescent="0.25"/>
  </sheetData>
  <mergeCells count="28">
    <mergeCell ref="F95:I95"/>
    <mergeCell ref="I101:J101"/>
    <mergeCell ref="I102:J102"/>
    <mergeCell ref="E94:H94"/>
    <mergeCell ref="B95:E96"/>
    <mergeCell ref="C21:D21"/>
    <mergeCell ref="E83:H83"/>
    <mergeCell ref="E91:H91"/>
    <mergeCell ref="E55:H55"/>
    <mergeCell ref="E36:H36"/>
    <mergeCell ref="B26:H26"/>
    <mergeCell ref="C80:D80"/>
    <mergeCell ref="B19:H19"/>
    <mergeCell ref="B2:D3"/>
    <mergeCell ref="B8:J8"/>
    <mergeCell ref="E2:J2"/>
    <mergeCell ref="E3:J3"/>
    <mergeCell ref="B6:D6"/>
    <mergeCell ref="B7:D7"/>
    <mergeCell ref="B4:D4"/>
    <mergeCell ref="B5:D5"/>
    <mergeCell ref="F5:I6"/>
    <mergeCell ref="J5:J6"/>
    <mergeCell ref="F4:I4"/>
    <mergeCell ref="F7:G7"/>
    <mergeCell ref="E58:H58"/>
    <mergeCell ref="E77:H77"/>
    <mergeCell ref="E66:H66"/>
  </mergeCells>
  <phoneticPr fontId="40" type="noConversion"/>
  <printOptions horizontalCentered="1"/>
  <pageMargins left="0.23622047244094491" right="0.23622047244094491" top="0.19685039370078741" bottom="0.19685039370078741" header="0.31496062992125984" footer="0.31496062992125984"/>
  <pageSetup paperSize="9" scale="70"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G612"/>
  <sheetViews>
    <sheetView workbookViewId="0">
      <selection activeCell="D17" sqref="D17"/>
    </sheetView>
  </sheetViews>
  <sheetFormatPr defaultRowHeight="15" x14ac:dyDescent="0.25"/>
  <cols>
    <col min="1" max="1" width="8.5703125" customWidth="1"/>
    <col min="2" max="2" width="12" customWidth="1"/>
    <col min="3" max="3" width="14.5703125" bestFit="1" customWidth="1"/>
    <col min="4" max="4" width="102.42578125" style="160" customWidth="1"/>
    <col min="5" max="5" width="9.85546875" style="124" customWidth="1"/>
    <col min="6" max="6" width="15.85546875" style="124" customWidth="1"/>
    <col min="7" max="7" width="16.140625" style="144" customWidth="1"/>
    <col min="8" max="8" width="13.85546875" style="144" customWidth="1"/>
    <col min="9" max="9" width="17.5703125" style="144" bestFit="1" customWidth="1"/>
    <col min="10" max="10" width="15.28515625" style="125" customWidth="1"/>
    <col min="11" max="11" width="4" style="161" customWidth="1"/>
    <col min="12" max="12" width="15.28515625" bestFit="1" customWidth="1"/>
    <col min="13" max="13" width="10.42578125" customWidth="1"/>
    <col min="14" max="14" width="11.140625" customWidth="1"/>
    <col min="15" max="15" width="12.140625" customWidth="1"/>
    <col min="16" max="16" width="10.7109375" customWidth="1"/>
    <col min="17" max="17" width="10.28515625" customWidth="1"/>
    <col min="18" max="18" width="11.85546875" customWidth="1"/>
    <col min="19" max="19" width="13" customWidth="1"/>
    <col min="257" max="257" width="8.5703125" customWidth="1"/>
    <col min="258" max="258" width="12" customWidth="1"/>
    <col min="259" max="259" width="14.5703125" bestFit="1" customWidth="1"/>
    <col min="260" max="260" width="102.42578125" customWidth="1"/>
    <col min="261" max="261" width="9.85546875" customWidth="1"/>
    <col min="262" max="262" width="15.85546875" customWidth="1"/>
    <col min="263" max="263" width="16.140625" customWidth="1"/>
    <col min="264" max="264" width="17" customWidth="1"/>
    <col min="265" max="265" width="15.85546875" bestFit="1" customWidth="1"/>
    <col min="266" max="266" width="15.28515625" customWidth="1"/>
    <col min="267" max="267" width="4" customWidth="1"/>
    <col min="268" max="268" width="15.28515625" bestFit="1" customWidth="1"/>
    <col min="269" max="269" width="10.42578125" customWidth="1"/>
    <col min="270" max="270" width="11.140625" customWidth="1"/>
    <col min="271" max="271" width="12.140625" customWidth="1"/>
    <col min="272" max="272" width="10.7109375" customWidth="1"/>
    <col min="273" max="273" width="10.28515625" customWidth="1"/>
    <col min="274" max="274" width="11.85546875" customWidth="1"/>
    <col min="275" max="275" width="13" customWidth="1"/>
    <col min="513" max="513" width="8.5703125" customWidth="1"/>
    <col min="514" max="514" width="12" customWidth="1"/>
    <col min="515" max="515" width="14.5703125" bestFit="1" customWidth="1"/>
    <col min="516" max="516" width="102.42578125" customWidth="1"/>
    <col min="517" max="517" width="9.85546875" customWidth="1"/>
    <col min="518" max="518" width="15.85546875" customWidth="1"/>
    <col min="519" max="519" width="16.140625" customWidth="1"/>
    <col min="520" max="520" width="17" customWidth="1"/>
    <col min="521" max="521" width="15.85546875" bestFit="1" customWidth="1"/>
    <col min="522" max="522" width="15.28515625" customWidth="1"/>
    <col min="523" max="523" width="4" customWidth="1"/>
    <col min="524" max="524" width="15.28515625" bestFit="1" customWidth="1"/>
    <col min="525" max="525" width="10.42578125" customWidth="1"/>
    <col min="526" max="526" width="11.140625" customWidth="1"/>
    <col min="527" max="527" width="12.140625" customWidth="1"/>
    <col min="528" max="528" width="10.7109375" customWidth="1"/>
    <col min="529" max="529" width="10.28515625" customWidth="1"/>
    <col min="530" max="530" width="11.85546875" customWidth="1"/>
    <col min="531" max="531" width="13" customWidth="1"/>
    <col min="769" max="769" width="8.5703125" customWidth="1"/>
    <col min="770" max="770" width="12" customWidth="1"/>
    <col min="771" max="771" width="14.5703125" bestFit="1" customWidth="1"/>
    <col min="772" max="772" width="102.42578125" customWidth="1"/>
    <col min="773" max="773" width="9.85546875" customWidth="1"/>
    <col min="774" max="774" width="15.85546875" customWidth="1"/>
    <col min="775" max="775" width="16.140625" customWidth="1"/>
    <col min="776" max="776" width="17" customWidth="1"/>
    <col min="777" max="777" width="15.85546875" bestFit="1" customWidth="1"/>
    <col min="778" max="778" width="15.28515625" customWidth="1"/>
    <col min="779" max="779" width="4" customWidth="1"/>
    <col min="780" max="780" width="15.28515625" bestFit="1" customWidth="1"/>
    <col min="781" max="781" width="10.42578125" customWidth="1"/>
    <col min="782" max="782" width="11.140625" customWidth="1"/>
    <col min="783" max="783" width="12.140625" customWidth="1"/>
    <col min="784" max="784" width="10.7109375" customWidth="1"/>
    <col min="785" max="785" width="10.28515625" customWidth="1"/>
    <col min="786" max="786" width="11.85546875" customWidth="1"/>
    <col min="787" max="787" width="13" customWidth="1"/>
    <col min="1025" max="1025" width="8.5703125" customWidth="1"/>
    <col min="1026" max="1026" width="12" customWidth="1"/>
    <col min="1027" max="1027" width="14.5703125" bestFit="1" customWidth="1"/>
    <col min="1028" max="1028" width="102.42578125" customWidth="1"/>
    <col min="1029" max="1029" width="9.85546875" customWidth="1"/>
    <col min="1030" max="1030" width="15.85546875" customWidth="1"/>
    <col min="1031" max="1031" width="16.140625" customWidth="1"/>
    <col min="1032" max="1032" width="17" customWidth="1"/>
    <col min="1033" max="1033" width="15.85546875" bestFit="1" customWidth="1"/>
    <col min="1034" max="1034" width="15.28515625" customWidth="1"/>
    <col min="1035" max="1035" width="4" customWidth="1"/>
    <col min="1036" max="1036" width="15.28515625" bestFit="1" customWidth="1"/>
    <col min="1037" max="1037" width="10.42578125" customWidth="1"/>
    <col min="1038" max="1038" width="11.140625" customWidth="1"/>
    <col min="1039" max="1039" width="12.140625" customWidth="1"/>
    <col min="1040" max="1040" width="10.7109375" customWidth="1"/>
    <col min="1041" max="1041" width="10.28515625" customWidth="1"/>
    <col min="1042" max="1042" width="11.85546875" customWidth="1"/>
    <col min="1043" max="1043" width="13" customWidth="1"/>
    <col min="1281" max="1281" width="8.5703125" customWidth="1"/>
    <col min="1282" max="1282" width="12" customWidth="1"/>
    <col min="1283" max="1283" width="14.5703125" bestFit="1" customWidth="1"/>
    <col min="1284" max="1284" width="102.42578125" customWidth="1"/>
    <col min="1285" max="1285" width="9.85546875" customWidth="1"/>
    <col min="1286" max="1286" width="15.85546875" customWidth="1"/>
    <col min="1287" max="1287" width="16.140625" customWidth="1"/>
    <col min="1288" max="1288" width="17" customWidth="1"/>
    <col min="1289" max="1289" width="15.85546875" bestFit="1" customWidth="1"/>
    <col min="1290" max="1290" width="15.28515625" customWidth="1"/>
    <col min="1291" max="1291" width="4" customWidth="1"/>
    <col min="1292" max="1292" width="15.28515625" bestFit="1" customWidth="1"/>
    <col min="1293" max="1293" width="10.42578125" customWidth="1"/>
    <col min="1294" max="1294" width="11.140625" customWidth="1"/>
    <col min="1295" max="1295" width="12.140625" customWidth="1"/>
    <col min="1296" max="1296" width="10.7109375" customWidth="1"/>
    <col min="1297" max="1297" width="10.28515625" customWidth="1"/>
    <col min="1298" max="1298" width="11.85546875" customWidth="1"/>
    <col min="1299" max="1299" width="13" customWidth="1"/>
    <col min="1537" max="1537" width="8.5703125" customWidth="1"/>
    <col min="1538" max="1538" width="12" customWidth="1"/>
    <col min="1539" max="1539" width="14.5703125" bestFit="1" customWidth="1"/>
    <col min="1540" max="1540" width="102.42578125" customWidth="1"/>
    <col min="1541" max="1541" width="9.85546875" customWidth="1"/>
    <col min="1542" max="1542" width="15.85546875" customWidth="1"/>
    <col min="1543" max="1543" width="16.140625" customWidth="1"/>
    <col min="1544" max="1544" width="17" customWidth="1"/>
    <col min="1545" max="1545" width="15.85546875" bestFit="1" customWidth="1"/>
    <col min="1546" max="1546" width="15.28515625" customWidth="1"/>
    <col min="1547" max="1547" width="4" customWidth="1"/>
    <col min="1548" max="1548" width="15.28515625" bestFit="1" customWidth="1"/>
    <col min="1549" max="1549" width="10.42578125" customWidth="1"/>
    <col min="1550" max="1550" width="11.140625" customWidth="1"/>
    <col min="1551" max="1551" width="12.140625" customWidth="1"/>
    <col min="1552" max="1552" width="10.7109375" customWidth="1"/>
    <col min="1553" max="1553" width="10.28515625" customWidth="1"/>
    <col min="1554" max="1554" width="11.85546875" customWidth="1"/>
    <col min="1555" max="1555" width="13" customWidth="1"/>
    <col min="1793" max="1793" width="8.5703125" customWidth="1"/>
    <col min="1794" max="1794" width="12" customWidth="1"/>
    <col min="1795" max="1795" width="14.5703125" bestFit="1" customWidth="1"/>
    <col min="1796" max="1796" width="102.42578125" customWidth="1"/>
    <col min="1797" max="1797" width="9.85546875" customWidth="1"/>
    <col min="1798" max="1798" width="15.85546875" customWidth="1"/>
    <col min="1799" max="1799" width="16.140625" customWidth="1"/>
    <col min="1800" max="1800" width="17" customWidth="1"/>
    <col min="1801" max="1801" width="15.85546875" bestFit="1" customWidth="1"/>
    <col min="1802" max="1802" width="15.28515625" customWidth="1"/>
    <col min="1803" max="1803" width="4" customWidth="1"/>
    <col min="1804" max="1804" width="15.28515625" bestFit="1" customWidth="1"/>
    <col min="1805" max="1805" width="10.42578125" customWidth="1"/>
    <col min="1806" max="1806" width="11.140625" customWidth="1"/>
    <col min="1807" max="1807" width="12.140625" customWidth="1"/>
    <col min="1808" max="1808" width="10.7109375" customWidth="1"/>
    <col min="1809" max="1809" width="10.28515625" customWidth="1"/>
    <col min="1810" max="1810" width="11.85546875" customWidth="1"/>
    <col min="1811" max="1811" width="13" customWidth="1"/>
    <col min="2049" max="2049" width="8.5703125" customWidth="1"/>
    <col min="2050" max="2050" width="12" customWidth="1"/>
    <col min="2051" max="2051" width="14.5703125" bestFit="1" customWidth="1"/>
    <col min="2052" max="2052" width="102.42578125" customWidth="1"/>
    <col min="2053" max="2053" width="9.85546875" customWidth="1"/>
    <col min="2054" max="2054" width="15.85546875" customWidth="1"/>
    <col min="2055" max="2055" width="16.140625" customWidth="1"/>
    <col min="2056" max="2056" width="17" customWidth="1"/>
    <col min="2057" max="2057" width="15.85546875" bestFit="1" customWidth="1"/>
    <col min="2058" max="2058" width="15.28515625" customWidth="1"/>
    <col min="2059" max="2059" width="4" customWidth="1"/>
    <col min="2060" max="2060" width="15.28515625" bestFit="1" customWidth="1"/>
    <col min="2061" max="2061" width="10.42578125" customWidth="1"/>
    <col min="2062" max="2062" width="11.140625" customWidth="1"/>
    <col min="2063" max="2063" width="12.140625" customWidth="1"/>
    <col min="2064" max="2064" width="10.7109375" customWidth="1"/>
    <col min="2065" max="2065" width="10.28515625" customWidth="1"/>
    <col min="2066" max="2066" width="11.85546875" customWidth="1"/>
    <col min="2067" max="2067" width="13" customWidth="1"/>
    <col min="2305" max="2305" width="8.5703125" customWidth="1"/>
    <col min="2306" max="2306" width="12" customWidth="1"/>
    <col min="2307" max="2307" width="14.5703125" bestFit="1" customWidth="1"/>
    <col min="2308" max="2308" width="102.42578125" customWidth="1"/>
    <col min="2309" max="2309" width="9.85546875" customWidth="1"/>
    <col min="2310" max="2310" width="15.85546875" customWidth="1"/>
    <col min="2311" max="2311" width="16.140625" customWidth="1"/>
    <col min="2312" max="2312" width="17" customWidth="1"/>
    <col min="2313" max="2313" width="15.85546875" bestFit="1" customWidth="1"/>
    <col min="2314" max="2314" width="15.28515625" customWidth="1"/>
    <col min="2315" max="2315" width="4" customWidth="1"/>
    <col min="2316" max="2316" width="15.28515625" bestFit="1" customWidth="1"/>
    <col min="2317" max="2317" width="10.42578125" customWidth="1"/>
    <col min="2318" max="2318" width="11.140625" customWidth="1"/>
    <col min="2319" max="2319" width="12.140625" customWidth="1"/>
    <col min="2320" max="2320" width="10.7109375" customWidth="1"/>
    <col min="2321" max="2321" width="10.28515625" customWidth="1"/>
    <col min="2322" max="2322" width="11.85546875" customWidth="1"/>
    <col min="2323" max="2323" width="13" customWidth="1"/>
    <col min="2561" max="2561" width="8.5703125" customWidth="1"/>
    <col min="2562" max="2562" width="12" customWidth="1"/>
    <col min="2563" max="2563" width="14.5703125" bestFit="1" customWidth="1"/>
    <col min="2564" max="2564" width="102.42578125" customWidth="1"/>
    <col min="2565" max="2565" width="9.85546875" customWidth="1"/>
    <col min="2566" max="2566" width="15.85546875" customWidth="1"/>
    <col min="2567" max="2567" width="16.140625" customWidth="1"/>
    <col min="2568" max="2568" width="17" customWidth="1"/>
    <col min="2569" max="2569" width="15.85546875" bestFit="1" customWidth="1"/>
    <col min="2570" max="2570" width="15.28515625" customWidth="1"/>
    <col min="2571" max="2571" width="4" customWidth="1"/>
    <col min="2572" max="2572" width="15.28515625" bestFit="1" customWidth="1"/>
    <col min="2573" max="2573" width="10.42578125" customWidth="1"/>
    <col min="2574" max="2574" width="11.140625" customWidth="1"/>
    <col min="2575" max="2575" width="12.140625" customWidth="1"/>
    <col min="2576" max="2576" width="10.7109375" customWidth="1"/>
    <col min="2577" max="2577" width="10.28515625" customWidth="1"/>
    <col min="2578" max="2578" width="11.85546875" customWidth="1"/>
    <col min="2579" max="2579" width="13" customWidth="1"/>
    <col min="2817" max="2817" width="8.5703125" customWidth="1"/>
    <col min="2818" max="2818" width="12" customWidth="1"/>
    <col min="2819" max="2819" width="14.5703125" bestFit="1" customWidth="1"/>
    <col min="2820" max="2820" width="102.42578125" customWidth="1"/>
    <col min="2821" max="2821" width="9.85546875" customWidth="1"/>
    <col min="2822" max="2822" width="15.85546875" customWidth="1"/>
    <col min="2823" max="2823" width="16.140625" customWidth="1"/>
    <col min="2824" max="2824" width="17" customWidth="1"/>
    <col min="2825" max="2825" width="15.85546875" bestFit="1" customWidth="1"/>
    <col min="2826" max="2826" width="15.28515625" customWidth="1"/>
    <col min="2827" max="2827" width="4" customWidth="1"/>
    <col min="2828" max="2828" width="15.28515625" bestFit="1" customWidth="1"/>
    <col min="2829" max="2829" width="10.42578125" customWidth="1"/>
    <col min="2830" max="2830" width="11.140625" customWidth="1"/>
    <col min="2831" max="2831" width="12.140625" customWidth="1"/>
    <col min="2832" max="2832" width="10.7109375" customWidth="1"/>
    <col min="2833" max="2833" width="10.28515625" customWidth="1"/>
    <col min="2834" max="2834" width="11.85546875" customWidth="1"/>
    <col min="2835" max="2835" width="13" customWidth="1"/>
    <col min="3073" max="3073" width="8.5703125" customWidth="1"/>
    <col min="3074" max="3074" width="12" customWidth="1"/>
    <col min="3075" max="3075" width="14.5703125" bestFit="1" customWidth="1"/>
    <col min="3076" max="3076" width="102.42578125" customWidth="1"/>
    <col min="3077" max="3077" width="9.85546875" customWidth="1"/>
    <col min="3078" max="3078" width="15.85546875" customWidth="1"/>
    <col min="3079" max="3079" width="16.140625" customWidth="1"/>
    <col min="3080" max="3080" width="17" customWidth="1"/>
    <col min="3081" max="3081" width="15.85546875" bestFit="1" customWidth="1"/>
    <col min="3082" max="3082" width="15.28515625" customWidth="1"/>
    <col min="3083" max="3083" width="4" customWidth="1"/>
    <col min="3084" max="3084" width="15.28515625" bestFit="1" customWidth="1"/>
    <col min="3085" max="3085" width="10.42578125" customWidth="1"/>
    <col min="3086" max="3086" width="11.140625" customWidth="1"/>
    <col min="3087" max="3087" width="12.140625" customWidth="1"/>
    <col min="3088" max="3088" width="10.7109375" customWidth="1"/>
    <col min="3089" max="3089" width="10.28515625" customWidth="1"/>
    <col min="3090" max="3090" width="11.85546875" customWidth="1"/>
    <col min="3091" max="3091" width="13" customWidth="1"/>
    <col min="3329" max="3329" width="8.5703125" customWidth="1"/>
    <col min="3330" max="3330" width="12" customWidth="1"/>
    <col min="3331" max="3331" width="14.5703125" bestFit="1" customWidth="1"/>
    <col min="3332" max="3332" width="102.42578125" customWidth="1"/>
    <col min="3333" max="3333" width="9.85546875" customWidth="1"/>
    <col min="3334" max="3334" width="15.85546875" customWidth="1"/>
    <col min="3335" max="3335" width="16.140625" customWidth="1"/>
    <col min="3336" max="3336" width="17" customWidth="1"/>
    <col min="3337" max="3337" width="15.85546875" bestFit="1" customWidth="1"/>
    <col min="3338" max="3338" width="15.28515625" customWidth="1"/>
    <col min="3339" max="3339" width="4" customWidth="1"/>
    <col min="3340" max="3340" width="15.28515625" bestFit="1" customWidth="1"/>
    <col min="3341" max="3341" width="10.42578125" customWidth="1"/>
    <col min="3342" max="3342" width="11.140625" customWidth="1"/>
    <col min="3343" max="3343" width="12.140625" customWidth="1"/>
    <col min="3344" max="3344" width="10.7109375" customWidth="1"/>
    <col min="3345" max="3345" width="10.28515625" customWidth="1"/>
    <col min="3346" max="3346" width="11.85546875" customWidth="1"/>
    <col min="3347" max="3347" width="13" customWidth="1"/>
    <col min="3585" max="3585" width="8.5703125" customWidth="1"/>
    <col min="3586" max="3586" width="12" customWidth="1"/>
    <col min="3587" max="3587" width="14.5703125" bestFit="1" customWidth="1"/>
    <col min="3588" max="3588" width="102.42578125" customWidth="1"/>
    <col min="3589" max="3589" width="9.85546875" customWidth="1"/>
    <col min="3590" max="3590" width="15.85546875" customWidth="1"/>
    <col min="3591" max="3591" width="16.140625" customWidth="1"/>
    <col min="3592" max="3592" width="17" customWidth="1"/>
    <col min="3593" max="3593" width="15.85546875" bestFit="1" customWidth="1"/>
    <col min="3594" max="3594" width="15.28515625" customWidth="1"/>
    <col min="3595" max="3595" width="4" customWidth="1"/>
    <col min="3596" max="3596" width="15.28515625" bestFit="1" customWidth="1"/>
    <col min="3597" max="3597" width="10.42578125" customWidth="1"/>
    <col min="3598" max="3598" width="11.140625" customWidth="1"/>
    <col min="3599" max="3599" width="12.140625" customWidth="1"/>
    <col min="3600" max="3600" width="10.7109375" customWidth="1"/>
    <col min="3601" max="3601" width="10.28515625" customWidth="1"/>
    <col min="3602" max="3602" width="11.85546875" customWidth="1"/>
    <col min="3603" max="3603" width="13" customWidth="1"/>
    <col min="3841" max="3841" width="8.5703125" customWidth="1"/>
    <col min="3842" max="3842" width="12" customWidth="1"/>
    <col min="3843" max="3843" width="14.5703125" bestFit="1" customWidth="1"/>
    <col min="3844" max="3844" width="102.42578125" customWidth="1"/>
    <col min="3845" max="3845" width="9.85546875" customWidth="1"/>
    <col min="3846" max="3846" width="15.85546875" customWidth="1"/>
    <col min="3847" max="3847" width="16.140625" customWidth="1"/>
    <col min="3848" max="3848" width="17" customWidth="1"/>
    <col min="3849" max="3849" width="15.85546875" bestFit="1" customWidth="1"/>
    <col min="3850" max="3850" width="15.28515625" customWidth="1"/>
    <col min="3851" max="3851" width="4" customWidth="1"/>
    <col min="3852" max="3852" width="15.28515625" bestFit="1" customWidth="1"/>
    <col min="3853" max="3853" width="10.42578125" customWidth="1"/>
    <col min="3854" max="3854" width="11.140625" customWidth="1"/>
    <col min="3855" max="3855" width="12.140625" customWidth="1"/>
    <col min="3856" max="3856" width="10.7109375" customWidth="1"/>
    <col min="3857" max="3857" width="10.28515625" customWidth="1"/>
    <col min="3858" max="3858" width="11.85546875" customWidth="1"/>
    <col min="3859" max="3859" width="13" customWidth="1"/>
    <col min="4097" max="4097" width="8.5703125" customWidth="1"/>
    <col min="4098" max="4098" width="12" customWidth="1"/>
    <col min="4099" max="4099" width="14.5703125" bestFit="1" customWidth="1"/>
    <col min="4100" max="4100" width="102.42578125" customWidth="1"/>
    <col min="4101" max="4101" width="9.85546875" customWidth="1"/>
    <col min="4102" max="4102" width="15.85546875" customWidth="1"/>
    <col min="4103" max="4103" width="16.140625" customWidth="1"/>
    <col min="4104" max="4104" width="17" customWidth="1"/>
    <col min="4105" max="4105" width="15.85546875" bestFit="1" customWidth="1"/>
    <col min="4106" max="4106" width="15.28515625" customWidth="1"/>
    <col min="4107" max="4107" width="4" customWidth="1"/>
    <col min="4108" max="4108" width="15.28515625" bestFit="1" customWidth="1"/>
    <col min="4109" max="4109" width="10.42578125" customWidth="1"/>
    <col min="4110" max="4110" width="11.140625" customWidth="1"/>
    <col min="4111" max="4111" width="12.140625" customWidth="1"/>
    <col min="4112" max="4112" width="10.7109375" customWidth="1"/>
    <col min="4113" max="4113" width="10.28515625" customWidth="1"/>
    <col min="4114" max="4114" width="11.85546875" customWidth="1"/>
    <col min="4115" max="4115" width="13" customWidth="1"/>
    <col min="4353" max="4353" width="8.5703125" customWidth="1"/>
    <col min="4354" max="4354" width="12" customWidth="1"/>
    <col min="4355" max="4355" width="14.5703125" bestFit="1" customWidth="1"/>
    <col min="4356" max="4356" width="102.42578125" customWidth="1"/>
    <col min="4357" max="4357" width="9.85546875" customWidth="1"/>
    <col min="4358" max="4358" width="15.85546875" customWidth="1"/>
    <col min="4359" max="4359" width="16.140625" customWidth="1"/>
    <col min="4360" max="4360" width="17" customWidth="1"/>
    <col min="4361" max="4361" width="15.85546875" bestFit="1" customWidth="1"/>
    <col min="4362" max="4362" width="15.28515625" customWidth="1"/>
    <col min="4363" max="4363" width="4" customWidth="1"/>
    <col min="4364" max="4364" width="15.28515625" bestFit="1" customWidth="1"/>
    <col min="4365" max="4365" width="10.42578125" customWidth="1"/>
    <col min="4366" max="4366" width="11.140625" customWidth="1"/>
    <col min="4367" max="4367" width="12.140625" customWidth="1"/>
    <col min="4368" max="4368" width="10.7109375" customWidth="1"/>
    <col min="4369" max="4369" width="10.28515625" customWidth="1"/>
    <col min="4370" max="4370" width="11.85546875" customWidth="1"/>
    <col min="4371" max="4371" width="13" customWidth="1"/>
    <col min="4609" max="4609" width="8.5703125" customWidth="1"/>
    <col min="4610" max="4610" width="12" customWidth="1"/>
    <col min="4611" max="4611" width="14.5703125" bestFit="1" customWidth="1"/>
    <col min="4612" max="4612" width="102.42578125" customWidth="1"/>
    <col min="4613" max="4613" width="9.85546875" customWidth="1"/>
    <col min="4614" max="4614" width="15.85546875" customWidth="1"/>
    <col min="4615" max="4615" width="16.140625" customWidth="1"/>
    <col min="4616" max="4616" width="17" customWidth="1"/>
    <col min="4617" max="4617" width="15.85546875" bestFit="1" customWidth="1"/>
    <col min="4618" max="4618" width="15.28515625" customWidth="1"/>
    <col min="4619" max="4619" width="4" customWidth="1"/>
    <col min="4620" max="4620" width="15.28515625" bestFit="1" customWidth="1"/>
    <col min="4621" max="4621" width="10.42578125" customWidth="1"/>
    <col min="4622" max="4622" width="11.140625" customWidth="1"/>
    <col min="4623" max="4623" width="12.140625" customWidth="1"/>
    <col min="4624" max="4624" width="10.7109375" customWidth="1"/>
    <col min="4625" max="4625" width="10.28515625" customWidth="1"/>
    <col min="4626" max="4626" width="11.85546875" customWidth="1"/>
    <col min="4627" max="4627" width="13" customWidth="1"/>
    <col min="4865" max="4865" width="8.5703125" customWidth="1"/>
    <col min="4866" max="4866" width="12" customWidth="1"/>
    <col min="4867" max="4867" width="14.5703125" bestFit="1" customWidth="1"/>
    <col min="4868" max="4868" width="102.42578125" customWidth="1"/>
    <col min="4869" max="4869" width="9.85546875" customWidth="1"/>
    <col min="4870" max="4870" width="15.85546875" customWidth="1"/>
    <col min="4871" max="4871" width="16.140625" customWidth="1"/>
    <col min="4872" max="4872" width="17" customWidth="1"/>
    <col min="4873" max="4873" width="15.85546875" bestFit="1" customWidth="1"/>
    <col min="4874" max="4874" width="15.28515625" customWidth="1"/>
    <col min="4875" max="4875" width="4" customWidth="1"/>
    <col min="4876" max="4876" width="15.28515625" bestFit="1" customWidth="1"/>
    <col min="4877" max="4877" width="10.42578125" customWidth="1"/>
    <col min="4878" max="4878" width="11.140625" customWidth="1"/>
    <col min="4879" max="4879" width="12.140625" customWidth="1"/>
    <col min="4880" max="4880" width="10.7109375" customWidth="1"/>
    <col min="4881" max="4881" width="10.28515625" customWidth="1"/>
    <col min="4882" max="4882" width="11.85546875" customWidth="1"/>
    <col min="4883" max="4883" width="13" customWidth="1"/>
    <col min="5121" max="5121" width="8.5703125" customWidth="1"/>
    <col min="5122" max="5122" width="12" customWidth="1"/>
    <col min="5123" max="5123" width="14.5703125" bestFit="1" customWidth="1"/>
    <col min="5124" max="5124" width="102.42578125" customWidth="1"/>
    <col min="5125" max="5125" width="9.85546875" customWidth="1"/>
    <col min="5126" max="5126" width="15.85546875" customWidth="1"/>
    <col min="5127" max="5127" width="16.140625" customWidth="1"/>
    <col min="5128" max="5128" width="17" customWidth="1"/>
    <col min="5129" max="5129" width="15.85546875" bestFit="1" customWidth="1"/>
    <col min="5130" max="5130" width="15.28515625" customWidth="1"/>
    <col min="5131" max="5131" width="4" customWidth="1"/>
    <col min="5132" max="5132" width="15.28515625" bestFit="1" customWidth="1"/>
    <col min="5133" max="5133" width="10.42578125" customWidth="1"/>
    <col min="5134" max="5134" width="11.140625" customWidth="1"/>
    <col min="5135" max="5135" width="12.140625" customWidth="1"/>
    <col min="5136" max="5136" width="10.7109375" customWidth="1"/>
    <col min="5137" max="5137" width="10.28515625" customWidth="1"/>
    <col min="5138" max="5138" width="11.85546875" customWidth="1"/>
    <col min="5139" max="5139" width="13" customWidth="1"/>
    <col min="5377" max="5377" width="8.5703125" customWidth="1"/>
    <col min="5378" max="5378" width="12" customWidth="1"/>
    <col min="5379" max="5379" width="14.5703125" bestFit="1" customWidth="1"/>
    <col min="5380" max="5380" width="102.42578125" customWidth="1"/>
    <col min="5381" max="5381" width="9.85546875" customWidth="1"/>
    <col min="5382" max="5382" width="15.85546875" customWidth="1"/>
    <col min="5383" max="5383" width="16.140625" customWidth="1"/>
    <col min="5384" max="5384" width="17" customWidth="1"/>
    <col min="5385" max="5385" width="15.85546875" bestFit="1" customWidth="1"/>
    <col min="5386" max="5386" width="15.28515625" customWidth="1"/>
    <col min="5387" max="5387" width="4" customWidth="1"/>
    <col min="5388" max="5388" width="15.28515625" bestFit="1" customWidth="1"/>
    <col min="5389" max="5389" width="10.42578125" customWidth="1"/>
    <col min="5390" max="5390" width="11.140625" customWidth="1"/>
    <col min="5391" max="5391" width="12.140625" customWidth="1"/>
    <col min="5392" max="5392" width="10.7109375" customWidth="1"/>
    <col min="5393" max="5393" width="10.28515625" customWidth="1"/>
    <col min="5394" max="5394" width="11.85546875" customWidth="1"/>
    <col min="5395" max="5395" width="13" customWidth="1"/>
    <col min="5633" max="5633" width="8.5703125" customWidth="1"/>
    <col min="5634" max="5634" width="12" customWidth="1"/>
    <col min="5635" max="5635" width="14.5703125" bestFit="1" customWidth="1"/>
    <col min="5636" max="5636" width="102.42578125" customWidth="1"/>
    <col min="5637" max="5637" width="9.85546875" customWidth="1"/>
    <col min="5638" max="5638" width="15.85546875" customWidth="1"/>
    <col min="5639" max="5639" width="16.140625" customWidth="1"/>
    <col min="5640" max="5640" width="17" customWidth="1"/>
    <col min="5641" max="5641" width="15.85546875" bestFit="1" customWidth="1"/>
    <col min="5642" max="5642" width="15.28515625" customWidth="1"/>
    <col min="5643" max="5643" width="4" customWidth="1"/>
    <col min="5644" max="5644" width="15.28515625" bestFit="1" customWidth="1"/>
    <col min="5645" max="5645" width="10.42578125" customWidth="1"/>
    <col min="5646" max="5646" width="11.140625" customWidth="1"/>
    <col min="5647" max="5647" width="12.140625" customWidth="1"/>
    <col min="5648" max="5648" width="10.7109375" customWidth="1"/>
    <col min="5649" max="5649" width="10.28515625" customWidth="1"/>
    <col min="5650" max="5650" width="11.85546875" customWidth="1"/>
    <col min="5651" max="5651" width="13" customWidth="1"/>
    <col min="5889" max="5889" width="8.5703125" customWidth="1"/>
    <col min="5890" max="5890" width="12" customWidth="1"/>
    <col min="5891" max="5891" width="14.5703125" bestFit="1" customWidth="1"/>
    <col min="5892" max="5892" width="102.42578125" customWidth="1"/>
    <col min="5893" max="5893" width="9.85546875" customWidth="1"/>
    <col min="5894" max="5894" width="15.85546875" customWidth="1"/>
    <col min="5895" max="5895" width="16.140625" customWidth="1"/>
    <col min="5896" max="5896" width="17" customWidth="1"/>
    <col min="5897" max="5897" width="15.85546875" bestFit="1" customWidth="1"/>
    <col min="5898" max="5898" width="15.28515625" customWidth="1"/>
    <col min="5899" max="5899" width="4" customWidth="1"/>
    <col min="5900" max="5900" width="15.28515625" bestFit="1" customWidth="1"/>
    <col min="5901" max="5901" width="10.42578125" customWidth="1"/>
    <col min="5902" max="5902" width="11.140625" customWidth="1"/>
    <col min="5903" max="5903" width="12.140625" customWidth="1"/>
    <col min="5904" max="5904" width="10.7109375" customWidth="1"/>
    <col min="5905" max="5905" width="10.28515625" customWidth="1"/>
    <col min="5906" max="5906" width="11.85546875" customWidth="1"/>
    <col min="5907" max="5907" width="13" customWidth="1"/>
    <col min="6145" max="6145" width="8.5703125" customWidth="1"/>
    <col min="6146" max="6146" width="12" customWidth="1"/>
    <col min="6147" max="6147" width="14.5703125" bestFit="1" customWidth="1"/>
    <col min="6148" max="6148" width="102.42578125" customWidth="1"/>
    <col min="6149" max="6149" width="9.85546875" customWidth="1"/>
    <col min="6150" max="6150" width="15.85546875" customWidth="1"/>
    <col min="6151" max="6151" width="16.140625" customWidth="1"/>
    <col min="6152" max="6152" width="17" customWidth="1"/>
    <col min="6153" max="6153" width="15.85546875" bestFit="1" customWidth="1"/>
    <col min="6154" max="6154" width="15.28515625" customWidth="1"/>
    <col min="6155" max="6155" width="4" customWidth="1"/>
    <col min="6156" max="6156" width="15.28515625" bestFit="1" customWidth="1"/>
    <col min="6157" max="6157" width="10.42578125" customWidth="1"/>
    <col min="6158" max="6158" width="11.140625" customWidth="1"/>
    <col min="6159" max="6159" width="12.140625" customWidth="1"/>
    <col min="6160" max="6160" width="10.7109375" customWidth="1"/>
    <col min="6161" max="6161" width="10.28515625" customWidth="1"/>
    <col min="6162" max="6162" width="11.85546875" customWidth="1"/>
    <col min="6163" max="6163" width="13" customWidth="1"/>
    <col min="6401" max="6401" width="8.5703125" customWidth="1"/>
    <col min="6402" max="6402" width="12" customWidth="1"/>
    <col min="6403" max="6403" width="14.5703125" bestFit="1" customWidth="1"/>
    <col min="6404" max="6404" width="102.42578125" customWidth="1"/>
    <col min="6405" max="6405" width="9.85546875" customWidth="1"/>
    <col min="6406" max="6406" width="15.85546875" customWidth="1"/>
    <col min="6407" max="6407" width="16.140625" customWidth="1"/>
    <col min="6408" max="6408" width="17" customWidth="1"/>
    <col min="6409" max="6409" width="15.85546875" bestFit="1" customWidth="1"/>
    <col min="6410" max="6410" width="15.28515625" customWidth="1"/>
    <col min="6411" max="6411" width="4" customWidth="1"/>
    <col min="6412" max="6412" width="15.28515625" bestFit="1" customWidth="1"/>
    <col min="6413" max="6413" width="10.42578125" customWidth="1"/>
    <col min="6414" max="6414" width="11.140625" customWidth="1"/>
    <col min="6415" max="6415" width="12.140625" customWidth="1"/>
    <col min="6416" max="6416" width="10.7109375" customWidth="1"/>
    <col min="6417" max="6417" width="10.28515625" customWidth="1"/>
    <col min="6418" max="6418" width="11.85546875" customWidth="1"/>
    <col min="6419" max="6419" width="13" customWidth="1"/>
    <col min="6657" max="6657" width="8.5703125" customWidth="1"/>
    <col min="6658" max="6658" width="12" customWidth="1"/>
    <col min="6659" max="6659" width="14.5703125" bestFit="1" customWidth="1"/>
    <col min="6660" max="6660" width="102.42578125" customWidth="1"/>
    <col min="6661" max="6661" width="9.85546875" customWidth="1"/>
    <col min="6662" max="6662" width="15.85546875" customWidth="1"/>
    <col min="6663" max="6663" width="16.140625" customWidth="1"/>
    <col min="6664" max="6664" width="17" customWidth="1"/>
    <col min="6665" max="6665" width="15.85546875" bestFit="1" customWidth="1"/>
    <col min="6666" max="6666" width="15.28515625" customWidth="1"/>
    <col min="6667" max="6667" width="4" customWidth="1"/>
    <col min="6668" max="6668" width="15.28515625" bestFit="1" customWidth="1"/>
    <col min="6669" max="6669" width="10.42578125" customWidth="1"/>
    <col min="6670" max="6670" width="11.140625" customWidth="1"/>
    <col min="6671" max="6671" width="12.140625" customWidth="1"/>
    <col min="6672" max="6672" width="10.7109375" customWidth="1"/>
    <col min="6673" max="6673" width="10.28515625" customWidth="1"/>
    <col min="6674" max="6674" width="11.85546875" customWidth="1"/>
    <col min="6675" max="6675" width="13" customWidth="1"/>
    <col min="6913" max="6913" width="8.5703125" customWidth="1"/>
    <col min="6914" max="6914" width="12" customWidth="1"/>
    <col min="6915" max="6915" width="14.5703125" bestFit="1" customWidth="1"/>
    <col min="6916" max="6916" width="102.42578125" customWidth="1"/>
    <col min="6917" max="6917" width="9.85546875" customWidth="1"/>
    <col min="6918" max="6918" width="15.85546875" customWidth="1"/>
    <col min="6919" max="6919" width="16.140625" customWidth="1"/>
    <col min="6920" max="6920" width="17" customWidth="1"/>
    <col min="6921" max="6921" width="15.85546875" bestFit="1" customWidth="1"/>
    <col min="6922" max="6922" width="15.28515625" customWidth="1"/>
    <col min="6923" max="6923" width="4" customWidth="1"/>
    <col min="6924" max="6924" width="15.28515625" bestFit="1" customWidth="1"/>
    <col min="6925" max="6925" width="10.42578125" customWidth="1"/>
    <col min="6926" max="6926" width="11.140625" customWidth="1"/>
    <col min="6927" max="6927" width="12.140625" customWidth="1"/>
    <col min="6928" max="6928" width="10.7109375" customWidth="1"/>
    <col min="6929" max="6929" width="10.28515625" customWidth="1"/>
    <col min="6930" max="6930" width="11.85546875" customWidth="1"/>
    <col min="6931" max="6931" width="13" customWidth="1"/>
    <col min="7169" max="7169" width="8.5703125" customWidth="1"/>
    <col min="7170" max="7170" width="12" customWidth="1"/>
    <col min="7171" max="7171" width="14.5703125" bestFit="1" customWidth="1"/>
    <col min="7172" max="7172" width="102.42578125" customWidth="1"/>
    <col min="7173" max="7173" width="9.85546875" customWidth="1"/>
    <col min="7174" max="7174" width="15.85546875" customWidth="1"/>
    <col min="7175" max="7175" width="16.140625" customWidth="1"/>
    <col min="7176" max="7176" width="17" customWidth="1"/>
    <col min="7177" max="7177" width="15.85546875" bestFit="1" customWidth="1"/>
    <col min="7178" max="7178" width="15.28515625" customWidth="1"/>
    <col min="7179" max="7179" width="4" customWidth="1"/>
    <col min="7180" max="7180" width="15.28515625" bestFit="1" customWidth="1"/>
    <col min="7181" max="7181" width="10.42578125" customWidth="1"/>
    <col min="7182" max="7182" width="11.140625" customWidth="1"/>
    <col min="7183" max="7183" width="12.140625" customWidth="1"/>
    <col min="7184" max="7184" width="10.7109375" customWidth="1"/>
    <col min="7185" max="7185" width="10.28515625" customWidth="1"/>
    <col min="7186" max="7186" width="11.85546875" customWidth="1"/>
    <col min="7187" max="7187" width="13" customWidth="1"/>
    <col min="7425" max="7425" width="8.5703125" customWidth="1"/>
    <col min="7426" max="7426" width="12" customWidth="1"/>
    <col min="7427" max="7427" width="14.5703125" bestFit="1" customWidth="1"/>
    <col min="7428" max="7428" width="102.42578125" customWidth="1"/>
    <col min="7429" max="7429" width="9.85546875" customWidth="1"/>
    <col min="7430" max="7430" width="15.85546875" customWidth="1"/>
    <col min="7431" max="7431" width="16.140625" customWidth="1"/>
    <col min="7432" max="7432" width="17" customWidth="1"/>
    <col min="7433" max="7433" width="15.85546875" bestFit="1" customWidth="1"/>
    <col min="7434" max="7434" width="15.28515625" customWidth="1"/>
    <col min="7435" max="7435" width="4" customWidth="1"/>
    <col min="7436" max="7436" width="15.28515625" bestFit="1" customWidth="1"/>
    <col min="7437" max="7437" width="10.42578125" customWidth="1"/>
    <col min="7438" max="7438" width="11.140625" customWidth="1"/>
    <col min="7439" max="7439" width="12.140625" customWidth="1"/>
    <col min="7440" max="7440" width="10.7109375" customWidth="1"/>
    <col min="7441" max="7441" width="10.28515625" customWidth="1"/>
    <col min="7442" max="7442" width="11.85546875" customWidth="1"/>
    <col min="7443" max="7443" width="13" customWidth="1"/>
    <col min="7681" max="7681" width="8.5703125" customWidth="1"/>
    <col min="7682" max="7682" width="12" customWidth="1"/>
    <col min="7683" max="7683" width="14.5703125" bestFit="1" customWidth="1"/>
    <col min="7684" max="7684" width="102.42578125" customWidth="1"/>
    <col min="7685" max="7685" width="9.85546875" customWidth="1"/>
    <col min="7686" max="7686" width="15.85546875" customWidth="1"/>
    <col min="7687" max="7687" width="16.140625" customWidth="1"/>
    <col min="7688" max="7688" width="17" customWidth="1"/>
    <col min="7689" max="7689" width="15.85546875" bestFit="1" customWidth="1"/>
    <col min="7690" max="7690" width="15.28515625" customWidth="1"/>
    <col min="7691" max="7691" width="4" customWidth="1"/>
    <col min="7692" max="7692" width="15.28515625" bestFit="1" customWidth="1"/>
    <col min="7693" max="7693" width="10.42578125" customWidth="1"/>
    <col min="7694" max="7694" width="11.140625" customWidth="1"/>
    <col min="7695" max="7695" width="12.140625" customWidth="1"/>
    <col min="7696" max="7696" width="10.7109375" customWidth="1"/>
    <col min="7697" max="7697" width="10.28515625" customWidth="1"/>
    <col min="7698" max="7698" width="11.85546875" customWidth="1"/>
    <col min="7699" max="7699" width="13" customWidth="1"/>
    <col min="7937" max="7937" width="8.5703125" customWidth="1"/>
    <col min="7938" max="7938" width="12" customWidth="1"/>
    <col min="7939" max="7939" width="14.5703125" bestFit="1" customWidth="1"/>
    <col min="7940" max="7940" width="102.42578125" customWidth="1"/>
    <col min="7941" max="7941" width="9.85546875" customWidth="1"/>
    <col min="7942" max="7942" width="15.85546875" customWidth="1"/>
    <col min="7943" max="7943" width="16.140625" customWidth="1"/>
    <col min="7944" max="7944" width="17" customWidth="1"/>
    <col min="7945" max="7945" width="15.85546875" bestFit="1" customWidth="1"/>
    <col min="7946" max="7946" width="15.28515625" customWidth="1"/>
    <col min="7947" max="7947" width="4" customWidth="1"/>
    <col min="7948" max="7948" width="15.28515625" bestFit="1" customWidth="1"/>
    <col min="7949" max="7949" width="10.42578125" customWidth="1"/>
    <col min="7950" max="7950" width="11.140625" customWidth="1"/>
    <col min="7951" max="7951" width="12.140625" customWidth="1"/>
    <col min="7952" max="7952" width="10.7109375" customWidth="1"/>
    <col min="7953" max="7953" width="10.28515625" customWidth="1"/>
    <col min="7954" max="7954" width="11.85546875" customWidth="1"/>
    <col min="7955" max="7955" width="13" customWidth="1"/>
    <col min="8193" max="8193" width="8.5703125" customWidth="1"/>
    <col min="8194" max="8194" width="12" customWidth="1"/>
    <col min="8195" max="8195" width="14.5703125" bestFit="1" customWidth="1"/>
    <col min="8196" max="8196" width="102.42578125" customWidth="1"/>
    <col min="8197" max="8197" width="9.85546875" customWidth="1"/>
    <col min="8198" max="8198" width="15.85546875" customWidth="1"/>
    <col min="8199" max="8199" width="16.140625" customWidth="1"/>
    <col min="8200" max="8200" width="17" customWidth="1"/>
    <col min="8201" max="8201" width="15.85546875" bestFit="1" customWidth="1"/>
    <col min="8202" max="8202" width="15.28515625" customWidth="1"/>
    <col min="8203" max="8203" width="4" customWidth="1"/>
    <col min="8204" max="8204" width="15.28515625" bestFit="1" customWidth="1"/>
    <col min="8205" max="8205" width="10.42578125" customWidth="1"/>
    <col min="8206" max="8206" width="11.140625" customWidth="1"/>
    <col min="8207" max="8207" width="12.140625" customWidth="1"/>
    <col min="8208" max="8208" width="10.7109375" customWidth="1"/>
    <col min="8209" max="8209" width="10.28515625" customWidth="1"/>
    <col min="8210" max="8210" width="11.85546875" customWidth="1"/>
    <col min="8211" max="8211" width="13" customWidth="1"/>
    <col min="8449" max="8449" width="8.5703125" customWidth="1"/>
    <col min="8450" max="8450" width="12" customWidth="1"/>
    <col min="8451" max="8451" width="14.5703125" bestFit="1" customWidth="1"/>
    <col min="8452" max="8452" width="102.42578125" customWidth="1"/>
    <col min="8453" max="8453" width="9.85546875" customWidth="1"/>
    <col min="8454" max="8454" width="15.85546875" customWidth="1"/>
    <col min="8455" max="8455" width="16.140625" customWidth="1"/>
    <col min="8456" max="8456" width="17" customWidth="1"/>
    <col min="8457" max="8457" width="15.85546875" bestFit="1" customWidth="1"/>
    <col min="8458" max="8458" width="15.28515625" customWidth="1"/>
    <col min="8459" max="8459" width="4" customWidth="1"/>
    <col min="8460" max="8460" width="15.28515625" bestFit="1" customWidth="1"/>
    <col min="8461" max="8461" width="10.42578125" customWidth="1"/>
    <col min="8462" max="8462" width="11.140625" customWidth="1"/>
    <col min="8463" max="8463" width="12.140625" customWidth="1"/>
    <col min="8464" max="8464" width="10.7109375" customWidth="1"/>
    <col min="8465" max="8465" width="10.28515625" customWidth="1"/>
    <col min="8466" max="8466" width="11.85546875" customWidth="1"/>
    <col min="8467" max="8467" width="13" customWidth="1"/>
    <col min="8705" max="8705" width="8.5703125" customWidth="1"/>
    <col min="8706" max="8706" width="12" customWidth="1"/>
    <col min="8707" max="8707" width="14.5703125" bestFit="1" customWidth="1"/>
    <col min="8708" max="8708" width="102.42578125" customWidth="1"/>
    <col min="8709" max="8709" width="9.85546875" customWidth="1"/>
    <col min="8710" max="8710" width="15.85546875" customWidth="1"/>
    <col min="8711" max="8711" width="16.140625" customWidth="1"/>
    <col min="8712" max="8712" width="17" customWidth="1"/>
    <col min="8713" max="8713" width="15.85546875" bestFit="1" customWidth="1"/>
    <col min="8714" max="8714" width="15.28515625" customWidth="1"/>
    <col min="8715" max="8715" width="4" customWidth="1"/>
    <col min="8716" max="8716" width="15.28515625" bestFit="1" customWidth="1"/>
    <col min="8717" max="8717" width="10.42578125" customWidth="1"/>
    <col min="8718" max="8718" width="11.140625" customWidth="1"/>
    <col min="8719" max="8719" width="12.140625" customWidth="1"/>
    <col min="8720" max="8720" width="10.7109375" customWidth="1"/>
    <col min="8721" max="8721" width="10.28515625" customWidth="1"/>
    <col min="8722" max="8722" width="11.85546875" customWidth="1"/>
    <col min="8723" max="8723" width="13" customWidth="1"/>
    <col min="8961" max="8961" width="8.5703125" customWidth="1"/>
    <col min="8962" max="8962" width="12" customWidth="1"/>
    <col min="8963" max="8963" width="14.5703125" bestFit="1" customWidth="1"/>
    <col min="8964" max="8964" width="102.42578125" customWidth="1"/>
    <col min="8965" max="8965" width="9.85546875" customWidth="1"/>
    <col min="8966" max="8966" width="15.85546875" customWidth="1"/>
    <col min="8967" max="8967" width="16.140625" customWidth="1"/>
    <col min="8968" max="8968" width="17" customWidth="1"/>
    <col min="8969" max="8969" width="15.85546875" bestFit="1" customWidth="1"/>
    <col min="8970" max="8970" width="15.28515625" customWidth="1"/>
    <col min="8971" max="8971" width="4" customWidth="1"/>
    <col min="8972" max="8972" width="15.28515625" bestFit="1" customWidth="1"/>
    <col min="8973" max="8973" width="10.42578125" customWidth="1"/>
    <col min="8974" max="8974" width="11.140625" customWidth="1"/>
    <col min="8975" max="8975" width="12.140625" customWidth="1"/>
    <col min="8976" max="8976" width="10.7109375" customWidth="1"/>
    <col min="8977" max="8977" width="10.28515625" customWidth="1"/>
    <col min="8978" max="8978" width="11.85546875" customWidth="1"/>
    <col min="8979" max="8979" width="13" customWidth="1"/>
    <col min="9217" max="9217" width="8.5703125" customWidth="1"/>
    <col min="9218" max="9218" width="12" customWidth="1"/>
    <col min="9219" max="9219" width="14.5703125" bestFit="1" customWidth="1"/>
    <col min="9220" max="9220" width="102.42578125" customWidth="1"/>
    <col min="9221" max="9221" width="9.85546875" customWidth="1"/>
    <col min="9222" max="9222" width="15.85546875" customWidth="1"/>
    <col min="9223" max="9223" width="16.140625" customWidth="1"/>
    <col min="9224" max="9224" width="17" customWidth="1"/>
    <col min="9225" max="9225" width="15.85546875" bestFit="1" customWidth="1"/>
    <col min="9226" max="9226" width="15.28515625" customWidth="1"/>
    <col min="9227" max="9227" width="4" customWidth="1"/>
    <col min="9228" max="9228" width="15.28515625" bestFit="1" customWidth="1"/>
    <col min="9229" max="9229" width="10.42578125" customWidth="1"/>
    <col min="9230" max="9230" width="11.140625" customWidth="1"/>
    <col min="9231" max="9231" width="12.140625" customWidth="1"/>
    <col min="9232" max="9232" width="10.7109375" customWidth="1"/>
    <col min="9233" max="9233" width="10.28515625" customWidth="1"/>
    <col min="9234" max="9234" width="11.85546875" customWidth="1"/>
    <col min="9235" max="9235" width="13" customWidth="1"/>
    <col min="9473" max="9473" width="8.5703125" customWidth="1"/>
    <col min="9474" max="9474" width="12" customWidth="1"/>
    <col min="9475" max="9475" width="14.5703125" bestFit="1" customWidth="1"/>
    <col min="9476" max="9476" width="102.42578125" customWidth="1"/>
    <col min="9477" max="9477" width="9.85546875" customWidth="1"/>
    <col min="9478" max="9478" width="15.85546875" customWidth="1"/>
    <col min="9479" max="9479" width="16.140625" customWidth="1"/>
    <col min="9480" max="9480" width="17" customWidth="1"/>
    <col min="9481" max="9481" width="15.85546875" bestFit="1" customWidth="1"/>
    <col min="9482" max="9482" width="15.28515625" customWidth="1"/>
    <col min="9483" max="9483" width="4" customWidth="1"/>
    <col min="9484" max="9484" width="15.28515625" bestFit="1" customWidth="1"/>
    <col min="9485" max="9485" width="10.42578125" customWidth="1"/>
    <col min="9486" max="9486" width="11.140625" customWidth="1"/>
    <col min="9487" max="9487" width="12.140625" customWidth="1"/>
    <col min="9488" max="9488" width="10.7109375" customWidth="1"/>
    <col min="9489" max="9489" width="10.28515625" customWidth="1"/>
    <col min="9490" max="9490" width="11.85546875" customWidth="1"/>
    <col min="9491" max="9491" width="13" customWidth="1"/>
    <col min="9729" max="9729" width="8.5703125" customWidth="1"/>
    <col min="9730" max="9730" width="12" customWidth="1"/>
    <col min="9731" max="9731" width="14.5703125" bestFit="1" customWidth="1"/>
    <col min="9732" max="9732" width="102.42578125" customWidth="1"/>
    <col min="9733" max="9733" width="9.85546875" customWidth="1"/>
    <col min="9734" max="9734" width="15.85546875" customWidth="1"/>
    <col min="9735" max="9735" width="16.140625" customWidth="1"/>
    <col min="9736" max="9736" width="17" customWidth="1"/>
    <col min="9737" max="9737" width="15.85546875" bestFit="1" customWidth="1"/>
    <col min="9738" max="9738" width="15.28515625" customWidth="1"/>
    <col min="9739" max="9739" width="4" customWidth="1"/>
    <col min="9740" max="9740" width="15.28515625" bestFit="1" customWidth="1"/>
    <col min="9741" max="9741" width="10.42578125" customWidth="1"/>
    <col min="9742" max="9742" width="11.140625" customWidth="1"/>
    <col min="9743" max="9743" width="12.140625" customWidth="1"/>
    <col min="9744" max="9744" width="10.7109375" customWidth="1"/>
    <col min="9745" max="9745" width="10.28515625" customWidth="1"/>
    <col min="9746" max="9746" width="11.85546875" customWidth="1"/>
    <col min="9747" max="9747" width="13" customWidth="1"/>
    <col min="9985" max="9985" width="8.5703125" customWidth="1"/>
    <col min="9986" max="9986" width="12" customWidth="1"/>
    <col min="9987" max="9987" width="14.5703125" bestFit="1" customWidth="1"/>
    <col min="9988" max="9988" width="102.42578125" customWidth="1"/>
    <col min="9989" max="9989" width="9.85546875" customWidth="1"/>
    <col min="9990" max="9990" width="15.85546875" customWidth="1"/>
    <col min="9991" max="9991" width="16.140625" customWidth="1"/>
    <col min="9992" max="9992" width="17" customWidth="1"/>
    <col min="9993" max="9993" width="15.85546875" bestFit="1" customWidth="1"/>
    <col min="9994" max="9994" width="15.28515625" customWidth="1"/>
    <col min="9995" max="9995" width="4" customWidth="1"/>
    <col min="9996" max="9996" width="15.28515625" bestFit="1" customWidth="1"/>
    <col min="9997" max="9997" width="10.42578125" customWidth="1"/>
    <col min="9998" max="9998" width="11.140625" customWidth="1"/>
    <col min="9999" max="9999" width="12.140625" customWidth="1"/>
    <col min="10000" max="10000" width="10.7109375" customWidth="1"/>
    <col min="10001" max="10001" width="10.28515625" customWidth="1"/>
    <col min="10002" max="10002" width="11.85546875" customWidth="1"/>
    <col min="10003" max="10003" width="13" customWidth="1"/>
    <col min="10241" max="10241" width="8.5703125" customWidth="1"/>
    <col min="10242" max="10242" width="12" customWidth="1"/>
    <col min="10243" max="10243" width="14.5703125" bestFit="1" customWidth="1"/>
    <col min="10244" max="10244" width="102.42578125" customWidth="1"/>
    <col min="10245" max="10245" width="9.85546875" customWidth="1"/>
    <col min="10246" max="10246" width="15.85546875" customWidth="1"/>
    <col min="10247" max="10247" width="16.140625" customWidth="1"/>
    <col min="10248" max="10248" width="17" customWidth="1"/>
    <col min="10249" max="10249" width="15.85546875" bestFit="1" customWidth="1"/>
    <col min="10250" max="10250" width="15.28515625" customWidth="1"/>
    <col min="10251" max="10251" width="4" customWidth="1"/>
    <col min="10252" max="10252" width="15.28515625" bestFit="1" customWidth="1"/>
    <col min="10253" max="10253" width="10.42578125" customWidth="1"/>
    <col min="10254" max="10254" width="11.140625" customWidth="1"/>
    <col min="10255" max="10255" width="12.140625" customWidth="1"/>
    <col min="10256" max="10256" width="10.7109375" customWidth="1"/>
    <col min="10257" max="10257" width="10.28515625" customWidth="1"/>
    <col min="10258" max="10258" width="11.85546875" customWidth="1"/>
    <col min="10259" max="10259" width="13" customWidth="1"/>
    <col min="10497" max="10497" width="8.5703125" customWidth="1"/>
    <col min="10498" max="10498" width="12" customWidth="1"/>
    <col min="10499" max="10499" width="14.5703125" bestFit="1" customWidth="1"/>
    <col min="10500" max="10500" width="102.42578125" customWidth="1"/>
    <col min="10501" max="10501" width="9.85546875" customWidth="1"/>
    <col min="10502" max="10502" width="15.85546875" customWidth="1"/>
    <col min="10503" max="10503" width="16.140625" customWidth="1"/>
    <col min="10504" max="10504" width="17" customWidth="1"/>
    <col min="10505" max="10505" width="15.85546875" bestFit="1" customWidth="1"/>
    <col min="10506" max="10506" width="15.28515625" customWidth="1"/>
    <col min="10507" max="10507" width="4" customWidth="1"/>
    <col min="10508" max="10508" width="15.28515625" bestFit="1" customWidth="1"/>
    <col min="10509" max="10509" width="10.42578125" customWidth="1"/>
    <col min="10510" max="10510" width="11.140625" customWidth="1"/>
    <col min="10511" max="10511" width="12.140625" customWidth="1"/>
    <col min="10512" max="10512" width="10.7109375" customWidth="1"/>
    <col min="10513" max="10513" width="10.28515625" customWidth="1"/>
    <col min="10514" max="10514" width="11.85546875" customWidth="1"/>
    <col min="10515" max="10515" width="13" customWidth="1"/>
    <col min="10753" max="10753" width="8.5703125" customWidth="1"/>
    <col min="10754" max="10754" width="12" customWidth="1"/>
    <col min="10755" max="10755" width="14.5703125" bestFit="1" customWidth="1"/>
    <col min="10756" max="10756" width="102.42578125" customWidth="1"/>
    <col min="10757" max="10757" width="9.85546875" customWidth="1"/>
    <col min="10758" max="10758" width="15.85546875" customWidth="1"/>
    <col min="10759" max="10759" width="16.140625" customWidth="1"/>
    <col min="10760" max="10760" width="17" customWidth="1"/>
    <col min="10761" max="10761" width="15.85546875" bestFit="1" customWidth="1"/>
    <col min="10762" max="10762" width="15.28515625" customWidth="1"/>
    <col min="10763" max="10763" width="4" customWidth="1"/>
    <col min="10764" max="10764" width="15.28515625" bestFit="1" customWidth="1"/>
    <col min="10765" max="10765" width="10.42578125" customWidth="1"/>
    <col min="10766" max="10766" width="11.140625" customWidth="1"/>
    <col min="10767" max="10767" width="12.140625" customWidth="1"/>
    <col min="10768" max="10768" width="10.7109375" customWidth="1"/>
    <col min="10769" max="10769" width="10.28515625" customWidth="1"/>
    <col min="10770" max="10770" width="11.85546875" customWidth="1"/>
    <col min="10771" max="10771" width="13" customWidth="1"/>
    <col min="11009" max="11009" width="8.5703125" customWidth="1"/>
    <col min="11010" max="11010" width="12" customWidth="1"/>
    <col min="11011" max="11011" width="14.5703125" bestFit="1" customWidth="1"/>
    <col min="11012" max="11012" width="102.42578125" customWidth="1"/>
    <col min="11013" max="11013" width="9.85546875" customWidth="1"/>
    <col min="11014" max="11014" width="15.85546875" customWidth="1"/>
    <col min="11015" max="11015" width="16.140625" customWidth="1"/>
    <col min="11016" max="11016" width="17" customWidth="1"/>
    <col min="11017" max="11017" width="15.85546875" bestFit="1" customWidth="1"/>
    <col min="11018" max="11018" width="15.28515625" customWidth="1"/>
    <col min="11019" max="11019" width="4" customWidth="1"/>
    <col min="11020" max="11020" width="15.28515625" bestFit="1" customWidth="1"/>
    <col min="11021" max="11021" width="10.42578125" customWidth="1"/>
    <col min="11022" max="11022" width="11.140625" customWidth="1"/>
    <col min="11023" max="11023" width="12.140625" customWidth="1"/>
    <col min="11024" max="11024" width="10.7109375" customWidth="1"/>
    <col min="11025" max="11025" width="10.28515625" customWidth="1"/>
    <col min="11026" max="11026" width="11.85546875" customWidth="1"/>
    <col min="11027" max="11027" width="13" customWidth="1"/>
    <col min="11265" max="11265" width="8.5703125" customWidth="1"/>
    <col min="11266" max="11266" width="12" customWidth="1"/>
    <col min="11267" max="11267" width="14.5703125" bestFit="1" customWidth="1"/>
    <col min="11268" max="11268" width="102.42578125" customWidth="1"/>
    <col min="11269" max="11269" width="9.85546875" customWidth="1"/>
    <col min="11270" max="11270" width="15.85546875" customWidth="1"/>
    <col min="11271" max="11271" width="16.140625" customWidth="1"/>
    <col min="11272" max="11272" width="17" customWidth="1"/>
    <col min="11273" max="11273" width="15.85546875" bestFit="1" customWidth="1"/>
    <col min="11274" max="11274" width="15.28515625" customWidth="1"/>
    <col min="11275" max="11275" width="4" customWidth="1"/>
    <col min="11276" max="11276" width="15.28515625" bestFit="1" customWidth="1"/>
    <col min="11277" max="11277" width="10.42578125" customWidth="1"/>
    <col min="11278" max="11278" width="11.140625" customWidth="1"/>
    <col min="11279" max="11279" width="12.140625" customWidth="1"/>
    <col min="11280" max="11280" width="10.7109375" customWidth="1"/>
    <col min="11281" max="11281" width="10.28515625" customWidth="1"/>
    <col min="11282" max="11282" width="11.85546875" customWidth="1"/>
    <col min="11283" max="11283" width="13" customWidth="1"/>
    <col min="11521" max="11521" width="8.5703125" customWidth="1"/>
    <col min="11522" max="11522" width="12" customWidth="1"/>
    <col min="11523" max="11523" width="14.5703125" bestFit="1" customWidth="1"/>
    <col min="11524" max="11524" width="102.42578125" customWidth="1"/>
    <col min="11525" max="11525" width="9.85546875" customWidth="1"/>
    <col min="11526" max="11526" width="15.85546875" customWidth="1"/>
    <col min="11527" max="11527" width="16.140625" customWidth="1"/>
    <col min="11528" max="11528" width="17" customWidth="1"/>
    <col min="11529" max="11529" width="15.85546875" bestFit="1" customWidth="1"/>
    <col min="11530" max="11530" width="15.28515625" customWidth="1"/>
    <col min="11531" max="11531" width="4" customWidth="1"/>
    <col min="11532" max="11532" width="15.28515625" bestFit="1" customWidth="1"/>
    <col min="11533" max="11533" width="10.42578125" customWidth="1"/>
    <col min="11534" max="11534" width="11.140625" customWidth="1"/>
    <col min="11535" max="11535" width="12.140625" customWidth="1"/>
    <col min="11536" max="11536" width="10.7109375" customWidth="1"/>
    <col min="11537" max="11537" width="10.28515625" customWidth="1"/>
    <col min="11538" max="11538" width="11.85546875" customWidth="1"/>
    <col min="11539" max="11539" width="13" customWidth="1"/>
    <col min="11777" max="11777" width="8.5703125" customWidth="1"/>
    <col min="11778" max="11778" width="12" customWidth="1"/>
    <col min="11779" max="11779" width="14.5703125" bestFit="1" customWidth="1"/>
    <col min="11780" max="11780" width="102.42578125" customWidth="1"/>
    <col min="11781" max="11781" width="9.85546875" customWidth="1"/>
    <col min="11782" max="11782" width="15.85546875" customWidth="1"/>
    <col min="11783" max="11783" width="16.140625" customWidth="1"/>
    <col min="11784" max="11784" width="17" customWidth="1"/>
    <col min="11785" max="11785" width="15.85546875" bestFit="1" customWidth="1"/>
    <col min="11786" max="11786" width="15.28515625" customWidth="1"/>
    <col min="11787" max="11787" width="4" customWidth="1"/>
    <col min="11788" max="11788" width="15.28515625" bestFit="1" customWidth="1"/>
    <col min="11789" max="11789" width="10.42578125" customWidth="1"/>
    <col min="11790" max="11790" width="11.140625" customWidth="1"/>
    <col min="11791" max="11791" width="12.140625" customWidth="1"/>
    <col min="11792" max="11792" width="10.7109375" customWidth="1"/>
    <col min="11793" max="11793" width="10.28515625" customWidth="1"/>
    <col min="11794" max="11794" width="11.85546875" customWidth="1"/>
    <col min="11795" max="11795" width="13" customWidth="1"/>
    <col min="12033" max="12033" width="8.5703125" customWidth="1"/>
    <col min="12034" max="12034" width="12" customWidth="1"/>
    <col min="12035" max="12035" width="14.5703125" bestFit="1" customWidth="1"/>
    <col min="12036" max="12036" width="102.42578125" customWidth="1"/>
    <col min="12037" max="12037" width="9.85546875" customWidth="1"/>
    <col min="12038" max="12038" width="15.85546875" customWidth="1"/>
    <col min="12039" max="12039" width="16.140625" customWidth="1"/>
    <col min="12040" max="12040" width="17" customWidth="1"/>
    <col min="12041" max="12041" width="15.85546875" bestFit="1" customWidth="1"/>
    <col min="12042" max="12042" width="15.28515625" customWidth="1"/>
    <col min="12043" max="12043" width="4" customWidth="1"/>
    <col min="12044" max="12044" width="15.28515625" bestFit="1" customWidth="1"/>
    <col min="12045" max="12045" width="10.42578125" customWidth="1"/>
    <col min="12046" max="12046" width="11.140625" customWidth="1"/>
    <col min="12047" max="12047" width="12.140625" customWidth="1"/>
    <col min="12048" max="12048" width="10.7109375" customWidth="1"/>
    <col min="12049" max="12049" width="10.28515625" customWidth="1"/>
    <col min="12050" max="12050" width="11.85546875" customWidth="1"/>
    <col min="12051" max="12051" width="13" customWidth="1"/>
    <col min="12289" max="12289" width="8.5703125" customWidth="1"/>
    <col min="12290" max="12290" width="12" customWidth="1"/>
    <col min="12291" max="12291" width="14.5703125" bestFit="1" customWidth="1"/>
    <col min="12292" max="12292" width="102.42578125" customWidth="1"/>
    <col min="12293" max="12293" width="9.85546875" customWidth="1"/>
    <col min="12294" max="12294" width="15.85546875" customWidth="1"/>
    <col min="12295" max="12295" width="16.140625" customWidth="1"/>
    <col min="12296" max="12296" width="17" customWidth="1"/>
    <col min="12297" max="12297" width="15.85546875" bestFit="1" customWidth="1"/>
    <col min="12298" max="12298" width="15.28515625" customWidth="1"/>
    <col min="12299" max="12299" width="4" customWidth="1"/>
    <col min="12300" max="12300" width="15.28515625" bestFit="1" customWidth="1"/>
    <col min="12301" max="12301" width="10.42578125" customWidth="1"/>
    <col min="12302" max="12302" width="11.140625" customWidth="1"/>
    <col min="12303" max="12303" width="12.140625" customWidth="1"/>
    <col min="12304" max="12304" width="10.7109375" customWidth="1"/>
    <col min="12305" max="12305" width="10.28515625" customWidth="1"/>
    <col min="12306" max="12306" width="11.85546875" customWidth="1"/>
    <col min="12307" max="12307" width="13" customWidth="1"/>
    <col min="12545" max="12545" width="8.5703125" customWidth="1"/>
    <col min="12546" max="12546" width="12" customWidth="1"/>
    <col min="12547" max="12547" width="14.5703125" bestFit="1" customWidth="1"/>
    <col min="12548" max="12548" width="102.42578125" customWidth="1"/>
    <col min="12549" max="12549" width="9.85546875" customWidth="1"/>
    <col min="12550" max="12550" width="15.85546875" customWidth="1"/>
    <col min="12551" max="12551" width="16.140625" customWidth="1"/>
    <col min="12552" max="12552" width="17" customWidth="1"/>
    <col min="12553" max="12553" width="15.85546875" bestFit="1" customWidth="1"/>
    <col min="12554" max="12554" width="15.28515625" customWidth="1"/>
    <col min="12555" max="12555" width="4" customWidth="1"/>
    <col min="12556" max="12556" width="15.28515625" bestFit="1" customWidth="1"/>
    <col min="12557" max="12557" width="10.42578125" customWidth="1"/>
    <col min="12558" max="12558" width="11.140625" customWidth="1"/>
    <col min="12559" max="12559" width="12.140625" customWidth="1"/>
    <col min="12560" max="12560" width="10.7109375" customWidth="1"/>
    <col min="12561" max="12561" width="10.28515625" customWidth="1"/>
    <col min="12562" max="12562" width="11.85546875" customWidth="1"/>
    <col min="12563" max="12563" width="13" customWidth="1"/>
    <col min="12801" max="12801" width="8.5703125" customWidth="1"/>
    <col min="12802" max="12802" width="12" customWidth="1"/>
    <col min="12803" max="12803" width="14.5703125" bestFit="1" customWidth="1"/>
    <col min="12804" max="12804" width="102.42578125" customWidth="1"/>
    <col min="12805" max="12805" width="9.85546875" customWidth="1"/>
    <col min="12806" max="12806" width="15.85546875" customWidth="1"/>
    <col min="12807" max="12807" width="16.140625" customWidth="1"/>
    <col min="12808" max="12808" width="17" customWidth="1"/>
    <col min="12809" max="12809" width="15.85546875" bestFit="1" customWidth="1"/>
    <col min="12810" max="12810" width="15.28515625" customWidth="1"/>
    <col min="12811" max="12811" width="4" customWidth="1"/>
    <col min="12812" max="12812" width="15.28515625" bestFit="1" customWidth="1"/>
    <col min="12813" max="12813" width="10.42578125" customWidth="1"/>
    <col min="12814" max="12814" width="11.140625" customWidth="1"/>
    <col min="12815" max="12815" width="12.140625" customWidth="1"/>
    <col min="12816" max="12816" width="10.7109375" customWidth="1"/>
    <col min="12817" max="12817" width="10.28515625" customWidth="1"/>
    <col min="12818" max="12818" width="11.85546875" customWidth="1"/>
    <col min="12819" max="12819" width="13" customWidth="1"/>
    <col min="13057" max="13057" width="8.5703125" customWidth="1"/>
    <col min="13058" max="13058" width="12" customWidth="1"/>
    <col min="13059" max="13059" width="14.5703125" bestFit="1" customWidth="1"/>
    <col min="13060" max="13060" width="102.42578125" customWidth="1"/>
    <col min="13061" max="13061" width="9.85546875" customWidth="1"/>
    <col min="13062" max="13062" width="15.85546875" customWidth="1"/>
    <col min="13063" max="13063" width="16.140625" customWidth="1"/>
    <col min="13064" max="13064" width="17" customWidth="1"/>
    <col min="13065" max="13065" width="15.85546875" bestFit="1" customWidth="1"/>
    <col min="13066" max="13066" width="15.28515625" customWidth="1"/>
    <col min="13067" max="13067" width="4" customWidth="1"/>
    <col min="13068" max="13068" width="15.28515625" bestFit="1" customWidth="1"/>
    <col min="13069" max="13069" width="10.42578125" customWidth="1"/>
    <col min="13070" max="13070" width="11.140625" customWidth="1"/>
    <col min="13071" max="13071" width="12.140625" customWidth="1"/>
    <col min="13072" max="13072" width="10.7109375" customWidth="1"/>
    <col min="13073" max="13073" width="10.28515625" customWidth="1"/>
    <col min="13074" max="13074" width="11.85546875" customWidth="1"/>
    <col min="13075" max="13075" width="13" customWidth="1"/>
    <col min="13313" max="13313" width="8.5703125" customWidth="1"/>
    <col min="13314" max="13314" width="12" customWidth="1"/>
    <col min="13315" max="13315" width="14.5703125" bestFit="1" customWidth="1"/>
    <col min="13316" max="13316" width="102.42578125" customWidth="1"/>
    <col min="13317" max="13317" width="9.85546875" customWidth="1"/>
    <col min="13318" max="13318" width="15.85546875" customWidth="1"/>
    <col min="13319" max="13319" width="16.140625" customWidth="1"/>
    <col min="13320" max="13320" width="17" customWidth="1"/>
    <col min="13321" max="13321" width="15.85546875" bestFit="1" customWidth="1"/>
    <col min="13322" max="13322" width="15.28515625" customWidth="1"/>
    <col min="13323" max="13323" width="4" customWidth="1"/>
    <col min="13324" max="13324" width="15.28515625" bestFit="1" customWidth="1"/>
    <col min="13325" max="13325" width="10.42578125" customWidth="1"/>
    <col min="13326" max="13326" width="11.140625" customWidth="1"/>
    <col min="13327" max="13327" width="12.140625" customWidth="1"/>
    <col min="13328" max="13328" width="10.7109375" customWidth="1"/>
    <col min="13329" max="13329" width="10.28515625" customWidth="1"/>
    <col min="13330" max="13330" width="11.85546875" customWidth="1"/>
    <col min="13331" max="13331" width="13" customWidth="1"/>
    <col min="13569" max="13569" width="8.5703125" customWidth="1"/>
    <col min="13570" max="13570" width="12" customWidth="1"/>
    <col min="13571" max="13571" width="14.5703125" bestFit="1" customWidth="1"/>
    <col min="13572" max="13572" width="102.42578125" customWidth="1"/>
    <col min="13573" max="13573" width="9.85546875" customWidth="1"/>
    <col min="13574" max="13574" width="15.85546875" customWidth="1"/>
    <col min="13575" max="13575" width="16.140625" customWidth="1"/>
    <col min="13576" max="13576" width="17" customWidth="1"/>
    <col min="13577" max="13577" width="15.85546875" bestFit="1" customWidth="1"/>
    <col min="13578" max="13578" width="15.28515625" customWidth="1"/>
    <col min="13579" max="13579" width="4" customWidth="1"/>
    <col min="13580" max="13580" width="15.28515625" bestFit="1" customWidth="1"/>
    <col min="13581" max="13581" width="10.42578125" customWidth="1"/>
    <col min="13582" max="13582" width="11.140625" customWidth="1"/>
    <col min="13583" max="13583" width="12.140625" customWidth="1"/>
    <col min="13584" max="13584" width="10.7109375" customWidth="1"/>
    <col min="13585" max="13585" width="10.28515625" customWidth="1"/>
    <col min="13586" max="13586" width="11.85546875" customWidth="1"/>
    <col min="13587" max="13587" width="13" customWidth="1"/>
    <col min="13825" max="13825" width="8.5703125" customWidth="1"/>
    <col min="13826" max="13826" width="12" customWidth="1"/>
    <col min="13827" max="13827" width="14.5703125" bestFit="1" customWidth="1"/>
    <col min="13828" max="13828" width="102.42578125" customWidth="1"/>
    <col min="13829" max="13829" width="9.85546875" customWidth="1"/>
    <col min="13830" max="13830" width="15.85546875" customWidth="1"/>
    <col min="13831" max="13831" width="16.140625" customWidth="1"/>
    <col min="13832" max="13832" width="17" customWidth="1"/>
    <col min="13833" max="13833" width="15.85546875" bestFit="1" customWidth="1"/>
    <col min="13834" max="13834" width="15.28515625" customWidth="1"/>
    <col min="13835" max="13835" width="4" customWidth="1"/>
    <col min="13836" max="13836" width="15.28515625" bestFit="1" customWidth="1"/>
    <col min="13837" max="13837" width="10.42578125" customWidth="1"/>
    <col min="13838" max="13838" width="11.140625" customWidth="1"/>
    <col min="13839" max="13839" width="12.140625" customWidth="1"/>
    <col min="13840" max="13840" width="10.7109375" customWidth="1"/>
    <col min="13841" max="13841" width="10.28515625" customWidth="1"/>
    <col min="13842" max="13842" width="11.85546875" customWidth="1"/>
    <col min="13843" max="13843" width="13" customWidth="1"/>
    <col min="14081" max="14081" width="8.5703125" customWidth="1"/>
    <col min="14082" max="14082" width="12" customWidth="1"/>
    <col min="14083" max="14083" width="14.5703125" bestFit="1" customWidth="1"/>
    <col min="14084" max="14084" width="102.42578125" customWidth="1"/>
    <col min="14085" max="14085" width="9.85546875" customWidth="1"/>
    <col min="14086" max="14086" width="15.85546875" customWidth="1"/>
    <col min="14087" max="14087" width="16.140625" customWidth="1"/>
    <col min="14088" max="14088" width="17" customWidth="1"/>
    <col min="14089" max="14089" width="15.85546875" bestFit="1" customWidth="1"/>
    <col min="14090" max="14090" width="15.28515625" customWidth="1"/>
    <col min="14091" max="14091" width="4" customWidth="1"/>
    <col min="14092" max="14092" width="15.28515625" bestFit="1" customWidth="1"/>
    <col min="14093" max="14093" width="10.42578125" customWidth="1"/>
    <col min="14094" max="14094" width="11.140625" customWidth="1"/>
    <col min="14095" max="14095" width="12.140625" customWidth="1"/>
    <col min="14096" max="14096" width="10.7109375" customWidth="1"/>
    <col min="14097" max="14097" width="10.28515625" customWidth="1"/>
    <col min="14098" max="14098" width="11.85546875" customWidth="1"/>
    <col min="14099" max="14099" width="13" customWidth="1"/>
    <col min="14337" max="14337" width="8.5703125" customWidth="1"/>
    <col min="14338" max="14338" width="12" customWidth="1"/>
    <col min="14339" max="14339" width="14.5703125" bestFit="1" customWidth="1"/>
    <col min="14340" max="14340" width="102.42578125" customWidth="1"/>
    <col min="14341" max="14341" width="9.85546875" customWidth="1"/>
    <col min="14342" max="14342" width="15.85546875" customWidth="1"/>
    <col min="14343" max="14343" width="16.140625" customWidth="1"/>
    <col min="14344" max="14344" width="17" customWidth="1"/>
    <col min="14345" max="14345" width="15.85546875" bestFit="1" customWidth="1"/>
    <col min="14346" max="14346" width="15.28515625" customWidth="1"/>
    <col min="14347" max="14347" width="4" customWidth="1"/>
    <col min="14348" max="14348" width="15.28515625" bestFit="1" customWidth="1"/>
    <col min="14349" max="14349" width="10.42578125" customWidth="1"/>
    <col min="14350" max="14350" width="11.140625" customWidth="1"/>
    <col min="14351" max="14351" width="12.140625" customWidth="1"/>
    <col min="14352" max="14352" width="10.7109375" customWidth="1"/>
    <col min="14353" max="14353" width="10.28515625" customWidth="1"/>
    <col min="14354" max="14354" width="11.85546875" customWidth="1"/>
    <col min="14355" max="14355" width="13" customWidth="1"/>
    <col min="14593" max="14593" width="8.5703125" customWidth="1"/>
    <col min="14594" max="14594" width="12" customWidth="1"/>
    <col min="14595" max="14595" width="14.5703125" bestFit="1" customWidth="1"/>
    <col min="14596" max="14596" width="102.42578125" customWidth="1"/>
    <col min="14597" max="14597" width="9.85546875" customWidth="1"/>
    <col min="14598" max="14598" width="15.85546875" customWidth="1"/>
    <col min="14599" max="14599" width="16.140625" customWidth="1"/>
    <col min="14600" max="14600" width="17" customWidth="1"/>
    <col min="14601" max="14601" width="15.85546875" bestFit="1" customWidth="1"/>
    <col min="14602" max="14602" width="15.28515625" customWidth="1"/>
    <col min="14603" max="14603" width="4" customWidth="1"/>
    <col min="14604" max="14604" width="15.28515625" bestFit="1" customWidth="1"/>
    <col min="14605" max="14605" width="10.42578125" customWidth="1"/>
    <col min="14606" max="14606" width="11.140625" customWidth="1"/>
    <col min="14607" max="14607" width="12.140625" customWidth="1"/>
    <col min="14608" max="14608" width="10.7109375" customWidth="1"/>
    <col min="14609" max="14609" width="10.28515625" customWidth="1"/>
    <col min="14610" max="14610" width="11.85546875" customWidth="1"/>
    <col min="14611" max="14611" width="13" customWidth="1"/>
    <col min="14849" max="14849" width="8.5703125" customWidth="1"/>
    <col min="14850" max="14850" width="12" customWidth="1"/>
    <col min="14851" max="14851" width="14.5703125" bestFit="1" customWidth="1"/>
    <col min="14852" max="14852" width="102.42578125" customWidth="1"/>
    <col min="14853" max="14853" width="9.85546875" customWidth="1"/>
    <col min="14854" max="14854" width="15.85546875" customWidth="1"/>
    <col min="14855" max="14855" width="16.140625" customWidth="1"/>
    <col min="14856" max="14856" width="17" customWidth="1"/>
    <col min="14857" max="14857" width="15.85546875" bestFit="1" customWidth="1"/>
    <col min="14858" max="14858" width="15.28515625" customWidth="1"/>
    <col min="14859" max="14859" width="4" customWidth="1"/>
    <col min="14860" max="14860" width="15.28515625" bestFit="1" customWidth="1"/>
    <col min="14861" max="14861" width="10.42578125" customWidth="1"/>
    <col min="14862" max="14862" width="11.140625" customWidth="1"/>
    <col min="14863" max="14863" width="12.140625" customWidth="1"/>
    <col min="14864" max="14864" width="10.7109375" customWidth="1"/>
    <col min="14865" max="14865" width="10.28515625" customWidth="1"/>
    <col min="14866" max="14866" width="11.85546875" customWidth="1"/>
    <col min="14867" max="14867" width="13" customWidth="1"/>
    <col min="15105" max="15105" width="8.5703125" customWidth="1"/>
    <col min="15106" max="15106" width="12" customWidth="1"/>
    <col min="15107" max="15107" width="14.5703125" bestFit="1" customWidth="1"/>
    <col min="15108" max="15108" width="102.42578125" customWidth="1"/>
    <col min="15109" max="15109" width="9.85546875" customWidth="1"/>
    <col min="15110" max="15110" width="15.85546875" customWidth="1"/>
    <col min="15111" max="15111" width="16.140625" customWidth="1"/>
    <col min="15112" max="15112" width="17" customWidth="1"/>
    <col min="15113" max="15113" width="15.85546875" bestFit="1" customWidth="1"/>
    <col min="15114" max="15114" width="15.28515625" customWidth="1"/>
    <col min="15115" max="15115" width="4" customWidth="1"/>
    <col min="15116" max="15116" width="15.28515625" bestFit="1" customWidth="1"/>
    <col min="15117" max="15117" width="10.42578125" customWidth="1"/>
    <col min="15118" max="15118" width="11.140625" customWidth="1"/>
    <col min="15119" max="15119" width="12.140625" customWidth="1"/>
    <col min="15120" max="15120" width="10.7109375" customWidth="1"/>
    <col min="15121" max="15121" width="10.28515625" customWidth="1"/>
    <col min="15122" max="15122" width="11.85546875" customWidth="1"/>
    <col min="15123" max="15123" width="13" customWidth="1"/>
    <col min="15361" max="15361" width="8.5703125" customWidth="1"/>
    <col min="15362" max="15362" width="12" customWidth="1"/>
    <col min="15363" max="15363" width="14.5703125" bestFit="1" customWidth="1"/>
    <col min="15364" max="15364" width="102.42578125" customWidth="1"/>
    <col min="15365" max="15365" width="9.85546875" customWidth="1"/>
    <col min="15366" max="15366" width="15.85546875" customWidth="1"/>
    <col min="15367" max="15367" width="16.140625" customWidth="1"/>
    <col min="15368" max="15368" width="17" customWidth="1"/>
    <col min="15369" max="15369" width="15.85546875" bestFit="1" customWidth="1"/>
    <col min="15370" max="15370" width="15.28515625" customWidth="1"/>
    <col min="15371" max="15371" width="4" customWidth="1"/>
    <col min="15372" max="15372" width="15.28515625" bestFit="1" customWidth="1"/>
    <col min="15373" max="15373" width="10.42578125" customWidth="1"/>
    <col min="15374" max="15374" width="11.140625" customWidth="1"/>
    <col min="15375" max="15375" width="12.140625" customWidth="1"/>
    <col min="15376" max="15376" width="10.7109375" customWidth="1"/>
    <col min="15377" max="15377" width="10.28515625" customWidth="1"/>
    <col min="15378" max="15378" width="11.85546875" customWidth="1"/>
    <col min="15379" max="15379" width="13" customWidth="1"/>
    <col min="15617" max="15617" width="8.5703125" customWidth="1"/>
    <col min="15618" max="15618" width="12" customWidth="1"/>
    <col min="15619" max="15619" width="14.5703125" bestFit="1" customWidth="1"/>
    <col min="15620" max="15620" width="102.42578125" customWidth="1"/>
    <col min="15621" max="15621" width="9.85546875" customWidth="1"/>
    <col min="15622" max="15622" width="15.85546875" customWidth="1"/>
    <col min="15623" max="15623" width="16.140625" customWidth="1"/>
    <col min="15624" max="15624" width="17" customWidth="1"/>
    <col min="15625" max="15625" width="15.85546875" bestFit="1" customWidth="1"/>
    <col min="15626" max="15626" width="15.28515625" customWidth="1"/>
    <col min="15627" max="15627" width="4" customWidth="1"/>
    <col min="15628" max="15628" width="15.28515625" bestFit="1" customWidth="1"/>
    <col min="15629" max="15629" width="10.42578125" customWidth="1"/>
    <col min="15630" max="15630" width="11.140625" customWidth="1"/>
    <col min="15631" max="15631" width="12.140625" customWidth="1"/>
    <col min="15632" max="15632" width="10.7109375" customWidth="1"/>
    <col min="15633" max="15633" width="10.28515625" customWidth="1"/>
    <col min="15634" max="15634" width="11.85546875" customWidth="1"/>
    <col min="15635" max="15635" width="13" customWidth="1"/>
    <col min="15873" max="15873" width="8.5703125" customWidth="1"/>
    <col min="15874" max="15874" width="12" customWidth="1"/>
    <col min="15875" max="15875" width="14.5703125" bestFit="1" customWidth="1"/>
    <col min="15876" max="15876" width="102.42578125" customWidth="1"/>
    <col min="15877" max="15877" width="9.85546875" customWidth="1"/>
    <col min="15878" max="15878" width="15.85546875" customWidth="1"/>
    <col min="15879" max="15879" width="16.140625" customWidth="1"/>
    <col min="15880" max="15880" width="17" customWidth="1"/>
    <col min="15881" max="15881" width="15.85546875" bestFit="1" customWidth="1"/>
    <col min="15882" max="15882" width="15.28515625" customWidth="1"/>
    <col min="15883" max="15883" width="4" customWidth="1"/>
    <col min="15884" max="15884" width="15.28515625" bestFit="1" customWidth="1"/>
    <col min="15885" max="15885" width="10.42578125" customWidth="1"/>
    <col min="15886" max="15886" width="11.140625" customWidth="1"/>
    <col min="15887" max="15887" width="12.140625" customWidth="1"/>
    <col min="15888" max="15888" width="10.7109375" customWidth="1"/>
    <col min="15889" max="15889" width="10.28515625" customWidth="1"/>
    <col min="15890" max="15890" width="11.85546875" customWidth="1"/>
    <col min="15891" max="15891" width="13" customWidth="1"/>
    <col min="16129" max="16129" width="8.5703125" customWidth="1"/>
    <col min="16130" max="16130" width="12" customWidth="1"/>
    <col min="16131" max="16131" width="14.5703125" bestFit="1" customWidth="1"/>
    <col min="16132" max="16132" width="102.42578125" customWidth="1"/>
    <col min="16133" max="16133" width="9.85546875" customWidth="1"/>
    <col min="16134" max="16134" width="15.85546875" customWidth="1"/>
    <col min="16135" max="16135" width="16.140625" customWidth="1"/>
    <col min="16136" max="16136" width="17" customWidth="1"/>
    <col min="16137" max="16137" width="15.85546875" bestFit="1" customWidth="1"/>
    <col min="16138" max="16138" width="15.28515625" customWidth="1"/>
    <col min="16139" max="16139" width="4" customWidth="1"/>
    <col min="16140" max="16140" width="15.28515625" bestFit="1" customWidth="1"/>
    <col min="16141" max="16141" width="10.42578125" customWidth="1"/>
    <col min="16142" max="16142" width="11.140625" customWidth="1"/>
    <col min="16143" max="16143" width="12.140625" customWidth="1"/>
    <col min="16144" max="16144" width="10.7109375" customWidth="1"/>
    <col min="16145" max="16145" width="10.28515625" customWidth="1"/>
    <col min="16146" max="16146" width="11.85546875" customWidth="1"/>
    <col min="16147" max="16147" width="13" customWidth="1"/>
  </cols>
  <sheetData>
    <row r="1" spans="1:11" ht="15.75" customHeight="1" x14ac:dyDescent="0.25">
      <c r="A1" s="235" t="s">
        <v>237</v>
      </c>
      <c r="B1" s="236"/>
      <c r="C1" s="236"/>
      <c r="D1" s="236"/>
      <c r="E1" s="236"/>
      <c r="F1" s="236"/>
      <c r="G1" s="236"/>
      <c r="H1" s="236"/>
      <c r="I1" s="237"/>
      <c r="K1"/>
    </row>
    <row r="2" spans="1:11" ht="15.75" customHeight="1" x14ac:dyDescent="0.25">
      <c r="A2" s="238" t="s">
        <v>238</v>
      </c>
      <c r="B2" s="239"/>
      <c r="C2" s="239"/>
      <c r="D2" s="126" t="s">
        <v>0</v>
      </c>
      <c r="E2" s="242"/>
      <c r="F2" s="243"/>
      <c r="G2" s="244"/>
      <c r="H2" s="248" t="s">
        <v>190</v>
      </c>
      <c r="I2" s="250">
        <v>45195</v>
      </c>
      <c r="K2"/>
    </row>
    <row r="3" spans="1:11" ht="23.25" customHeight="1" x14ac:dyDescent="0.25">
      <c r="A3" s="240"/>
      <c r="B3" s="241"/>
      <c r="C3" s="241"/>
      <c r="D3" s="252" t="s">
        <v>191</v>
      </c>
      <c r="E3" s="245"/>
      <c r="F3" s="246"/>
      <c r="G3" s="247"/>
      <c r="H3" s="249"/>
      <c r="I3" s="251"/>
      <c r="K3"/>
    </row>
    <row r="4" spans="1:11" x14ac:dyDescent="0.25">
      <c r="A4" s="127"/>
      <c r="B4" s="166"/>
      <c r="C4" s="166"/>
      <c r="D4" s="252"/>
      <c r="E4" s="245"/>
      <c r="F4" s="246"/>
      <c r="G4" s="247"/>
      <c r="H4" s="253" t="s">
        <v>317</v>
      </c>
      <c r="I4" s="128" t="s">
        <v>316</v>
      </c>
      <c r="K4"/>
    </row>
    <row r="5" spans="1:11" x14ac:dyDescent="0.25">
      <c r="A5" s="255" t="s">
        <v>192</v>
      </c>
      <c r="B5" s="255"/>
      <c r="C5" s="255"/>
      <c r="D5" s="252" t="s">
        <v>193</v>
      </c>
      <c r="E5" s="245"/>
      <c r="F5" s="246"/>
      <c r="G5" s="247"/>
      <c r="H5" s="254"/>
      <c r="I5" s="129"/>
      <c r="K5"/>
    </row>
    <row r="6" spans="1:11" x14ac:dyDescent="0.25">
      <c r="A6" s="257" t="s">
        <v>194</v>
      </c>
      <c r="B6" s="259"/>
      <c r="C6" s="255"/>
      <c r="D6" s="256"/>
      <c r="E6" s="245"/>
      <c r="F6" s="246"/>
      <c r="G6" s="247"/>
      <c r="H6" s="260"/>
      <c r="I6" s="271"/>
      <c r="K6"/>
    </row>
    <row r="7" spans="1:11" s="124" customFormat="1" x14ac:dyDescent="0.25">
      <c r="A7" s="258"/>
      <c r="B7" s="273"/>
      <c r="C7" s="274"/>
      <c r="D7" s="256"/>
      <c r="E7" s="245"/>
      <c r="F7" s="246"/>
      <c r="G7" s="247"/>
      <c r="H7" s="261"/>
      <c r="I7" s="272"/>
      <c r="J7" s="125"/>
      <c r="K7"/>
    </row>
    <row r="8" spans="1:11" s="131" customFormat="1" ht="25.5" x14ac:dyDescent="0.2">
      <c r="A8" s="172" t="s">
        <v>195</v>
      </c>
      <c r="B8" s="172" t="s">
        <v>196</v>
      </c>
      <c r="C8" s="172" t="s">
        <v>197</v>
      </c>
      <c r="D8" s="173" t="s">
        <v>198</v>
      </c>
      <c r="E8" s="174" t="s">
        <v>199</v>
      </c>
      <c r="F8" s="172" t="s">
        <v>200</v>
      </c>
      <c r="G8" s="172" t="str">
        <f>IF(TIPOORCAMENTO="Licitado","","Custo Unitário (sem BDI) (R$)")</f>
        <v>Custo Unitário (sem BDI) (R$)</v>
      </c>
      <c r="H8" s="278" t="s">
        <v>201</v>
      </c>
      <c r="I8" s="278"/>
      <c r="J8" s="130"/>
    </row>
    <row r="9" spans="1:11" s="131" customFormat="1" ht="12.75" x14ac:dyDescent="0.2">
      <c r="A9" s="132">
        <v>1</v>
      </c>
      <c r="B9" s="133"/>
      <c r="C9" s="132" t="s">
        <v>214</v>
      </c>
      <c r="D9" s="134" t="s">
        <v>215</v>
      </c>
      <c r="E9" s="135" t="s">
        <v>202</v>
      </c>
      <c r="F9" s="136"/>
      <c r="G9" s="137"/>
      <c r="H9" s="270">
        <f>SUM(H10:I12)</f>
        <v>292.06</v>
      </c>
      <c r="I9" s="270"/>
      <c r="J9" s="130"/>
    </row>
    <row r="10" spans="1:11" s="131" customFormat="1" ht="12.75" x14ac:dyDescent="0.2">
      <c r="A10" s="140" t="s">
        <v>34</v>
      </c>
      <c r="B10" s="140" t="s">
        <v>9</v>
      </c>
      <c r="C10" s="141" t="s">
        <v>212</v>
      </c>
      <c r="D10" s="142" t="s">
        <v>209</v>
      </c>
      <c r="E10" s="162" t="s">
        <v>203</v>
      </c>
      <c r="F10" s="163">
        <v>1</v>
      </c>
      <c r="G10" s="164">
        <v>27.45</v>
      </c>
      <c r="H10" s="265">
        <f>G10*F10</f>
        <v>27.45</v>
      </c>
      <c r="I10" s="265"/>
      <c r="J10" s="130"/>
    </row>
    <row r="11" spans="1:11" s="131" customFormat="1" ht="12.75" x14ac:dyDescent="0.2">
      <c r="A11" s="140" t="s">
        <v>204</v>
      </c>
      <c r="B11" s="140" t="s">
        <v>9</v>
      </c>
      <c r="C11" s="141" t="s">
        <v>210</v>
      </c>
      <c r="D11" s="142" t="s">
        <v>211</v>
      </c>
      <c r="E11" s="162" t="s">
        <v>203</v>
      </c>
      <c r="F11" s="163">
        <v>2</v>
      </c>
      <c r="G11" s="164">
        <v>19.760000000000002</v>
      </c>
      <c r="H11" s="265">
        <f>G11*F11</f>
        <v>39.520000000000003</v>
      </c>
      <c r="I11" s="265"/>
      <c r="J11" s="130"/>
    </row>
    <row r="12" spans="1:11" s="131" customFormat="1" ht="12.75" x14ac:dyDescent="0.2">
      <c r="A12" s="140" t="s">
        <v>205</v>
      </c>
      <c r="B12" s="277" t="s">
        <v>213</v>
      </c>
      <c r="C12" s="277"/>
      <c r="D12" s="142" t="s">
        <v>252</v>
      </c>
      <c r="E12" s="162" t="s">
        <v>78</v>
      </c>
      <c r="F12" s="163">
        <v>1</v>
      </c>
      <c r="G12" s="164">
        <v>225.09</v>
      </c>
      <c r="H12" s="265">
        <f>G12*F12</f>
        <v>225.09</v>
      </c>
      <c r="I12" s="265"/>
      <c r="J12" s="130"/>
    </row>
    <row r="13" spans="1:11" s="139" customFormat="1" ht="23.25" customHeight="1" x14ac:dyDescent="0.2">
      <c r="A13" s="132">
        <v>2</v>
      </c>
      <c r="B13" s="133"/>
      <c r="C13" s="132" t="s">
        <v>250</v>
      </c>
      <c r="D13" s="134" t="s">
        <v>303</v>
      </c>
      <c r="E13" s="135" t="s">
        <v>202</v>
      </c>
      <c r="F13" s="136"/>
      <c r="G13" s="137"/>
      <c r="H13" s="270">
        <f>SUM(H14:I16)</f>
        <v>209.95933333333335</v>
      </c>
      <c r="I13" s="270"/>
      <c r="J13" s="138"/>
    </row>
    <row r="14" spans="1:11" s="139" customFormat="1" ht="15" customHeight="1" x14ac:dyDescent="0.2">
      <c r="A14" s="140" t="s">
        <v>19</v>
      </c>
      <c r="B14" s="140" t="s">
        <v>9</v>
      </c>
      <c r="C14" s="141" t="s">
        <v>212</v>
      </c>
      <c r="D14" s="142" t="s">
        <v>209</v>
      </c>
      <c r="E14" s="162" t="s">
        <v>203</v>
      </c>
      <c r="F14" s="163">
        <v>0.8</v>
      </c>
      <c r="G14" s="164">
        <v>27.45</v>
      </c>
      <c r="H14" s="265">
        <f>G14*F14</f>
        <v>21.96</v>
      </c>
      <c r="I14" s="265"/>
      <c r="J14" s="143"/>
    </row>
    <row r="15" spans="1:11" s="139" customFormat="1" ht="15" customHeight="1" x14ac:dyDescent="0.2">
      <c r="A15" s="140" t="s">
        <v>24</v>
      </c>
      <c r="B15" s="140" t="s">
        <v>9</v>
      </c>
      <c r="C15" s="141" t="s">
        <v>210</v>
      </c>
      <c r="D15" s="142" t="s">
        <v>211</v>
      </c>
      <c r="E15" s="162" t="s">
        <v>203</v>
      </c>
      <c r="F15" s="163">
        <v>1.6</v>
      </c>
      <c r="G15" s="164">
        <v>19.760000000000002</v>
      </c>
      <c r="H15" s="265">
        <f>G15*F15</f>
        <v>31.616000000000003</v>
      </c>
      <c r="I15" s="265"/>
      <c r="J15" s="143"/>
    </row>
    <row r="16" spans="1:11" s="139" customFormat="1" ht="15" customHeight="1" x14ac:dyDescent="0.2">
      <c r="A16" s="140" t="s">
        <v>253</v>
      </c>
      <c r="B16" s="277" t="s">
        <v>213</v>
      </c>
      <c r="C16" s="277"/>
      <c r="D16" s="142" t="s">
        <v>304</v>
      </c>
      <c r="E16" s="162" t="s">
        <v>78</v>
      </c>
      <c r="F16" s="163">
        <v>1</v>
      </c>
      <c r="G16" s="164">
        <f>(139.45+171.15+158.55)/3</f>
        <v>156.38333333333335</v>
      </c>
      <c r="H16" s="265">
        <f>G16*F16</f>
        <v>156.38333333333335</v>
      </c>
      <c r="I16" s="265"/>
      <c r="J16" s="143"/>
    </row>
    <row r="17" spans="1:11" ht="78" customHeight="1" x14ac:dyDescent="0.25">
      <c r="A17" s="167"/>
      <c r="D17"/>
      <c r="E17" s="275"/>
      <c r="F17" s="275"/>
      <c r="G17"/>
      <c r="H17" s="275"/>
      <c r="I17" s="276"/>
      <c r="K17"/>
    </row>
    <row r="18" spans="1:11" ht="12" customHeight="1" x14ac:dyDescent="0.25">
      <c r="A18" s="167"/>
      <c r="D18"/>
      <c r="E18" s="262" t="s">
        <v>206</v>
      </c>
      <c r="F18" s="262"/>
      <c r="G18" s="168"/>
      <c r="H18" s="263" t="s">
        <v>315</v>
      </c>
      <c r="I18" s="264"/>
      <c r="K18"/>
    </row>
    <row r="19" spans="1:11" ht="29.25" customHeight="1" x14ac:dyDescent="0.25">
      <c r="A19" s="169"/>
      <c r="B19" s="170"/>
      <c r="C19" s="170"/>
      <c r="D19" s="170"/>
      <c r="E19" s="266" t="s">
        <v>207</v>
      </c>
      <c r="F19" s="267"/>
      <c r="G19" s="171"/>
      <c r="H19" s="268" t="s">
        <v>208</v>
      </c>
      <c r="I19" s="269"/>
      <c r="K19"/>
    </row>
    <row r="20" spans="1:11" ht="22.15" customHeight="1" x14ac:dyDescent="0.25">
      <c r="D20"/>
      <c r="E20"/>
      <c r="F20" s="206"/>
      <c r="G20" s="206"/>
      <c r="H20"/>
      <c r="I20"/>
      <c r="K20"/>
    </row>
    <row r="21" spans="1:11" ht="30" customHeight="1" x14ac:dyDescent="0.25">
      <c r="D21"/>
      <c r="E21"/>
      <c r="F21" s="246"/>
      <c r="G21" s="246"/>
      <c r="H21"/>
      <c r="I21"/>
      <c r="K21"/>
    </row>
    <row r="22" spans="1:11" ht="15" customHeight="1" x14ac:dyDescent="0.25">
      <c r="D22"/>
      <c r="E22"/>
      <c r="F22"/>
      <c r="G22"/>
      <c r="H22"/>
      <c r="I22"/>
      <c r="K22"/>
    </row>
    <row r="23" spans="1:11" ht="18.75" customHeight="1" x14ac:dyDescent="0.25">
      <c r="D23"/>
      <c r="E23"/>
      <c r="F23"/>
      <c r="G23"/>
      <c r="H23"/>
      <c r="I23"/>
      <c r="K23"/>
    </row>
    <row r="24" spans="1:11" ht="17.25" customHeight="1" x14ac:dyDescent="0.25">
      <c r="D24"/>
      <c r="E24"/>
      <c r="F24"/>
      <c r="G24"/>
      <c r="H24"/>
      <c r="I24"/>
      <c r="K24"/>
    </row>
    <row r="25" spans="1:11" ht="30.75" customHeight="1" x14ac:dyDescent="0.25">
      <c r="D25"/>
      <c r="E25"/>
      <c r="F25"/>
      <c r="G25"/>
      <c r="H25"/>
      <c r="I25"/>
      <c r="K25"/>
    </row>
    <row r="26" spans="1:11" ht="30.75" customHeight="1" x14ac:dyDescent="0.25">
      <c r="D26"/>
      <c r="E26"/>
      <c r="F26"/>
      <c r="G26"/>
      <c r="H26"/>
      <c r="I26"/>
      <c r="K26"/>
    </row>
    <row r="27" spans="1:11" ht="17.25" customHeight="1" x14ac:dyDescent="0.25">
      <c r="D27"/>
      <c r="E27"/>
      <c r="F27"/>
      <c r="G27"/>
      <c r="H27"/>
      <c r="I27"/>
      <c r="K27"/>
    </row>
    <row r="28" spans="1:11" ht="12.75" customHeight="1" x14ac:dyDescent="0.25">
      <c r="D28"/>
      <c r="E28"/>
      <c r="F28"/>
      <c r="G28"/>
      <c r="H28"/>
      <c r="I28"/>
      <c r="K28"/>
    </row>
    <row r="29" spans="1:11" ht="42" customHeight="1" x14ac:dyDescent="0.25">
      <c r="D29"/>
      <c r="E29"/>
      <c r="F29"/>
      <c r="G29"/>
      <c r="H29"/>
      <c r="I29"/>
      <c r="K29"/>
    </row>
    <row r="30" spans="1:11" ht="43.5" customHeight="1" x14ac:dyDescent="0.25">
      <c r="D30"/>
      <c r="E30"/>
      <c r="F30"/>
      <c r="G30"/>
      <c r="H30"/>
      <c r="I30"/>
      <c r="K30"/>
    </row>
    <row r="31" spans="1:11" ht="30.75" customHeight="1" x14ac:dyDescent="0.25">
      <c r="D31"/>
      <c r="E31"/>
      <c r="F31"/>
      <c r="G31"/>
      <c r="H31"/>
      <c r="I31"/>
      <c r="K31"/>
    </row>
    <row r="32" spans="1:11" ht="16.5" customHeight="1" x14ac:dyDescent="0.25">
      <c r="D32"/>
      <c r="E32"/>
      <c r="F32"/>
      <c r="G32"/>
      <c r="H32"/>
      <c r="I32"/>
      <c r="K32"/>
    </row>
    <row r="33" spans="10:10" customFormat="1" ht="30" customHeight="1" x14ac:dyDescent="0.25">
      <c r="J33" s="125"/>
    </row>
    <row r="34" spans="10:10" customFormat="1" ht="16.5" customHeight="1" x14ac:dyDescent="0.25">
      <c r="J34" s="125"/>
    </row>
    <row r="35" spans="10:10" customFormat="1" ht="30" customHeight="1" x14ac:dyDescent="0.25">
      <c r="J35" s="125"/>
    </row>
    <row r="36" spans="10:10" customFormat="1" ht="25.5" customHeight="1" x14ac:dyDescent="0.25">
      <c r="J36" s="125"/>
    </row>
    <row r="37" spans="10:10" customFormat="1" ht="41.25" customHeight="1" x14ac:dyDescent="0.25">
      <c r="J37" s="125"/>
    </row>
    <row r="38" spans="10:10" customFormat="1" ht="33.75" customHeight="1" x14ac:dyDescent="0.25">
      <c r="J38" s="125"/>
    </row>
    <row r="39" spans="10:10" customFormat="1" ht="23.25" customHeight="1" x14ac:dyDescent="0.25">
      <c r="J39" s="125"/>
    </row>
    <row r="40" spans="10:10" customFormat="1" ht="18.75" customHeight="1" x14ac:dyDescent="0.25">
      <c r="J40" s="125"/>
    </row>
    <row r="41" spans="10:10" customFormat="1" ht="45.75" customHeight="1" x14ac:dyDescent="0.25">
      <c r="J41" s="125"/>
    </row>
    <row r="42" spans="10:10" customFormat="1" ht="45.75" customHeight="1" x14ac:dyDescent="0.25">
      <c r="J42" s="125"/>
    </row>
    <row r="43" spans="10:10" customFormat="1" ht="49.5" customHeight="1" x14ac:dyDescent="0.25">
      <c r="J43" s="125"/>
    </row>
    <row r="44" spans="10:10" customFormat="1" ht="56.25" customHeight="1" x14ac:dyDescent="0.25">
      <c r="J44" s="125"/>
    </row>
    <row r="45" spans="10:10" customFormat="1" ht="33.75" customHeight="1" x14ac:dyDescent="0.25">
      <c r="J45" s="125"/>
    </row>
    <row r="46" spans="10:10" customFormat="1" ht="33.75" customHeight="1" x14ac:dyDescent="0.25">
      <c r="J46" s="125"/>
    </row>
    <row r="47" spans="10:10" customFormat="1" ht="36" customHeight="1" x14ac:dyDescent="0.25">
      <c r="J47" s="125"/>
    </row>
    <row r="48" spans="10:10" customFormat="1" ht="30" customHeight="1" x14ac:dyDescent="0.25">
      <c r="J48" s="125"/>
    </row>
    <row r="49" spans="10:10" customFormat="1" ht="24" customHeight="1" x14ac:dyDescent="0.25">
      <c r="J49" s="125"/>
    </row>
    <row r="50" spans="10:10" customFormat="1" ht="40.5" customHeight="1" x14ac:dyDescent="0.25">
      <c r="J50" s="125"/>
    </row>
    <row r="51" spans="10:10" customFormat="1" ht="22.5" customHeight="1" x14ac:dyDescent="0.25">
      <c r="J51" s="125"/>
    </row>
    <row r="52" spans="10:10" customFormat="1" ht="22.5" customHeight="1" x14ac:dyDescent="0.25">
      <c r="J52" s="125"/>
    </row>
    <row r="53" spans="10:10" customFormat="1" ht="22.5" customHeight="1" x14ac:dyDescent="0.25">
      <c r="J53" s="125"/>
    </row>
    <row r="54" spans="10:10" customFormat="1" ht="22.5" customHeight="1" x14ac:dyDescent="0.25">
      <c r="J54" s="125"/>
    </row>
    <row r="55" spans="10:10" customFormat="1" ht="20.25" customHeight="1" x14ac:dyDescent="0.25">
      <c r="J55" s="125"/>
    </row>
    <row r="56" spans="10:10" customFormat="1" ht="18.75" customHeight="1" x14ac:dyDescent="0.25">
      <c r="J56" s="125"/>
    </row>
    <row r="57" spans="10:10" customFormat="1" ht="53.25" customHeight="1" x14ac:dyDescent="0.25">
      <c r="J57" s="125"/>
    </row>
    <row r="58" spans="10:10" customFormat="1" ht="43.5" customHeight="1" x14ac:dyDescent="0.25">
      <c r="J58" s="125"/>
    </row>
    <row r="59" spans="10:10" customFormat="1" ht="43.5" customHeight="1" x14ac:dyDescent="0.25">
      <c r="J59" s="125"/>
    </row>
    <row r="60" spans="10:10" customFormat="1" ht="12.75" customHeight="1" x14ac:dyDescent="0.25">
      <c r="J60" s="125"/>
    </row>
    <row r="61" spans="10:10" customFormat="1" ht="21" customHeight="1" x14ac:dyDescent="0.25">
      <c r="J61" s="125"/>
    </row>
    <row r="62" spans="10:10" customFormat="1" ht="43.5" customHeight="1" x14ac:dyDescent="0.25">
      <c r="J62" s="125"/>
    </row>
    <row r="63" spans="10:10" customFormat="1" ht="29.25" customHeight="1" x14ac:dyDescent="0.25">
      <c r="J63" s="125"/>
    </row>
    <row r="64" spans="10:10" customFormat="1" ht="34.5" customHeight="1" x14ac:dyDescent="0.25">
      <c r="J64" s="125"/>
    </row>
    <row r="65" spans="10:10" customFormat="1" ht="43.5" customHeight="1" x14ac:dyDescent="0.25">
      <c r="J65" s="125"/>
    </row>
    <row r="66" spans="10:10" customFormat="1" ht="29.25" customHeight="1" x14ac:dyDescent="0.25">
      <c r="J66" s="125"/>
    </row>
    <row r="67" spans="10:10" customFormat="1" ht="29.25" customHeight="1" x14ac:dyDescent="0.25">
      <c r="J67" s="125"/>
    </row>
    <row r="68" spans="10:10" customFormat="1" ht="43.5" customHeight="1" x14ac:dyDescent="0.25">
      <c r="J68" s="125"/>
    </row>
    <row r="69" spans="10:10" customFormat="1" ht="43.5" customHeight="1" x14ac:dyDescent="0.25">
      <c r="J69" s="125"/>
    </row>
    <row r="70" spans="10:10" customFormat="1" ht="20.25" customHeight="1" x14ac:dyDescent="0.25">
      <c r="J70" s="125"/>
    </row>
    <row r="71" spans="10:10" customFormat="1" ht="23.25" customHeight="1" x14ac:dyDescent="0.25">
      <c r="J71" s="125"/>
    </row>
    <row r="72" spans="10:10" customFormat="1" ht="43.5" customHeight="1" x14ac:dyDescent="0.25">
      <c r="J72" s="125"/>
    </row>
    <row r="73" spans="10:10" customFormat="1" ht="43.5" customHeight="1" x14ac:dyDescent="0.25">
      <c r="J73" s="125"/>
    </row>
    <row r="74" spans="10:10" customFormat="1" ht="43.5" customHeight="1" x14ac:dyDescent="0.25">
      <c r="J74" s="125"/>
    </row>
    <row r="75" spans="10:10" customFormat="1" ht="43.5" customHeight="1" x14ac:dyDescent="0.25">
      <c r="J75" s="125"/>
    </row>
    <row r="76" spans="10:10" customFormat="1" ht="43.5" customHeight="1" x14ac:dyDescent="0.25">
      <c r="J76" s="125"/>
    </row>
    <row r="77" spans="10:10" customFormat="1" ht="43.5" customHeight="1" x14ac:dyDescent="0.25">
      <c r="J77" s="125"/>
    </row>
    <row r="78" spans="10:10" customFormat="1" ht="28.5" customHeight="1" x14ac:dyDescent="0.25">
      <c r="J78" s="125"/>
    </row>
    <row r="79" spans="10:10" customFormat="1" ht="37.5" customHeight="1" x14ac:dyDescent="0.25">
      <c r="J79" s="125"/>
    </row>
    <row r="80" spans="10:10" customFormat="1" ht="21.75" customHeight="1" x14ac:dyDescent="0.25">
      <c r="J80" s="125"/>
    </row>
    <row r="81" spans="1:12" ht="42.75" customHeight="1" x14ac:dyDescent="0.25">
      <c r="D81"/>
      <c r="E81"/>
      <c r="F81"/>
      <c r="G81"/>
      <c r="H81"/>
      <c r="I81"/>
      <c r="K81"/>
      <c r="L81" s="144"/>
    </row>
    <row r="82" spans="1:12" ht="30.75" customHeight="1" x14ac:dyDescent="0.25">
      <c r="D82"/>
      <c r="E82"/>
      <c r="F82"/>
      <c r="G82"/>
      <c r="H82"/>
      <c r="I82"/>
      <c r="K82"/>
    </row>
    <row r="83" spans="1:12" ht="22.5" customHeight="1" x14ac:dyDescent="0.25">
      <c r="D83"/>
      <c r="E83"/>
      <c r="F83"/>
      <c r="G83"/>
      <c r="H83"/>
      <c r="I83"/>
      <c r="K83"/>
    </row>
    <row r="84" spans="1:12" ht="23.25" customHeight="1" x14ac:dyDescent="0.25">
      <c r="D84"/>
      <c r="E84"/>
      <c r="F84"/>
      <c r="G84"/>
      <c r="H84"/>
      <c r="I84"/>
      <c r="K84"/>
    </row>
    <row r="85" spans="1:12" ht="36.75" customHeight="1" x14ac:dyDescent="0.25">
      <c r="D85"/>
      <c r="E85"/>
      <c r="F85"/>
      <c r="G85"/>
      <c r="H85"/>
      <c r="I85"/>
      <c r="K85"/>
    </row>
    <row r="86" spans="1:12" ht="35.25" customHeight="1" x14ac:dyDescent="0.25">
      <c r="D86"/>
      <c r="E86"/>
      <c r="F86"/>
      <c r="G86"/>
      <c r="H86"/>
      <c r="I86"/>
      <c r="K86"/>
      <c r="L86" s="145"/>
    </row>
    <row r="87" spans="1:12" ht="30" customHeight="1" x14ac:dyDescent="0.25">
      <c r="D87"/>
      <c r="E87"/>
      <c r="F87"/>
      <c r="G87"/>
      <c r="H87"/>
      <c r="I87"/>
      <c r="K87"/>
      <c r="L87" s="145"/>
    </row>
    <row r="88" spans="1:12" ht="30" customHeight="1" x14ac:dyDescent="0.25">
      <c r="D88"/>
      <c r="E88"/>
      <c r="F88"/>
      <c r="G88"/>
      <c r="H88"/>
      <c r="I88"/>
      <c r="K88"/>
      <c r="L88" s="145"/>
    </row>
    <row r="89" spans="1:12" ht="36" customHeight="1" x14ac:dyDescent="0.25">
      <c r="D89"/>
      <c r="E89"/>
      <c r="F89"/>
      <c r="G89"/>
      <c r="H89"/>
      <c r="I89"/>
      <c r="K89"/>
    </row>
    <row r="90" spans="1:12" ht="20.25" customHeight="1" x14ac:dyDescent="0.25">
      <c r="D90"/>
      <c r="E90"/>
      <c r="F90"/>
      <c r="G90"/>
      <c r="H90"/>
      <c r="I90"/>
      <c r="K90"/>
    </row>
    <row r="91" spans="1:12" ht="38.25" customHeight="1" x14ac:dyDescent="0.25">
      <c r="D91"/>
      <c r="E91"/>
      <c r="F91"/>
      <c r="G91"/>
      <c r="H91"/>
      <c r="I91"/>
      <c r="K91"/>
      <c r="L91" s="146"/>
    </row>
    <row r="92" spans="1:12" ht="31.5" customHeight="1" x14ac:dyDescent="0.25">
      <c r="D92"/>
      <c r="E92"/>
      <c r="F92"/>
      <c r="G92"/>
      <c r="H92"/>
      <c r="I92"/>
      <c r="K92"/>
    </row>
    <row r="93" spans="1:12" ht="36" customHeight="1" x14ac:dyDescent="0.25">
      <c r="D93"/>
      <c r="E93"/>
      <c r="F93"/>
      <c r="G93"/>
      <c r="H93"/>
      <c r="I93"/>
      <c r="K93"/>
    </row>
    <row r="94" spans="1:12" ht="42" customHeight="1" x14ac:dyDescent="0.25">
      <c r="D94"/>
      <c r="E94"/>
      <c r="F94"/>
      <c r="G94"/>
      <c r="H94"/>
      <c r="I94"/>
      <c r="K94"/>
    </row>
    <row r="95" spans="1:12" ht="27.75" customHeight="1" x14ac:dyDescent="0.25">
      <c r="D95"/>
      <c r="E95"/>
      <c r="F95"/>
      <c r="G95"/>
      <c r="H95"/>
      <c r="I95"/>
      <c r="K95"/>
    </row>
    <row r="96" spans="1:12" ht="41.25" customHeight="1" x14ac:dyDescent="0.25">
      <c r="A96" s="147"/>
      <c r="B96" s="147"/>
      <c r="C96" s="147"/>
      <c r="D96" s="147"/>
      <c r="E96" s="147"/>
      <c r="F96" s="147"/>
      <c r="G96" s="147"/>
      <c r="H96" s="147"/>
      <c r="I96" s="147"/>
      <c r="K96"/>
    </row>
    <row r="97" spans="4:12" ht="21.75" customHeight="1" x14ac:dyDescent="0.25">
      <c r="D97"/>
      <c r="E97"/>
      <c r="F97"/>
      <c r="G97"/>
      <c r="H97"/>
      <c r="I97"/>
      <c r="K97"/>
    </row>
    <row r="98" spans="4:12" ht="25.5" customHeight="1" x14ac:dyDescent="0.25">
      <c r="D98"/>
      <c r="E98"/>
      <c r="F98"/>
      <c r="G98"/>
      <c r="H98"/>
      <c r="I98"/>
      <c r="K98"/>
    </row>
    <row r="99" spans="4:12" ht="61.5" customHeight="1" x14ac:dyDescent="0.25">
      <c r="D99"/>
      <c r="E99"/>
      <c r="F99"/>
      <c r="G99"/>
      <c r="H99"/>
      <c r="I99"/>
      <c r="K99"/>
    </row>
    <row r="100" spans="4:12" ht="25.5" customHeight="1" x14ac:dyDescent="0.25">
      <c r="D100"/>
      <c r="E100"/>
      <c r="F100"/>
      <c r="G100"/>
      <c r="H100"/>
      <c r="I100"/>
      <c r="J100" s="148"/>
      <c r="K100"/>
    </row>
    <row r="101" spans="4:12" ht="35.25" customHeight="1" x14ac:dyDescent="0.25">
      <c r="D101"/>
      <c r="E101"/>
      <c r="F101"/>
      <c r="G101"/>
      <c r="H101"/>
      <c r="I101"/>
      <c r="K101"/>
      <c r="L101" s="146"/>
    </row>
    <row r="102" spans="4:12" ht="33" customHeight="1" x14ac:dyDescent="0.25">
      <c r="D102"/>
      <c r="E102"/>
      <c r="F102"/>
      <c r="G102"/>
      <c r="H102"/>
      <c r="I102"/>
      <c r="K102"/>
    </row>
    <row r="103" spans="4:12" ht="40.5" customHeight="1" x14ac:dyDescent="0.25">
      <c r="D103"/>
      <c r="E103"/>
      <c r="F103"/>
      <c r="G103"/>
      <c r="H103"/>
      <c r="I103"/>
      <c r="K103"/>
    </row>
    <row r="104" spans="4:12" ht="39.75" customHeight="1" x14ac:dyDescent="0.25">
      <c r="D104"/>
      <c r="E104"/>
      <c r="F104"/>
      <c r="G104"/>
      <c r="H104"/>
      <c r="I104"/>
      <c r="K104"/>
    </row>
    <row r="105" spans="4:12" ht="39" customHeight="1" x14ac:dyDescent="0.25">
      <c r="D105"/>
      <c r="E105"/>
      <c r="F105"/>
      <c r="G105"/>
      <c r="H105"/>
      <c r="I105"/>
      <c r="K105"/>
    </row>
    <row r="106" spans="4:12" ht="42.75" customHeight="1" x14ac:dyDescent="0.25">
      <c r="D106"/>
      <c r="E106"/>
      <c r="F106"/>
      <c r="G106"/>
      <c r="H106"/>
      <c r="I106"/>
      <c r="K106"/>
    </row>
    <row r="107" spans="4:12" ht="37.5" customHeight="1" x14ac:dyDescent="0.25">
      <c r="D107"/>
      <c r="E107"/>
      <c r="F107"/>
      <c r="G107"/>
      <c r="H107"/>
      <c r="I107"/>
      <c r="K107"/>
      <c r="L107" s="146"/>
    </row>
    <row r="108" spans="4:12" ht="39" customHeight="1" x14ac:dyDescent="0.25">
      <c r="D108"/>
      <c r="E108"/>
      <c r="F108"/>
      <c r="G108"/>
      <c r="H108"/>
      <c r="I108"/>
      <c r="K108"/>
    </row>
    <row r="109" spans="4:12" ht="57" customHeight="1" x14ac:dyDescent="0.25">
      <c r="D109"/>
      <c r="E109"/>
      <c r="F109"/>
      <c r="G109"/>
      <c r="H109"/>
      <c r="I109"/>
      <c r="K109"/>
    </row>
    <row r="110" spans="4:12" ht="57" customHeight="1" x14ac:dyDescent="0.25">
      <c r="D110"/>
      <c r="E110"/>
      <c r="F110"/>
      <c r="G110"/>
      <c r="H110"/>
      <c r="I110"/>
      <c r="K110"/>
    </row>
    <row r="111" spans="4:12" ht="38.25" customHeight="1" x14ac:dyDescent="0.25">
      <c r="D111"/>
      <c r="E111"/>
      <c r="F111"/>
      <c r="G111"/>
      <c r="H111"/>
      <c r="I111"/>
      <c r="K111"/>
    </row>
    <row r="112" spans="4:12" ht="37.5" customHeight="1" x14ac:dyDescent="0.25">
      <c r="D112"/>
      <c r="E112"/>
      <c r="F112"/>
      <c r="G112"/>
      <c r="H112"/>
      <c r="I112"/>
      <c r="K112"/>
    </row>
    <row r="113" spans="4:15" ht="39" customHeight="1" thickBot="1" x14ac:dyDescent="0.3">
      <c r="D113"/>
      <c r="E113"/>
      <c r="F113"/>
      <c r="G113"/>
      <c r="H113"/>
      <c r="I113"/>
      <c r="K113"/>
    </row>
    <row r="114" spans="4:15" ht="31.5" customHeight="1" thickBot="1" x14ac:dyDescent="0.3">
      <c r="D114"/>
      <c r="E114"/>
      <c r="F114"/>
      <c r="G114"/>
      <c r="H114"/>
      <c r="I114"/>
      <c r="K114"/>
      <c r="O114" s="149"/>
    </row>
    <row r="115" spans="4:15" ht="30.75" customHeight="1" x14ac:dyDescent="0.25">
      <c r="D115"/>
      <c r="E115"/>
      <c r="F115"/>
      <c r="G115"/>
      <c r="H115"/>
      <c r="I115"/>
      <c r="K115"/>
    </row>
    <row r="116" spans="4:15" ht="56.25" customHeight="1" x14ac:dyDescent="0.25">
      <c r="D116"/>
      <c r="E116"/>
      <c r="F116"/>
      <c r="G116"/>
      <c r="H116"/>
      <c r="I116"/>
      <c r="K116"/>
    </row>
    <row r="117" spans="4:15" ht="16.5" customHeight="1" x14ac:dyDescent="0.25">
      <c r="D117"/>
      <c r="E117"/>
      <c r="F117"/>
      <c r="G117"/>
      <c r="H117"/>
      <c r="I117"/>
      <c r="K117"/>
    </row>
    <row r="118" spans="4:15" ht="21" customHeight="1" x14ac:dyDescent="0.25">
      <c r="D118"/>
      <c r="E118"/>
      <c r="F118"/>
      <c r="G118"/>
      <c r="H118"/>
      <c r="I118"/>
      <c r="K118"/>
    </row>
    <row r="119" spans="4:15" ht="27.75" customHeight="1" x14ac:dyDescent="0.25">
      <c r="D119"/>
      <c r="E119"/>
      <c r="F119"/>
      <c r="G119"/>
      <c r="H119"/>
      <c r="I119"/>
      <c r="K119"/>
    </row>
    <row r="120" spans="4:15" ht="50.25" customHeight="1" x14ac:dyDescent="0.25">
      <c r="D120"/>
      <c r="E120"/>
      <c r="F120"/>
      <c r="G120"/>
      <c r="H120"/>
      <c r="I120"/>
      <c r="K120"/>
    </row>
    <row r="121" spans="4:15" ht="46.5" customHeight="1" x14ac:dyDescent="0.25">
      <c r="D121"/>
      <c r="E121"/>
      <c r="F121"/>
      <c r="G121"/>
      <c r="H121"/>
      <c r="I121"/>
      <c r="K121"/>
    </row>
    <row r="122" spans="4:15" ht="20.25" customHeight="1" x14ac:dyDescent="0.25">
      <c r="D122"/>
      <c r="E122"/>
      <c r="F122"/>
      <c r="G122"/>
      <c r="H122"/>
      <c r="I122"/>
      <c r="K122"/>
    </row>
    <row r="123" spans="4:15" ht="27" customHeight="1" x14ac:dyDescent="0.25">
      <c r="D123"/>
      <c r="E123"/>
      <c r="F123"/>
      <c r="G123"/>
      <c r="H123"/>
      <c r="I123"/>
      <c r="K123"/>
    </row>
    <row r="124" spans="4:15" ht="32.25" customHeight="1" x14ac:dyDescent="0.25">
      <c r="D124"/>
      <c r="E124"/>
      <c r="F124"/>
      <c r="G124"/>
      <c r="H124"/>
      <c r="I124"/>
      <c r="K124"/>
    </row>
    <row r="125" spans="4:15" ht="21.75" customHeight="1" x14ac:dyDescent="0.25">
      <c r="D125"/>
      <c r="E125"/>
      <c r="F125"/>
      <c r="G125"/>
      <c r="H125"/>
      <c r="I125"/>
      <c r="K125"/>
      <c r="L125" s="146"/>
    </row>
    <row r="126" spans="4:15" ht="24" customHeight="1" x14ac:dyDescent="0.25">
      <c r="D126"/>
      <c r="E126"/>
      <c r="F126"/>
      <c r="G126"/>
      <c r="H126"/>
      <c r="I126"/>
      <c r="K126"/>
    </row>
    <row r="127" spans="4:15" ht="46.5" customHeight="1" x14ac:dyDescent="0.25">
      <c r="D127"/>
      <c r="E127"/>
      <c r="F127"/>
      <c r="G127"/>
      <c r="H127"/>
      <c r="I127"/>
      <c r="K127"/>
      <c r="L127" s="146"/>
    </row>
    <row r="128" spans="4:15" ht="24" customHeight="1" x14ac:dyDescent="0.25">
      <c r="D128"/>
      <c r="E128"/>
      <c r="F128"/>
      <c r="G128"/>
      <c r="H128"/>
      <c r="I128"/>
      <c r="K128"/>
    </row>
    <row r="129" spans="10:10" customFormat="1" ht="24" customHeight="1" x14ac:dyDescent="0.25">
      <c r="J129" s="125"/>
    </row>
    <row r="130" spans="10:10" customFormat="1" ht="24" customHeight="1" x14ac:dyDescent="0.25">
      <c r="J130" s="125"/>
    </row>
    <row r="131" spans="10:10" customFormat="1" ht="24" customHeight="1" x14ac:dyDescent="0.25">
      <c r="J131" s="125"/>
    </row>
    <row r="132" spans="10:10" customFormat="1" ht="24" customHeight="1" x14ac:dyDescent="0.25">
      <c r="J132" s="125"/>
    </row>
    <row r="133" spans="10:10" customFormat="1" ht="24" customHeight="1" x14ac:dyDescent="0.25">
      <c r="J133" s="125"/>
    </row>
    <row r="134" spans="10:10" customFormat="1" ht="26.25" customHeight="1" x14ac:dyDescent="0.25">
      <c r="J134" s="125"/>
    </row>
    <row r="135" spans="10:10" customFormat="1" ht="57" customHeight="1" x14ac:dyDescent="0.25">
      <c r="J135" s="125"/>
    </row>
    <row r="136" spans="10:10" customFormat="1" ht="26.25" customHeight="1" x14ac:dyDescent="0.25">
      <c r="J136" s="125"/>
    </row>
    <row r="137" spans="10:10" customFormat="1" ht="39.75" customHeight="1" x14ac:dyDescent="0.25">
      <c r="J137" s="125"/>
    </row>
    <row r="138" spans="10:10" customFormat="1" ht="25.5" customHeight="1" x14ac:dyDescent="0.25">
      <c r="J138" s="125"/>
    </row>
    <row r="139" spans="10:10" customFormat="1" ht="21.75" customHeight="1" x14ac:dyDescent="0.25">
      <c r="J139" s="125"/>
    </row>
    <row r="140" spans="10:10" customFormat="1" ht="28.5" customHeight="1" x14ac:dyDescent="0.25">
      <c r="J140" s="125"/>
    </row>
    <row r="141" spans="10:10" customFormat="1" ht="16.5" customHeight="1" x14ac:dyDescent="0.25">
      <c r="J141" s="125"/>
    </row>
    <row r="142" spans="10:10" customFormat="1" ht="16.5" customHeight="1" x14ac:dyDescent="0.25">
      <c r="J142" s="125"/>
    </row>
    <row r="143" spans="10:10" customFormat="1" ht="39.75" customHeight="1" x14ac:dyDescent="0.25">
      <c r="J143" s="125"/>
    </row>
    <row r="144" spans="10:10" customFormat="1" ht="20.25" customHeight="1" x14ac:dyDescent="0.25">
      <c r="J144" s="125"/>
    </row>
    <row r="145" spans="4:14" ht="21" customHeight="1" x14ac:dyDescent="0.25">
      <c r="D145"/>
      <c r="E145"/>
      <c r="F145"/>
      <c r="G145"/>
      <c r="H145"/>
      <c r="I145"/>
      <c r="K145"/>
    </row>
    <row r="146" spans="4:14" ht="24.4" customHeight="1" x14ac:dyDescent="0.25">
      <c r="D146"/>
      <c r="E146"/>
      <c r="F146"/>
      <c r="G146"/>
      <c r="H146"/>
      <c r="I146"/>
      <c r="K146"/>
    </row>
    <row r="147" spans="4:14" ht="30.4" customHeight="1" x14ac:dyDescent="0.25">
      <c r="D147"/>
      <c r="E147"/>
      <c r="F147"/>
      <c r="G147"/>
      <c r="H147"/>
      <c r="I147"/>
      <c r="K147"/>
    </row>
    <row r="148" spans="4:14" ht="45.4" customHeight="1" x14ac:dyDescent="0.25">
      <c r="D148"/>
      <c r="E148"/>
      <c r="F148"/>
      <c r="G148"/>
      <c r="H148"/>
      <c r="I148"/>
      <c r="K148"/>
    </row>
    <row r="149" spans="4:14" ht="20.65" customHeight="1" x14ac:dyDescent="0.25">
      <c r="D149"/>
      <c r="E149"/>
      <c r="F149"/>
      <c r="G149"/>
      <c r="H149"/>
      <c r="I149"/>
      <c r="K149"/>
    </row>
    <row r="150" spans="4:14" ht="21" customHeight="1" x14ac:dyDescent="0.25">
      <c r="D150"/>
      <c r="E150"/>
      <c r="F150"/>
      <c r="G150"/>
      <c r="H150"/>
      <c r="I150"/>
      <c r="K150"/>
    </row>
    <row r="151" spans="4:14" ht="23.25" customHeight="1" x14ac:dyDescent="0.25">
      <c r="D151"/>
      <c r="E151"/>
      <c r="F151"/>
      <c r="G151"/>
      <c r="H151"/>
      <c r="I151"/>
      <c r="K151"/>
    </row>
    <row r="152" spans="4:14" ht="36.4" customHeight="1" x14ac:dyDescent="0.25">
      <c r="D152"/>
      <c r="E152"/>
      <c r="F152"/>
      <c r="G152"/>
      <c r="H152"/>
      <c r="I152"/>
      <c r="K152"/>
    </row>
    <row r="153" spans="4:14" ht="26.65" customHeight="1" x14ac:dyDescent="0.25">
      <c r="D153"/>
      <c r="E153"/>
      <c r="F153"/>
      <c r="G153"/>
      <c r="H153"/>
      <c r="I153"/>
      <c r="K153"/>
    </row>
    <row r="154" spans="4:14" ht="28.5" customHeight="1" x14ac:dyDescent="0.25">
      <c r="D154"/>
      <c r="E154"/>
      <c r="F154"/>
      <c r="G154"/>
      <c r="H154"/>
      <c r="I154"/>
      <c r="K154"/>
      <c r="N154" s="150"/>
    </row>
    <row r="155" spans="4:14" ht="24" customHeight="1" x14ac:dyDescent="0.25">
      <c r="D155"/>
      <c r="E155"/>
      <c r="F155"/>
      <c r="G155"/>
      <c r="H155"/>
      <c r="I155"/>
      <c r="K155"/>
      <c r="N155" s="150"/>
    </row>
    <row r="156" spans="4:14" ht="27" customHeight="1" x14ac:dyDescent="0.25">
      <c r="D156"/>
      <c r="E156"/>
      <c r="F156"/>
      <c r="G156"/>
      <c r="H156"/>
      <c r="I156"/>
      <c r="K156"/>
      <c r="M156" s="151"/>
    </row>
    <row r="157" spans="4:14" ht="19.149999999999999" customHeight="1" x14ac:dyDescent="0.25">
      <c r="D157"/>
      <c r="E157"/>
      <c r="F157"/>
      <c r="G157"/>
      <c r="H157"/>
      <c r="I157"/>
      <c r="K157"/>
    </row>
    <row r="158" spans="4:14" ht="24" customHeight="1" x14ac:dyDescent="0.25">
      <c r="D158"/>
      <c r="E158"/>
      <c r="F158"/>
      <c r="G158"/>
      <c r="H158"/>
      <c r="I158"/>
      <c r="K158"/>
    </row>
    <row r="159" spans="4:14" ht="42" customHeight="1" x14ac:dyDescent="0.25">
      <c r="D159"/>
      <c r="E159"/>
      <c r="F159"/>
      <c r="G159"/>
      <c r="H159"/>
      <c r="I159"/>
      <c r="K159"/>
    </row>
    <row r="160" spans="4:14" ht="50.25" customHeight="1" x14ac:dyDescent="0.25">
      <c r="D160"/>
      <c r="E160"/>
      <c r="F160"/>
      <c r="G160"/>
      <c r="H160"/>
      <c r="I160"/>
      <c r="K160"/>
    </row>
    <row r="161" spans="1:11" ht="22.9" customHeight="1" x14ac:dyDescent="0.25">
      <c r="D161"/>
      <c r="E161"/>
      <c r="F161"/>
      <c r="G161"/>
      <c r="H161"/>
      <c r="I161"/>
      <c r="K161"/>
    </row>
    <row r="162" spans="1:11" ht="34.15" hidden="1" customHeight="1" x14ac:dyDescent="0.25">
      <c r="D162"/>
      <c r="E162"/>
      <c r="F162"/>
      <c r="G162"/>
      <c r="H162"/>
      <c r="I162"/>
      <c r="K162"/>
    </row>
    <row r="163" spans="1:11" ht="100.5" hidden="1" customHeight="1" x14ac:dyDescent="0.25">
      <c r="D163"/>
      <c r="E163"/>
      <c r="F163"/>
      <c r="G163"/>
      <c r="H163"/>
      <c r="I163"/>
      <c r="K163"/>
    </row>
    <row r="164" spans="1:11" ht="18.75" customHeight="1" x14ac:dyDescent="0.25">
      <c r="D164"/>
      <c r="E164"/>
      <c r="F164"/>
      <c r="G164"/>
      <c r="H164"/>
      <c r="I164"/>
      <c r="K164"/>
    </row>
    <row r="165" spans="1:11" ht="14.25" customHeight="1" x14ac:dyDescent="0.25">
      <c r="A165" s="152"/>
      <c r="B165" s="152"/>
      <c r="C165" s="152"/>
      <c r="D165" s="152"/>
      <c r="E165" s="152"/>
      <c r="F165" s="152"/>
      <c r="G165" s="152"/>
      <c r="H165" s="152"/>
      <c r="I165" s="152"/>
      <c r="K165"/>
    </row>
    <row r="166" spans="1:11" ht="21.4" customHeight="1" x14ac:dyDescent="0.25">
      <c r="D166"/>
      <c r="E166"/>
      <c r="F166"/>
      <c r="G166"/>
      <c r="H166"/>
      <c r="I166"/>
      <c r="K166"/>
    </row>
    <row r="167" spans="1:11" x14ac:dyDescent="0.25">
      <c r="D167"/>
      <c r="E167"/>
      <c r="F167"/>
      <c r="G167"/>
      <c r="H167"/>
      <c r="I167"/>
      <c r="K167"/>
    </row>
    <row r="168" spans="1:11" x14ac:dyDescent="0.25">
      <c r="D168"/>
      <c r="E168"/>
      <c r="F168"/>
      <c r="G168"/>
      <c r="H168"/>
      <c r="I168"/>
      <c r="K168"/>
    </row>
    <row r="169" spans="1:11" ht="14.25" customHeight="1" x14ac:dyDescent="0.25">
      <c r="D169"/>
      <c r="E169"/>
      <c r="F169"/>
      <c r="G169"/>
      <c r="H169"/>
      <c r="I169"/>
      <c r="J169" s="153"/>
      <c r="K169"/>
    </row>
    <row r="170" spans="1:11" ht="23.25" customHeight="1" x14ac:dyDescent="0.25">
      <c r="D170"/>
      <c r="E170"/>
      <c r="F170"/>
      <c r="G170"/>
      <c r="H170"/>
      <c r="I170"/>
      <c r="K170"/>
    </row>
    <row r="171" spans="1:11" ht="21" customHeight="1" x14ac:dyDescent="0.25">
      <c r="D171"/>
      <c r="E171"/>
      <c r="F171"/>
      <c r="G171"/>
      <c r="H171"/>
      <c r="I171"/>
      <c r="K171"/>
    </row>
    <row r="172" spans="1:11" ht="12.75" customHeight="1" x14ac:dyDescent="0.25">
      <c r="D172"/>
      <c r="E172"/>
      <c r="F172"/>
      <c r="G172"/>
      <c r="H172"/>
      <c r="I172"/>
      <c r="K172"/>
    </row>
    <row r="173" spans="1:11" x14ac:dyDescent="0.25">
      <c r="D173"/>
      <c r="E173"/>
      <c r="F173"/>
      <c r="G173"/>
      <c r="H173"/>
      <c r="I173"/>
      <c r="K173"/>
    </row>
    <row r="174" spans="1:11" x14ac:dyDescent="0.25">
      <c r="D174"/>
      <c r="E174"/>
      <c r="F174"/>
      <c r="G174"/>
      <c r="H174"/>
      <c r="I174"/>
      <c r="K174"/>
    </row>
    <row r="175" spans="1:11" x14ac:dyDescent="0.25">
      <c r="D175"/>
      <c r="E175"/>
      <c r="F175"/>
      <c r="G175"/>
      <c r="H175"/>
      <c r="I175"/>
      <c r="K175"/>
    </row>
    <row r="176" spans="1:11" x14ac:dyDescent="0.25">
      <c r="D176"/>
      <c r="E176"/>
      <c r="F176"/>
      <c r="G176"/>
      <c r="H176"/>
      <c r="I176"/>
      <c r="K176"/>
    </row>
    <row r="177" spans="1:11" x14ac:dyDescent="0.25">
      <c r="D177"/>
      <c r="E177"/>
      <c r="F177"/>
      <c r="G177"/>
      <c r="H177"/>
      <c r="I177"/>
      <c r="K177"/>
    </row>
    <row r="178" spans="1:11" x14ac:dyDescent="0.25">
      <c r="D178"/>
      <c r="E178"/>
      <c r="F178"/>
      <c r="G178"/>
      <c r="H178"/>
      <c r="I178"/>
      <c r="K178"/>
    </row>
    <row r="179" spans="1:11" ht="33.75" customHeight="1" x14ac:dyDescent="0.25">
      <c r="D179"/>
      <c r="E179"/>
      <c r="F179"/>
      <c r="G179"/>
      <c r="H179"/>
      <c r="I179"/>
      <c r="K179"/>
    </row>
    <row r="180" spans="1:11" x14ac:dyDescent="0.25">
      <c r="D180"/>
      <c r="E180"/>
      <c r="F180"/>
      <c r="G180"/>
      <c r="H180"/>
      <c r="I180"/>
      <c r="K180"/>
    </row>
    <row r="181" spans="1:11" x14ac:dyDescent="0.25">
      <c r="D181"/>
      <c r="E181"/>
      <c r="F181"/>
      <c r="G181"/>
      <c r="H181"/>
      <c r="I181"/>
      <c r="K181"/>
    </row>
    <row r="182" spans="1:11" x14ac:dyDescent="0.25">
      <c r="D182"/>
      <c r="E182"/>
      <c r="F182"/>
      <c r="G182"/>
      <c r="H182"/>
      <c r="I182"/>
      <c r="K182"/>
    </row>
    <row r="183" spans="1:11" x14ac:dyDescent="0.25">
      <c r="D183"/>
      <c r="E183"/>
      <c r="F183"/>
      <c r="G183"/>
      <c r="H183"/>
      <c r="I183"/>
      <c r="K183"/>
    </row>
    <row r="184" spans="1:11" x14ac:dyDescent="0.25">
      <c r="D184"/>
      <c r="E184"/>
      <c r="F184"/>
      <c r="G184"/>
      <c r="H184"/>
      <c r="I184"/>
      <c r="K184"/>
    </row>
    <row r="185" spans="1:11" x14ac:dyDescent="0.25">
      <c r="D185"/>
      <c r="E185"/>
      <c r="F185"/>
      <c r="G185"/>
      <c r="H185"/>
      <c r="I185"/>
      <c r="K185"/>
    </row>
    <row r="186" spans="1:11" ht="15" customHeight="1" x14ac:dyDescent="0.25">
      <c r="D186"/>
      <c r="E186"/>
      <c r="F186"/>
      <c r="G186"/>
      <c r="H186"/>
      <c r="I186"/>
      <c r="K186"/>
    </row>
    <row r="187" spans="1:11" hidden="1" x14ac:dyDescent="0.25">
      <c r="A187" s="9"/>
      <c r="B187" s="9"/>
      <c r="C187" s="9"/>
      <c r="D187" s="9"/>
      <c r="E187" s="9"/>
      <c r="F187" s="9"/>
      <c r="G187" s="9"/>
      <c r="H187" s="9"/>
      <c r="I187" s="9"/>
      <c r="K187"/>
    </row>
    <row r="188" spans="1:11" x14ac:dyDescent="0.25">
      <c r="A188" s="9"/>
      <c r="B188" s="9"/>
      <c r="C188" s="9"/>
      <c r="D188" s="9"/>
      <c r="E188" s="9"/>
      <c r="F188" s="9"/>
      <c r="G188" s="9"/>
      <c r="H188" s="9"/>
      <c r="I188" s="9"/>
      <c r="K188"/>
    </row>
    <row r="189" spans="1:11" x14ac:dyDescent="0.25">
      <c r="D189"/>
      <c r="E189"/>
      <c r="F189"/>
      <c r="G189"/>
      <c r="H189"/>
      <c r="I189"/>
      <c r="K189"/>
    </row>
    <row r="190" spans="1:11" x14ac:dyDescent="0.25">
      <c r="D190"/>
      <c r="E190"/>
      <c r="F190"/>
      <c r="G190"/>
      <c r="H190"/>
      <c r="I190"/>
      <c r="K190"/>
    </row>
    <row r="191" spans="1:11" x14ac:dyDescent="0.25">
      <c r="D191"/>
      <c r="E191"/>
      <c r="F191"/>
      <c r="G191"/>
      <c r="H191"/>
      <c r="I191"/>
      <c r="J191" s="154"/>
      <c r="K191"/>
    </row>
    <row r="192" spans="1:11" x14ac:dyDescent="0.25">
      <c r="D192"/>
      <c r="E192"/>
      <c r="F192"/>
      <c r="G192"/>
      <c r="H192"/>
      <c r="I192"/>
      <c r="J192" s="154"/>
      <c r="K192"/>
    </row>
    <row r="193" spans="10:10" customFormat="1" x14ac:dyDescent="0.25">
      <c r="J193" s="125"/>
    </row>
    <row r="194" spans="10:10" customFormat="1" x14ac:dyDescent="0.25">
      <c r="J194" s="125"/>
    </row>
    <row r="195" spans="10:10" customFormat="1" x14ac:dyDescent="0.25">
      <c r="J195" s="125"/>
    </row>
    <row r="196" spans="10:10" customFormat="1" x14ac:dyDescent="0.25">
      <c r="J196" s="125"/>
    </row>
    <row r="197" spans="10:10" customFormat="1" x14ac:dyDescent="0.25">
      <c r="J197" s="125"/>
    </row>
    <row r="198" spans="10:10" customFormat="1" x14ac:dyDescent="0.25">
      <c r="J198" s="125"/>
    </row>
    <row r="199" spans="10:10" customFormat="1" ht="27.75" customHeight="1" x14ac:dyDescent="0.25">
      <c r="J199" s="125"/>
    </row>
    <row r="200" spans="10:10" customFormat="1" x14ac:dyDescent="0.25">
      <c r="J200" s="125"/>
    </row>
    <row r="201" spans="10:10" customFormat="1" x14ac:dyDescent="0.25">
      <c r="J201" s="125"/>
    </row>
    <row r="202" spans="10:10" customFormat="1" x14ac:dyDescent="0.25">
      <c r="J202" s="125"/>
    </row>
    <row r="203" spans="10:10" customFormat="1" x14ac:dyDescent="0.25">
      <c r="J203" s="125"/>
    </row>
    <row r="204" spans="10:10" customFormat="1" x14ac:dyDescent="0.25">
      <c r="J204" s="125"/>
    </row>
    <row r="205" spans="10:10" customFormat="1" x14ac:dyDescent="0.25">
      <c r="J205" s="125"/>
    </row>
    <row r="206" spans="10:10" customFormat="1" x14ac:dyDescent="0.25">
      <c r="J206" s="125"/>
    </row>
    <row r="207" spans="10:10" customFormat="1" x14ac:dyDescent="0.25">
      <c r="J207" s="125"/>
    </row>
    <row r="208" spans="10:10" customFormat="1" x14ac:dyDescent="0.25">
      <c r="J208" s="125"/>
    </row>
    <row r="209" spans="10:10" customFormat="1" x14ac:dyDescent="0.25">
      <c r="J209" s="125"/>
    </row>
    <row r="210" spans="10:10" customFormat="1" x14ac:dyDescent="0.25">
      <c r="J210" s="125"/>
    </row>
    <row r="211" spans="10:10" customFormat="1" x14ac:dyDescent="0.25">
      <c r="J211" s="125"/>
    </row>
    <row r="212" spans="10:10" customFormat="1" x14ac:dyDescent="0.25">
      <c r="J212" s="125"/>
    </row>
    <row r="213" spans="10:10" customFormat="1" x14ac:dyDescent="0.25">
      <c r="J213" s="125"/>
    </row>
    <row r="214" spans="10:10" customFormat="1" x14ac:dyDescent="0.25">
      <c r="J214" s="125"/>
    </row>
    <row r="215" spans="10:10" customFormat="1" x14ac:dyDescent="0.25">
      <c r="J215" s="125"/>
    </row>
    <row r="216" spans="10:10" customFormat="1" x14ac:dyDescent="0.25">
      <c r="J216" s="125"/>
    </row>
    <row r="217" spans="10:10" customFormat="1" x14ac:dyDescent="0.25">
      <c r="J217" s="125"/>
    </row>
    <row r="218" spans="10:10" customFormat="1" x14ac:dyDescent="0.25">
      <c r="J218" s="125"/>
    </row>
    <row r="219" spans="10:10" customFormat="1" x14ac:dyDescent="0.25">
      <c r="J219" s="125"/>
    </row>
    <row r="220" spans="10:10" customFormat="1" x14ac:dyDescent="0.25">
      <c r="J220" s="125"/>
    </row>
    <row r="221" spans="10:10" customFormat="1" x14ac:dyDescent="0.25">
      <c r="J221" s="125"/>
    </row>
    <row r="222" spans="10:10" customFormat="1" x14ac:dyDescent="0.25">
      <c r="J222" s="125"/>
    </row>
    <row r="223" spans="10:10" customFormat="1" x14ac:dyDescent="0.25">
      <c r="J223" s="125"/>
    </row>
    <row r="224" spans="10:10" customFormat="1" x14ac:dyDescent="0.25">
      <c r="J224" s="125"/>
    </row>
    <row r="225" spans="4:11" x14ac:dyDescent="0.25">
      <c r="D225"/>
      <c r="E225"/>
      <c r="F225"/>
      <c r="G225"/>
      <c r="H225"/>
      <c r="I225"/>
      <c r="K225" s="147"/>
    </row>
    <row r="226" spans="4:11" x14ac:dyDescent="0.25">
      <c r="D226"/>
      <c r="E226"/>
      <c r="F226"/>
      <c r="G226"/>
      <c r="H226"/>
      <c r="I226"/>
      <c r="K226"/>
    </row>
    <row r="227" spans="4:11" x14ac:dyDescent="0.25">
      <c r="D227"/>
      <c r="E227"/>
      <c r="F227"/>
      <c r="G227"/>
      <c r="H227"/>
      <c r="I227"/>
      <c r="K227"/>
    </row>
    <row r="228" spans="4:11" x14ac:dyDescent="0.25">
      <c r="D228"/>
      <c r="E228"/>
      <c r="F228"/>
      <c r="G228"/>
      <c r="H228"/>
      <c r="I228"/>
      <c r="K228"/>
    </row>
    <row r="229" spans="4:11" x14ac:dyDescent="0.25">
      <c r="D229"/>
      <c r="E229"/>
      <c r="F229"/>
      <c r="G229"/>
      <c r="H229"/>
      <c r="I229"/>
      <c r="K229"/>
    </row>
    <row r="230" spans="4:11" x14ac:dyDescent="0.25">
      <c r="D230"/>
      <c r="E230"/>
      <c r="F230"/>
      <c r="G230"/>
      <c r="H230"/>
      <c r="I230"/>
      <c r="K230"/>
    </row>
    <row r="231" spans="4:11" x14ac:dyDescent="0.25">
      <c r="D231"/>
      <c r="E231"/>
      <c r="F231"/>
      <c r="G231"/>
      <c r="H231"/>
      <c r="I231"/>
      <c r="K231"/>
    </row>
    <row r="232" spans="4:11" x14ac:dyDescent="0.25">
      <c r="D232"/>
      <c r="E232"/>
      <c r="F232"/>
      <c r="G232"/>
      <c r="H232"/>
      <c r="I232"/>
      <c r="K232"/>
    </row>
    <row r="233" spans="4:11" x14ac:dyDescent="0.25">
      <c r="D233"/>
      <c r="E233"/>
      <c r="F233"/>
      <c r="G233"/>
      <c r="H233"/>
      <c r="I233"/>
      <c r="K233"/>
    </row>
    <row r="234" spans="4:11" x14ac:dyDescent="0.25">
      <c r="D234"/>
      <c r="E234"/>
      <c r="F234"/>
      <c r="G234"/>
      <c r="H234"/>
      <c r="I234"/>
      <c r="K234"/>
    </row>
    <row r="235" spans="4:11" x14ac:dyDescent="0.25">
      <c r="D235"/>
      <c r="E235"/>
      <c r="F235"/>
      <c r="G235"/>
      <c r="H235"/>
      <c r="I235"/>
      <c r="K235"/>
    </row>
    <row r="236" spans="4:11" x14ac:dyDescent="0.25">
      <c r="D236"/>
      <c r="E236"/>
      <c r="F236"/>
      <c r="G236"/>
      <c r="H236"/>
      <c r="I236"/>
      <c r="K236"/>
    </row>
    <row r="237" spans="4:11" x14ac:dyDescent="0.25">
      <c r="D237"/>
      <c r="E237"/>
      <c r="F237"/>
      <c r="G237"/>
      <c r="H237"/>
      <c r="I237"/>
      <c r="K237"/>
    </row>
    <row r="238" spans="4:11" x14ac:dyDescent="0.25">
      <c r="D238"/>
      <c r="E238"/>
      <c r="F238"/>
      <c r="G238"/>
      <c r="H238"/>
      <c r="I238"/>
      <c r="K238"/>
    </row>
    <row r="239" spans="4:11" x14ac:dyDescent="0.25">
      <c r="D239"/>
      <c r="E239"/>
      <c r="F239"/>
      <c r="G239"/>
      <c r="H239"/>
      <c r="I239"/>
      <c r="K239"/>
    </row>
    <row r="240" spans="4:11" x14ac:dyDescent="0.25">
      <c r="D240"/>
      <c r="E240"/>
      <c r="F240"/>
      <c r="G240"/>
      <c r="H240"/>
      <c r="I240"/>
      <c r="K240"/>
    </row>
    <row r="241" spans="10:10" customFormat="1" x14ac:dyDescent="0.25">
      <c r="J241" s="125"/>
    </row>
    <row r="242" spans="10:10" customFormat="1" x14ac:dyDescent="0.25">
      <c r="J242" s="125"/>
    </row>
    <row r="243" spans="10:10" customFormat="1" x14ac:dyDescent="0.25">
      <c r="J243" s="125"/>
    </row>
    <row r="244" spans="10:10" customFormat="1" x14ac:dyDescent="0.25">
      <c r="J244" s="125"/>
    </row>
    <row r="245" spans="10:10" customFormat="1" x14ac:dyDescent="0.25">
      <c r="J245" s="125"/>
    </row>
    <row r="246" spans="10:10" customFormat="1" x14ac:dyDescent="0.25">
      <c r="J246" s="125"/>
    </row>
    <row r="247" spans="10:10" customFormat="1" x14ac:dyDescent="0.25">
      <c r="J247" s="125"/>
    </row>
    <row r="248" spans="10:10" customFormat="1" x14ac:dyDescent="0.25">
      <c r="J248" s="125"/>
    </row>
    <row r="249" spans="10:10" customFormat="1" x14ac:dyDescent="0.25">
      <c r="J249" s="125"/>
    </row>
    <row r="250" spans="10:10" customFormat="1" x14ac:dyDescent="0.25">
      <c r="J250" s="125"/>
    </row>
    <row r="251" spans="10:10" customFormat="1" x14ac:dyDescent="0.25">
      <c r="J251" s="125"/>
    </row>
    <row r="252" spans="10:10" customFormat="1" x14ac:dyDescent="0.25">
      <c r="J252" s="125"/>
    </row>
    <row r="253" spans="10:10" customFormat="1" x14ac:dyDescent="0.25">
      <c r="J253" s="125"/>
    </row>
    <row r="254" spans="10:10" customFormat="1" x14ac:dyDescent="0.25">
      <c r="J254" s="125"/>
    </row>
    <row r="255" spans="10:10" customFormat="1" x14ac:dyDescent="0.25">
      <c r="J255" s="125"/>
    </row>
    <row r="256" spans="10:10" customFormat="1" x14ac:dyDescent="0.25">
      <c r="J256" s="125"/>
    </row>
    <row r="257" spans="10:10" customFormat="1" x14ac:dyDescent="0.25">
      <c r="J257" s="125"/>
    </row>
    <row r="258" spans="10:10" customFormat="1" x14ac:dyDescent="0.25">
      <c r="J258" s="125"/>
    </row>
    <row r="259" spans="10:10" customFormat="1" x14ac:dyDescent="0.25">
      <c r="J259" s="125"/>
    </row>
    <row r="260" spans="10:10" customFormat="1" x14ac:dyDescent="0.25">
      <c r="J260" s="125"/>
    </row>
    <row r="261" spans="10:10" customFormat="1" x14ac:dyDescent="0.25">
      <c r="J261" s="125"/>
    </row>
    <row r="262" spans="10:10" customFormat="1" x14ac:dyDescent="0.25">
      <c r="J262" s="125"/>
    </row>
    <row r="263" spans="10:10" customFormat="1" x14ac:dyDescent="0.25">
      <c r="J263" s="125"/>
    </row>
    <row r="264" spans="10:10" customFormat="1" x14ac:dyDescent="0.25">
      <c r="J264" s="125"/>
    </row>
    <row r="265" spans="10:10" customFormat="1" x14ac:dyDescent="0.25">
      <c r="J265" s="125"/>
    </row>
    <row r="266" spans="10:10" customFormat="1" x14ac:dyDescent="0.25">
      <c r="J266" s="125"/>
    </row>
    <row r="267" spans="10:10" customFormat="1" x14ac:dyDescent="0.25">
      <c r="J267" s="125"/>
    </row>
    <row r="268" spans="10:10" customFormat="1" x14ac:dyDescent="0.25">
      <c r="J268" s="125"/>
    </row>
    <row r="269" spans="10:10" customFormat="1" x14ac:dyDescent="0.25">
      <c r="J269" s="125"/>
    </row>
    <row r="270" spans="10:10" customFormat="1" x14ac:dyDescent="0.25">
      <c r="J270" s="125"/>
    </row>
    <row r="271" spans="10:10" customFormat="1" x14ac:dyDescent="0.25">
      <c r="J271" s="125"/>
    </row>
    <row r="272" spans="10:10" customFormat="1" x14ac:dyDescent="0.25">
      <c r="J272" s="125"/>
    </row>
    <row r="273" spans="1:111" s="155" customFormat="1" x14ac:dyDescent="0.25">
      <c r="A273"/>
      <c r="B273"/>
      <c r="C273"/>
      <c r="D273"/>
      <c r="E273"/>
      <c r="F273"/>
      <c r="G273"/>
      <c r="H273"/>
      <c r="I273"/>
      <c r="J273" s="125"/>
      <c r="K273"/>
      <c r="L273" s="147"/>
      <c r="M273" s="147"/>
      <c r="N273" s="147"/>
      <c r="O273" s="147"/>
      <c r="P273" s="147"/>
      <c r="Q273" s="147"/>
      <c r="R273" s="147"/>
      <c r="S273" s="147"/>
      <c r="T273" s="147"/>
      <c r="U273" s="147"/>
      <c r="V273" s="147"/>
      <c r="W273" s="147"/>
      <c r="X273" s="147"/>
      <c r="Y273" s="147"/>
      <c r="Z273" s="147"/>
      <c r="AA273" s="147"/>
      <c r="AB273" s="147"/>
      <c r="AC273" s="147"/>
      <c r="AD273" s="147"/>
      <c r="AE273" s="147"/>
      <c r="AF273" s="147"/>
      <c r="AG273" s="147"/>
      <c r="AH273" s="147"/>
      <c r="AI273" s="147"/>
      <c r="AJ273" s="147"/>
      <c r="AK273" s="147"/>
      <c r="AL273" s="147"/>
      <c r="AM273" s="147"/>
      <c r="AN273" s="147"/>
      <c r="AO273" s="147"/>
      <c r="AP273" s="147"/>
      <c r="AQ273" s="147"/>
      <c r="AR273" s="147"/>
      <c r="AS273" s="147"/>
      <c r="AT273" s="147"/>
      <c r="AU273" s="147"/>
      <c r="AV273" s="147"/>
      <c r="AW273" s="147"/>
      <c r="AX273" s="147"/>
      <c r="AY273" s="147"/>
      <c r="AZ273" s="147"/>
      <c r="BA273" s="147"/>
      <c r="BB273" s="147"/>
      <c r="BC273" s="147"/>
      <c r="BD273" s="147"/>
      <c r="BE273" s="147"/>
      <c r="BF273" s="147"/>
      <c r="BG273" s="147"/>
      <c r="BH273" s="147"/>
      <c r="BI273" s="147"/>
      <c r="BJ273" s="147"/>
      <c r="BK273" s="147"/>
      <c r="BL273" s="147"/>
      <c r="BM273" s="147"/>
      <c r="BN273" s="147"/>
      <c r="BO273" s="147"/>
      <c r="BP273" s="147"/>
      <c r="BQ273" s="147"/>
      <c r="BR273" s="147"/>
      <c r="BS273" s="147"/>
      <c r="BT273" s="147"/>
      <c r="BU273" s="147"/>
      <c r="BV273" s="147"/>
      <c r="BW273" s="147"/>
      <c r="BX273" s="147"/>
      <c r="BY273" s="147"/>
      <c r="BZ273" s="147"/>
      <c r="CA273" s="147"/>
      <c r="CB273" s="147"/>
      <c r="CC273" s="147"/>
      <c r="CD273" s="147"/>
      <c r="CE273" s="147"/>
      <c r="CF273" s="147"/>
      <c r="CG273" s="147"/>
      <c r="CH273" s="147"/>
      <c r="CI273" s="147"/>
      <c r="CJ273" s="147"/>
      <c r="CK273" s="147"/>
      <c r="CL273" s="147"/>
      <c r="CM273" s="147"/>
      <c r="CN273" s="147"/>
      <c r="CO273" s="147"/>
      <c r="CP273" s="147"/>
      <c r="CQ273" s="147"/>
      <c r="CR273" s="147"/>
      <c r="CS273" s="147"/>
      <c r="CT273" s="147"/>
      <c r="CU273" s="147"/>
      <c r="CV273" s="147"/>
      <c r="CW273" s="147"/>
      <c r="CX273" s="147"/>
      <c r="CY273" s="147"/>
      <c r="CZ273" s="147"/>
      <c r="DA273" s="147"/>
      <c r="DB273" s="147"/>
      <c r="DC273" s="147"/>
      <c r="DD273" s="147"/>
      <c r="DE273" s="147"/>
      <c r="DF273" s="147"/>
      <c r="DG273" s="147"/>
    </row>
    <row r="274" spans="1:111" x14ac:dyDescent="0.25">
      <c r="D274"/>
      <c r="E274"/>
      <c r="F274"/>
      <c r="G274"/>
      <c r="H274"/>
      <c r="I274"/>
      <c r="K274"/>
    </row>
    <row r="275" spans="1:111" x14ac:dyDescent="0.25">
      <c r="D275"/>
      <c r="E275"/>
      <c r="F275"/>
      <c r="G275"/>
      <c r="H275"/>
      <c r="I275"/>
      <c r="K275"/>
    </row>
    <row r="276" spans="1:111" x14ac:dyDescent="0.25">
      <c r="D276"/>
      <c r="E276"/>
      <c r="F276"/>
      <c r="G276"/>
      <c r="H276"/>
      <c r="I276"/>
      <c r="K276"/>
    </row>
    <row r="277" spans="1:111" x14ac:dyDescent="0.25">
      <c r="D277"/>
      <c r="E277"/>
      <c r="F277"/>
      <c r="G277"/>
      <c r="H277"/>
      <c r="I277"/>
      <c r="K277"/>
    </row>
    <row r="278" spans="1:111" x14ac:dyDescent="0.25">
      <c r="D278"/>
      <c r="E278"/>
      <c r="F278"/>
      <c r="G278"/>
      <c r="H278"/>
      <c r="I278"/>
      <c r="K278"/>
    </row>
    <row r="279" spans="1:111" x14ac:dyDescent="0.25">
      <c r="D279"/>
      <c r="E279"/>
      <c r="F279"/>
      <c r="G279"/>
      <c r="H279"/>
      <c r="I279"/>
      <c r="K279"/>
    </row>
    <row r="280" spans="1:111" x14ac:dyDescent="0.25">
      <c r="D280"/>
      <c r="E280"/>
      <c r="F280"/>
      <c r="G280"/>
      <c r="H280"/>
      <c r="I280"/>
      <c r="K280"/>
    </row>
    <row r="281" spans="1:111" x14ac:dyDescent="0.25">
      <c r="D281"/>
      <c r="E281"/>
      <c r="F281"/>
      <c r="G281"/>
      <c r="H281"/>
      <c r="I281"/>
      <c r="K281"/>
    </row>
    <row r="282" spans="1:111" x14ac:dyDescent="0.25">
      <c r="D282"/>
      <c r="E282"/>
      <c r="F282"/>
      <c r="G282"/>
      <c r="H282"/>
      <c r="I282"/>
      <c r="K282"/>
    </row>
    <row r="283" spans="1:111" x14ac:dyDescent="0.25">
      <c r="D283"/>
      <c r="E283"/>
      <c r="F283"/>
      <c r="G283"/>
      <c r="H283"/>
      <c r="I283"/>
      <c r="K283"/>
    </row>
    <row r="284" spans="1:111" x14ac:dyDescent="0.25">
      <c r="D284"/>
      <c r="E284"/>
      <c r="F284"/>
      <c r="G284"/>
      <c r="H284"/>
      <c r="I284"/>
      <c r="K284"/>
    </row>
    <row r="285" spans="1:111" x14ac:dyDescent="0.25">
      <c r="D285"/>
      <c r="E285"/>
      <c r="F285"/>
      <c r="G285"/>
      <c r="H285"/>
      <c r="I285"/>
      <c r="K285"/>
    </row>
    <row r="286" spans="1:111" x14ac:dyDescent="0.25">
      <c r="D286"/>
      <c r="E286"/>
      <c r="F286"/>
      <c r="G286"/>
      <c r="H286"/>
      <c r="I286"/>
      <c r="K286"/>
    </row>
    <row r="287" spans="1:111" x14ac:dyDescent="0.25">
      <c r="D287"/>
      <c r="E287"/>
      <c r="F287"/>
      <c r="G287"/>
      <c r="H287"/>
      <c r="I287"/>
      <c r="K287"/>
    </row>
    <row r="288" spans="1:111" x14ac:dyDescent="0.25">
      <c r="D288"/>
      <c r="E288"/>
      <c r="F288"/>
      <c r="G288"/>
      <c r="H288"/>
      <c r="I288"/>
      <c r="K288"/>
    </row>
    <row r="289" spans="4:11" x14ac:dyDescent="0.25">
      <c r="D289"/>
      <c r="E289"/>
      <c r="F289"/>
      <c r="G289"/>
      <c r="H289"/>
      <c r="I289"/>
      <c r="K289"/>
    </row>
    <row r="290" spans="4:11" x14ac:dyDescent="0.25">
      <c r="D290"/>
      <c r="E290"/>
      <c r="F290"/>
      <c r="G290"/>
      <c r="H290"/>
      <c r="I290"/>
      <c r="K290"/>
    </row>
    <row r="291" spans="4:11" ht="72" customHeight="1" x14ac:dyDescent="0.25">
      <c r="D291"/>
      <c r="E291"/>
      <c r="F291"/>
      <c r="G291"/>
      <c r="H291"/>
      <c r="I291"/>
      <c r="K291"/>
    </row>
    <row r="292" spans="4:11" x14ac:dyDescent="0.25">
      <c r="D292"/>
      <c r="E292"/>
      <c r="F292"/>
      <c r="G292"/>
      <c r="H292"/>
      <c r="I292"/>
      <c r="K292"/>
    </row>
    <row r="293" spans="4:11" x14ac:dyDescent="0.25">
      <c r="D293"/>
      <c r="E293"/>
      <c r="F293"/>
      <c r="G293"/>
      <c r="H293"/>
      <c r="I293"/>
      <c r="K293"/>
    </row>
    <row r="294" spans="4:11" x14ac:dyDescent="0.25">
      <c r="D294"/>
      <c r="E294"/>
      <c r="F294"/>
      <c r="G294"/>
      <c r="H294"/>
      <c r="I294"/>
      <c r="K294" s="152"/>
    </row>
    <row r="295" spans="4:11" x14ac:dyDescent="0.25">
      <c r="D295"/>
      <c r="E295"/>
      <c r="F295"/>
      <c r="G295"/>
      <c r="H295"/>
      <c r="I295"/>
      <c r="K295"/>
    </row>
    <row r="296" spans="4:11" ht="36.75" customHeight="1" x14ac:dyDescent="0.25">
      <c r="D296"/>
      <c r="E296"/>
      <c r="F296"/>
      <c r="G296"/>
      <c r="H296"/>
      <c r="I296"/>
      <c r="K296"/>
    </row>
    <row r="297" spans="4:11" x14ac:dyDescent="0.25">
      <c r="D297"/>
      <c r="E297"/>
      <c r="F297"/>
      <c r="G297"/>
      <c r="H297"/>
      <c r="I297"/>
      <c r="K297"/>
    </row>
    <row r="298" spans="4:11" ht="34.5" customHeight="1" x14ac:dyDescent="0.25">
      <c r="D298"/>
      <c r="E298"/>
      <c r="F298"/>
      <c r="G298"/>
      <c r="H298"/>
      <c r="I298"/>
      <c r="K298"/>
    </row>
    <row r="299" spans="4:11" x14ac:dyDescent="0.25">
      <c r="D299"/>
      <c r="E299"/>
      <c r="F299"/>
      <c r="G299"/>
      <c r="H299"/>
      <c r="I299"/>
      <c r="K299"/>
    </row>
    <row r="300" spans="4:11" x14ac:dyDescent="0.25">
      <c r="D300"/>
      <c r="E300"/>
      <c r="F300"/>
      <c r="G300"/>
      <c r="H300"/>
      <c r="I300"/>
      <c r="K300"/>
    </row>
    <row r="301" spans="4:11" x14ac:dyDescent="0.25">
      <c r="D301"/>
      <c r="E301"/>
      <c r="F301"/>
      <c r="G301"/>
      <c r="H301"/>
      <c r="I301"/>
      <c r="K301"/>
    </row>
    <row r="302" spans="4:11" x14ac:dyDescent="0.25">
      <c r="D302"/>
      <c r="E302"/>
      <c r="F302"/>
      <c r="G302"/>
      <c r="H302"/>
      <c r="I302"/>
      <c r="K302"/>
    </row>
    <row r="303" spans="4:11" x14ac:dyDescent="0.25">
      <c r="D303"/>
      <c r="E303"/>
      <c r="F303"/>
      <c r="G303"/>
      <c r="H303"/>
      <c r="I303"/>
      <c r="K303"/>
    </row>
    <row r="304" spans="4:11" x14ac:dyDescent="0.25">
      <c r="D304"/>
      <c r="E304"/>
      <c r="F304"/>
      <c r="G304"/>
      <c r="H304"/>
      <c r="I304"/>
      <c r="K304"/>
    </row>
    <row r="305" spans="4:11" x14ac:dyDescent="0.25">
      <c r="D305"/>
      <c r="E305"/>
      <c r="F305"/>
      <c r="G305"/>
      <c r="H305"/>
      <c r="I305"/>
      <c r="K305"/>
    </row>
    <row r="306" spans="4:11" x14ac:dyDescent="0.25">
      <c r="D306"/>
      <c r="E306"/>
      <c r="F306"/>
      <c r="G306"/>
      <c r="H306"/>
      <c r="I306"/>
      <c r="K306"/>
    </row>
    <row r="307" spans="4:11" x14ac:dyDescent="0.25">
      <c r="D307"/>
      <c r="E307"/>
      <c r="F307"/>
      <c r="G307"/>
      <c r="H307"/>
      <c r="I307"/>
      <c r="K307"/>
    </row>
    <row r="308" spans="4:11" x14ac:dyDescent="0.25">
      <c r="D308"/>
      <c r="E308"/>
      <c r="F308"/>
      <c r="G308"/>
      <c r="H308"/>
      <c r="I308"/>
      <c r="K308"/>
    </row>
    <row r="309" spans="4:11" x14ac:dyDescent="0.25">
      <c r="D309"/>
      <c r="E309"/>
      <c r="F309"/>
      <c r="G309"/>
      <c r="H309"/>
      <c r="I309"/>
      <c r="K309"/>
    </row>
    <row r="310" spans="4:11" x14ac:dyDescent="0.25">
      <c r="D310"/>
      <c r="E310"/>
      <c r="F310"/>
      <c r="G310"/>
      <c r="H310"/>
      <c r="I310"/>
      <c r="K310"/>
    </row>
    <row r="311" spans="4:11" x14ac:dyDescent="0.25">
      <c r="D311"/>
      <c r="E311"/>
      <c r="F311"/>
      <c r="G311"/>
      <c r="H311"/>
      <c r="I311"/>
      <c r="K311"/>
    </row>
    <row r="312" spans="4:11" x14ac:dyDescent="0.25">
      <c r="D312"/>
      <c r="E312"/>
      <c r="F312"/>
      <c r="G312"/>
      <c r="H312"/>
      <c r="I312"/>
      <c r="K312"/>
    </row>
    <row r="313" spans="4:11" ht="32.25" customHeight="1" x14ac:dyDescent="0.25">
      <c r="D313"/>
      <c r="E313"/>
      <c r="F313"/>
      <c r="G313"/>
      <c r="H313"/>
      <c r="I313"/>
      <c r="K313"/>
    </row>
    <row r="314" spans="4:11" ht="32.25" customHeight="1" x14ac:dyDescent="0.25">
      <c r="D314"/>
      <c r="E314"/>
      <c r="F314"/>
      <c r="G314"/>
      <c r="H314"/>
      <c r="I314"/>
      <c r="K314"/>
    </row>
    <row r="315" spans="4:11" x14ac:dyDescent="0.25">
      <c r="D315"/>
      <c r="E315"/>
      <c r="F315"/>
      <c r="G315"/>
      <c r="H315"/>
      <c r="I315"/>
      <c r="K315"/>
    </row>
    <row r="316" spans="4:11" x14ac:dyDescent="0.25">
      <c r="D316"/>
      <c r="E316"/>
      <c r="F316"/>
      <c r="G316"/>
      <c r="H316"/>
      <c r="I316"/>
      <c r="K316" s="9"/>
    </row>
    <row r="317" spans="4:11" x14ac:dyDescent="0.25">
      <c r="D317"/>
      <c r="E317"/>
      <c r="F317"/>
      <c r="G317"/>
      <c r="H317"/>
      <c r="I317"/>
      <c r="K317" s="9"/>
    </row>
    <row r="318" spans="4:11" x14ac:dyDescent="0.25">
      <c r="D318"/>
      <c r="E318"/>
      <c r="F318"/>
      <c r="G318"/>
      <c r="H318"/>
      <c r="I318"/>
      <c r="K318"/>
    </row>
    <row r="319" spans="4:11" x14ac:dyDescent="0.25">
      <c r="D319"/>
      <c r="E319"/>
      <c r="F319"/>
      <c r="G319"/>
      <c r="H319"/>
      <c r="I319"/>
      <c r="K319"/>
    </row>
    <row r="320" spans="4:11" x14ac:dyDescent="0.25">
      <c r="D320"/>
      <c r="E320"/>
      <c r="F320"/>
      <c r="G320"/>
      <c r="H320"/>
      <c r="I320"/>
      <c r="K320"/>
    </row>
    <row r="321" spans="1:11" x14ac:dyDescent="0.25">
      <c r="D321"/>
      <c r="E321"/>
      <c r="F321"/>
      <c r="G321"/>
      <c r="H321"/>
      <c r="I321"/>
      <c r="K321"/>
    </row>
    <row r="322" spans="1:11" x14ac:dyDescent="0.25">
      <c r="D322"/>
      <c r="E322"/>
      <c r="F322"/>
      <c r="G322"/>
      <c r="H322"/>
      <c r="I322"/>
      <c r="K322"/>
    </row>
    <row r="323" spans="1:11" x14ac:dyDescent="0.25">
      <c r="A323" s="152"/>
      <c r="B323" s="152"/>
      <c r="C323" s="152"/>
      <c r="D323" s="152"/>
      <c r="E323" s="152"/>
      <c r="F323" s="152"/>
      <c r="G323" s="152"/>
      <c r="H323" s="152"/>
      <c r="I323" s="152"/>
      <c r="K323"/>
    </row>
    <row r="324" spans="1:11" x14ac:dyDescent="0.25">
      <c r="D324"/>
      <c r="E324"/>
      <c r="F324"/>
      <c r="G324"/>
      <c r="H324"/>
      <c r="I324"/>
      <c r="K324"/>
    </row>
    <row r="325" spans="1:11" ht="39" customHeight="1" x14ac:dyDescent="0.25">
      <c r="D325"/>
      <c r="E325"/>
      <c r="F325"/>
      <c r="G325"/>
      <c r="H325"/>
      <c r="I325"/>
      <c r="K325"/>
    </row>
    <row r="326" spans="1:11" ht="39" customHeight="1" x14ac:dyDescent="0.25">
      <c r="D326"/>
      <c r="E326"/>
      <c r="F326"/>
      <c r="G326"/>
      <c r="H326"/>
      <c r="I326"/>
      <c r="K326"/>
    </row>
    <row r="327" spans="1:11" x14ac:dyDescent="0.25">
      <c r="D327"/>
      <c r="E327"/>
      <c r="F327"/>
      <c r="G327"/>
      <c r="H327"/>
      <c r="I327"/>
      <c r="J327" s="153"/>
      <c r="K327"/>
    </row>
    <row r="328" spans="1:11" x14ac:dyDescent="0.25">
      <c r="D328"/>
      <c r="E328"/>
      <c r="F328"/>
      <c r="G328"/>
      <c r="H328"/>
      <c r="I328"/>
      <c r="K328"/>
    </row>
    <row r="329" spans="1:11" x14ac:dyDescent="0.25">
      <c r="D329"/>
      <c r="E329"/>
      <c r="F329"/>
      <c r="G329"/>
      <c r="H329"/>
      <c r="I329"/>
      <c r="K329"/>
    </row>
    <row r="330" spans="1:11" x14ac:dyDescent="0.25">
      <c r="D330"/>
      <c r="E330"/>
      <c r="F330"/>
      <c r="G330"/>
      <c r="H330"/>
      <c r="I330"/>
      <c r="K330"/>
    </row>
    <row r="331" spans="1:11" x14ac:dyDescent="0.25">
      <c r="D331"/>
      <c r="E331"/>
      <c r="F331"/>
      <c r="G331"/>
      <c r="H331"/>
      <c r="I331"/>
      <c r="K331"/>
    </row>
    <row r="332" spans="1:11" x14ac:dyDescent="0.25">
      <c r="D332"/>
      <c r="E332"/>
      <c r="F332"/>
      <c r="G332"/>
      <c r="H332"/>
      <c r="I332"/>
      <c r="K332"/>
    </row>
    <row r="333" spans="1:11" x14ac:dyDescent="0.25">
      <c r="D333"/>
      <c r="E333"/>
      <c r="F333"/>
      <c r="G333"/>
      <c r="H333"/>
      <c r="I333"/>
      <c r="K333"/>
    </row>
    <row r="334" spans="1:11" x14ac:dyDescent="0.25">
      <c r="D334"/>
      <c r="E334"/>
      <c r="F334"/>
      <c r="G334"/>
      <c r="H334"/>
      <c r="I334"/>
      <c r="K334"/>
    </row>
    <row r="335" spans="1:11" x14ac:dyDescent="0.25">
      <c r="D335"/>
      <c r="E335"/>
      <c r="F335"/>
      <c r="G335"/>
      <c r="H335"/>
      <c r="I335"/>
      <c r="K335"/>
    </row>
    <row r="336" spans="1:11" x14ac:dyDescent="0.25">
      <c r="D336"/>
      <c r="E336"/>
      <c r="F336"/>
      <c r="G336"/>
      <c r="H336"/>
      <c r="I336"/>
      <c r="K336"/>
    </row>
    <row r="337" spans="1:11" x14ac:dyDescent="0.25">
      <c r="D337"/>
      <c r="E337"/>
      <c r="F337"/>
      <c r="G337"/>
      <c r="H337"/>
      <c r="I337"/>
      <c r="K337"/>
    </row>
    <row r="338" spans="1:11" x14ac:dyDescent="0.25">
      <c r="D338"/>
      <c r="E338"/>
      <c r="F338"/>
      <c r="G338"/>
      <c r="H338"/>
      <c r="I338"/>
      <c r="K338"/>
    </row>
    <row r="339" spans="1:11" x14ac:dyDescent="0.25">
      <c r="D339"/>
      <c r="E339"/>
      <c r="F339"/>
      <c r="G339"/>
      <c r="H339"/>
      <c r="I339"/>
      <c r="K339"/>
    </row>
    <row r="340" spans="1:11" x14ac:dyDescent="0.25">
      <c r="D340"/>
      <c r="E340"/>
      <c r="F340"/>
      <c r="G340"/>
      <c r="H340"/>
      <c r="I340"/>
      <c r="K340"/>
    </row>
    <row r="341" spans="1:11" x14ac:dyDescent="0.25">
      <c r="D341"/>
      <c r="E341"/>
      <c r="F341"/>
      <c r="G341"/>
      <c r="H341"/>
      <c r="I341"/>
      <c r="K341"/>
    </row>
    <row r="342" spans="1:11" s="152" customFormat="1" x14ac:dyDescent="0.25">
      <c r="A342"/>
      <c r="B342"/>
      <c r="C342"/>
      <c r="D342"/>
      <c r="E342"/>
      <c r="F342"/>
      <c r="G342"/>
      <c r="H342"/>
      <c r="I342"/>
      <c r="J342" s="125"/>
      <c r="K342"/>
    </row>
    <row r="343" spans="1:11" x14ac:dyDescent="0.25">
      <c r="D343"/>
      <c r="E343"/>
      <c r="F343"/>
      <c r="G343"/>
      <c r="H343"/>
      <c r="I343"/>
      <c r="K343"/>
    </row>
    <row r="344" spans="1:11" x14ac:dyDescent="0.25">
      <c r="D344"/>
      <c r="E344"/>
      <c r="F344"/>
      <c r="G344"/>
      <c r="H344"/>
      <c r="I344"/>
      <c r="K344"/>
    </row>
    <row r="345" spans="1:11" x14ac:dyDescent="0.25">
      <c r="D345"/>
      <c r="E345"/>
      <c r="F345"/>
      <c r="G345"/>
      <c r="H345"/>
      <c r="I345"/>
      <c r="K345"/>
    </row>
    <row r="346" spans="1:11" x14ac:dyDescent="0.25">
      <c r="D346"/>
      <c r="E346"/>
      <c r="F346"/>
      <c r="G346"/>
      <c r="H346"/>
      <c r="I346"/>
      <c r="K346"/>
    </row>
    <row r="347" spans="1:11" x14ac:dyDescent="0.25">
      <c r="D347"/>
      <c r="E347"/>
      <c r="F347"/>
      <c r="G347"/>
      <c r="H347"/>
      <c r="I347"/>
      <c r="K347"/>
    </row>
    <row r="348" spans="1:11" x14ac:dyDescent="0.25">
      <c r="D348"/>
      <c r="E348"/>
      <c r="F348"/>
      <c r="G348"/>
      <c r="H348"/>
      <c r="I348"/>
      <c r="K348"/>
    </row>
    <row r="349" spans="1:11" x14ac:dyDescent="0.25">
      <c r="D349"/>
      <c r="E349"/>
      <c r="F349"/>
      <c r="G349"/>
      <c r="H349"/>
      <c r="I349"/>
      <c r="K349"/>
    </row>
    <row r="350" spans="1:11" x14ac:dyDescent="0.25">
      <c r="D350"/>
      <c r="E350"/>
      <c r="F350"/>
      <c r="G350"/>
      <c r="H350"/>
      <c r="I350"/>
      <c r="K350"/>
    </row>
    <row r="351" spans="1:11" x14ac:dyDescent="0.25">
      <c r="D351"/>
      <c r="E351"/>
      <c r="F351"/>
      <c r="G351"/>
      <c r="H351"/>
      <c r="I351"/>
      <c r="K351"/>
    </row>
    <row r="352" spans="1:11" x14ac:dyDescent="0.25">
      <c r="D352"/>
      <c r="E352"/>
      <c r="F352"/>
      <c r="G352"/>
      <c r="H352"/>
      <c r="I352"/>
      <c r="K352"/>
    </row>
    <row r="353" spans="1:11" x14ac:dyDescent="0.25">
      <c r="D353"/>
      <c r="E353"/>
      <c r="F353"/>
      <c r="G353"/>
      <c r="H353"/>
      <c r="I353"/>
      <c r="K353"/>
    </row>
    <row r="354" spans="1:11" x14ac:dyDescent="0.25">
      <c r="D354"/>
      <c r="E354"/>
      <c r="F354"/>
      <c r="G354"/>
      <c r="H354"/>
      <c r="I354"/>
      <c r="K354"/>
    </row>
    <row r="355" spans="1:11" x14ac:dyDescent="0.25">
      <c r="D355"/>
      <c r="E355"/>
      <c r="F355"/>
      <c r="G355"/>
      <c r="H355"/>
      <c r="I355"/>
      <c r="K355"/>
    </row>
    <row r="356" spans="1:11" x14ac:dyDescent="0.25">
      <c r="D356"/>
      <c r="E356"/>
      <c r="F356"/>
      <c r="G356"/>
      <c r="H356"/>
      <c r="I356"/>
      <c r="K356"/>
    </row>
    <row r="357" spans="1:11" x14ac:dyDescent="0.25">
      <c r="D357"/>
      <c r="E357"/>
      <c r="F357"/>
      <c r="G357"/>
      <c r="H357"/>
      <c r="I357"/>
      <c r="K357"/>
    </row>
    <row r="358" spans="1:11" x14ac:dyDescent="0.25">
      <c r="D358"/>
      <c r="E358"/>
      <c r="F358"/>
      <c r="G358"/>
      <c r="H358"/>
      <c r="I358"/>
      <c r="K358"/>
    </row>
    <row r="359" spans="1:11" x14ac:dyDescent="0.25">
      <c r="D359"/>
      <c r="E359"/>
      <c r="F359"/>
      <c r="G359"/>
      <c r="H359"/>
      <c r="I359"/>
      <c r="K359"/>
    </row>
    <row r="360" spans="1:11" x14ac:dyDescent="0.25">
      <c r="D360"/>
      <c r="E360"/>
      <c r="F360"/>
      <c r="G360"/>
      <c r="H360"/>
      <c r="I360"/>
      <c r="K360"/>
    </row>
    <row r="361" spans="1:11" x14ac:dyDescent="0.25">
      <c r="D361"/>
      <c r="E361"/>
      <c r="F361"/>
      <c r="G361"/>
      <c r="H361"/>
      <c r="I361"/>
      <c r="K361"/>
    </row>
    <row r="362" spans="1:11" x14ac:dyDescent="0.25">
      <c r="A362" s="152"/>
      <c r="B362" s="152"/>
      <c r="C362" s="152"/>
      <c r="D362" s="152"/>
      <c r="E362" s="152"/>
      <c r="F362" s="152"/>
      <c r="G362" s="152"/>
      <c r="H362" s="152"/>
      <c r="I362" s="152"/>
      <c r="K362"/>
    </row>
    <row r="363" spans="1:11" x14ac:dyDescent="0.25">
      <c r="D363"/>
      <c r="E363"/>
      <c r="F363"/>
      <c r="G363"/>
      <c r="H363"/>
      <c r="I363"/>
      <c r="K363"/>
    </row>
    <row r="364" spans="1:11" s="9" customFormat="1" x14ac:dyDescent="0.25">
      <c r="A364"/>
      <c r="B364"/>
      <c r="C364"/>
      <c r="D364"/>
      <c r="E364"/>
      <c r="F364"/>
      <c r="G364"/>
      <c r="H364"/>
      <c r="I364"/>
      <c r="J364" s="125"/>
      <c r="K364"/>
    </row>
    <row r="365" spans="1:11" s="9" customFormat="1" x14ac:dyDescent="0.25">
      <c r="A365"/>
      <c r="B365"/>
      <c r="C365"/>
      <c r="D365"/>
      <c r="E365"/>
      <c r="F365"/>
      <c r="G365"/>
      <c r="H365"/>
      <c r="I365"/>
      <c r="J365" s="125"/>
      <c r="K365"/>
    </row>
    <row r="366" spans="1:11" ht="34.5" customHeight="1" x14ac:dyDescent="0.25">
      <c r="D366"/>
      <c r="E366"/>
      <c r="F366"/>
      <c r="G366"/>
      <c r="H366"/>
      <c r="I366"/>
      <c r="J366" s="153"/>
      <c r="K366"/>
    </row>
    <row r="367" spans="1:11" x14ac:dyDescent="0.25">
      <c r="D367"/>
      <c r="E367"/>
      <c r="F367"/>
      <c r="G367"/>
      <c r="H367"/>
      <c r="I367"/>
      <c r="K367"/>
    </row>
    <row r="368" spans="1:11" x14ac:dyDescent="0.25">
      <c r="D368"/>
      <c r="E368"/>
      <c r="F368"/>
      <c r="G368"/>
      <c r="H368"/>
      <c r="I368"/>
      <c r="K368"/>
    </row>
    <row r="369" spans="1:11" x14ac:dyDescent="0.25">
      <c r="D369"/>
      <c r="E369"/>
      <c r="F369"/>
      <c r="G369"/>
      <c r="H369"/>
      <c r="I369"/>
      <c r="K369"/>
    </row>
    <row r="370" spans="1:11" x14ac:dyDescent="0.25">
      <c r="A370" s="152"/>
      <c r="B370" s="152"/>
      <c r="C370" s="152"/>
      <c r="D370" s="152"/>
      <c r="E370" s="152"/>
      <c r="F370" s="152"/>
      <c r="G370" s="152"/>
      <c r="H370" s="152"/>
      <c r="I370" s="152"/>
      <c r="K370"/>
    </row>
    <row r="371" spans="1:11" x14ac:dyDescent="0.25">
      <c r="D371"/>
      <c r="E371"/>
      <c r="F371"/>
      <c r="G371"/>
      <c r="H371"/>
      <c r="I371"/>
      <c r="K371"/>
    </row>
    <row r="372" spans="1:11" x14ac:dyDescent="0.25">
      <c r="D372"/>
      <c r="E372"/>
      <c r="F372"/>
      <c r="G372"/>
      <c r="H372"/>
      <c r="I372"/>
      <c r="K372"/>
    </row>
    <row r="373" spans="1:11" x14ac:dyDescent="0.25">
      <c r="D373"/>
      <c r="E373"/>
      <c r="F373"/>
      <c r="G373"/>
      <c r="H373"/>
      <c r="I373"/>
      <c r="K373"/>
    </row>
    <row r="374" spans="1:11" x14ac:dyDescent="0.25">
      <c r="D374"/>
      <c r="E374"/>
      <c r="F374"/>
      <c r="G374"/>
      <c r="H374"/>
      <c r="I374"/>
      <c r="J374" s="153"/>
      <c r="K374"/>
    </row>
    <row r="375" spans="1:11" x14ac:dyDescent="0.25">
      <c r="D375"/>
      <c r="E375"/>
      <c r="F375"/>
      <c r="G375"/>
      <c r="H375"/>
      <c r="I375"/>
      <c r="K375"/>
    </row>
    <row r="376" spans="1:11" x14ac:dyDescent="0.25">
      <c r="D376"/>
      <c r="E376"/>
      <c r="F376"/>
      <c r="G376"/>
      <c r="H376"/>
      <c r="I376"/>
      <c r="K376"/>
    </row>
    <row r="377" spans="1:11" x14ac:dyDescent="0.25">
      <c r="D377"/>
      <c r="E377"/>
      <c r="F377"/>
      <c r="G377"/>
      <c r="H377"/>
      <c r="I377"/>
      <c r="K377"/>
    </row>
    <row r="378" spans="1:11" ht="31.5" customHeight="1" x14ac:dyDescent="0.25">
      <c r="A378" s="152"/>
      <c r="B378" s="152"/>
      <c r="C378" s="152"/>
      <c r="D378" s="152"/>
      <c r="E378" s="152"/>
      <c r="F378" s="152"/>
      <c r="G378" s="152"/>
      <c r="H378" s="152"/>
      <c r="I378" s="152"/>
      <c r="K378"/>
    </row>
    <row r="379" spans="1:11" x14ac:dyDescent="0.25">
      <c r="D379"/>
      <c r="E379"/>
      <c r="F379"/>
      <c r="G379"/>
      <c r="H379"/>
      <c r="I379"/>
      <c r="K379"/>
    </row>
    <row r="380" spans="1:11" x14ac:dyDescent="0.25">
      <c r="D380"/>
      <c r="E380"/>
      <c r="F380"/>
      <c r="G380"/>
      <c r="H380"/>
      <c r="I380"/>
      <c r="K380"/>
    </row>
    <row r="381" spans="1:11" x14ac:dyDescent="0.25">
      <c r="D381"/>
      <c r="E381"/>
      <c r="F381"/>
      <c r="G381"/>
      <c r="H381"/>
      <c r="I381"/>
      <c r="K381"/>
    </row>
    <row r="382" spans="1:11" x14ac:dyDescent="0.25">
      <c r="D382"/>
      <c r="E382"/>
      <c r="F382"/>
      <c r="G382"/>
      <c r="H382"/>
      <c r="I382"/>
      <c r="J382" s="153"/>
      <c r="K382"/>
    </row>
    <row r="383" spans="1:11" x14ac:dyDescent="0.25">
      <c r="D383"/>
      <c r="E383"/>
      <c r="F383"/>
      <c r="G383"/>
      <c r="H383"/>
      <c r="I383"/>
      <c r="K383"/>
    </row>
    <row r="384" spans="1:11" x14ac:dyDescent="0.25">
      <c r="D384"/>
      <c r="E384"/>
      <c r="F384"/>
      <c r="G384"/>
      <c r="H384"/>
      <c r="I384"/>
      <c r="K384"/>
    </row>
    <row r="385" spans="1:11" x14ac:dyDescent="0.25">
      <c r="D385"/>
      <c r="E385"/>
      <c r="F385"/>
      <c r="G385"/>
      <c r="H385"/>
      <c r="I385"/>
      <c r="K385"/>
    </row>
    <row r="386" spans="1:11" x14ac:dyDescent="0.25">
      <c r="D386"/>
      <c r="E386"/>
      <c r="F386"/>
      <c r="G386"/>
      <c r="H386"/>
      <c r="I386"/>
      <c r="K386"/>
    </row>
    <row r="387" spans="1:11" x14ac:dyDescent="0.25">
      <c r="D387"/>
      <c r="E387"/>
      <c r="F387"/>
      <c r="G387"/>
      <c r="H387"/>
      <c r="I387"/>
      <c r="K387"/>
    </row>
    <row r="388" spans="1:11" ht="33" customHeight="1" x14ac:dyDescent="0.25">
      <c r="A388" s="9"/>
      <c r="B388" s="9"/>
      <c r="C388" s="9"/>
      <c r="D388" s="9"/>
      <c r="E388" s="9"/>
      <c r="F388" s="9"/>
      <c r="G388" s="9"/>
      <c r="H388" s="9"/>
      <c r="I388" s="9"/>
      <c r="K388"/>
    </row>
    <row r="389" spans="1:11" ht="31.5" customHeight="1" x14ac:dyDescent="0.25">
      <c r="A389" s="9"/>
      <c r="B389" s="9"/>
      <c r="C389" s="9"/>
      <c r="D389" s="9"/>
      <c r="E389" s="9"/>
      <c r="F389" s="9"/>
      <c r="G389" s="9"/>
      <c r="H389" s="9"/>
      <c r="I389" s="9"/>
      <c r="K389"/>
    </row>
    <row r="390" spans="1:11" x14ac:dyDescent="0.25">
      <c r="A390" s="9"/>
      <c r="B390" s="9"/>
      <c r="C390" s="9"/>
      <c r="D390" s="9"/>
      <c r="E390" s="9"/>
      <c r="F390" s="9"/>
      <c r="G390" s="9"/>
      <c r="H390" s="9"/>
      <c r="I390" s="9"/>
      <c r="K390"/>
    </row>
    <row r="391" spans="1:11" x14ac:dyDescent="0.25">
      <c r="A391" s="9"/>
      <c r="B391" s="9"/>
      <c r="C391" s="9"/>
      <c r="D391" s="9"/>
      <c r="E391" s="9"/>
      <c r="F391" s="9"/>
      <c r="G391" s="9"/>
      <c r="H391" s="9"/>
      <c r="I391" s="9"/>
      <c r="K391"/>
    </row>
    <row r="392" spans="1:11" x14ac:dyDescent="0.25">
      <c r="A392" s="9"/>
      <c r="B392" s="9"/>
      <c r="C392" s="9"/>
      <c r="D392" s="9"/>
      <c r="E392" s="9"/>
      <c r="F392" s="9"/>
      <c r="G392" s="9"/>
      <c r="H392" s="9"/>
      <c r="I392" s="9"/>
      <c r="J392" s="154"/>
      <c r="K392"/>
    </row>
    <row r="393" spans="1:11" x14ac:dyDescent="0.25">
      <c r="A393" s="9"/>
      <c r="B393" s="9"/>
      <c r="C393" s="9"/>
      <c r="D393" s="9"/>
      <c r="E393" s="9"/>
      <c r="F393" s="9"/>
      <c r="G393" s="9"/>
      <c r="H393" s="9"/>
      <c r="I393" s="9"/>
      <c r="J393" s="154"/>
      <c r="K393"/>
    </row>
    <row r="394" spans="1:11" x14ac:dyDescent="0.25">
      <c r="A394" s="9"/>
      <c r="B394" s="9"/>
      <c r="C394" s="9"/>
      <c r="D394" s="9"/>
      <c r="E394" s="9"/>
      <c r="F394" s="9"/>
      <c r="G394" s="9"/>
      <c r="H394" s="9"/>
      <c r="I394" s="9"/>
      <c r="J394" s="154"/>
      <c r="K394"/>
    </row>
    <row r="395" spans="1:11" x14ac:dyDescent="0.25">
      <c r="A395" s="73"/>
      <c r="B395" s="73"/>
      <c r="C395" s="73"/>
      <c r="D395" s="73"/>
      <c r="E395" s="73"/>
      <c r="F395" s="73"/>
      <c r="G395" s="73"/>
      <c r="H395" s="73"/>
      <c r="I395" s="73"/>
      <c r="J395" s="154"/>
      <c r="K395"/>
    </row>
    <row r="396" spans="1:11" x14ac:dyDescent="0.25">
      <c r="A396" s="9"/>
      <c r="B396" s="9"/>
      <c r="C396" s="9"/>
      <c r="D396" s="9"/>
      <c r="E396" s="9"/>
      <c r="F396" s="9"/>
      <c r="G396" s="9"/>
      <c r="H396" s="9"/>
      <c r="I396" s="9"/>
      <c r="J396" s="154"/>
      <c r="K396"/>
    </row>
    <row r="397" spans="1:11" x14ac:dyDescent="0.25">
      <c r="A397" s="9"/>
      <c r="B397" s="9"/>
      <c r="C397" s="9"/>
      <c r="D397" s="9"/>
      <c r="E397" s="9"/>
      <c r="F397" s="9"/>
      <c r="G397" s="9"/>
      <c r="H397" s="9"/>
      <c r="I397" s="9"/>
      <c r="J397" s="154"/>
      <c r="K397"/>
    </row>
    <row r="398" spans="1:11" x14ac:dyDescent="0.25">
      <c r="A398" s="9"/>
      <c r="B398" s="9"/>
      <c r="C398" s="9"/>
      <c r="D398" s="9"/>
      <c r="E398" s="9"/>
      <c r="F398" s="9"/>
      <c r="G398" s="9"/>
      <c r="H398" s="9"/>
      <c r="I398" s="9"/>
      <c r="J398" s="154"/>
      <c r="K398"/>
    </row>
    <row r="399" spans="1:11" x14ac:dyDescent="0.25">
      <c r="D399"/>
      <c r="E399"/>
      <c r="F399"/>
      <c r="G399"/>
      <c r="H399"/>
      <c r="I399"/>
      <c r="J399" s="156"/>
      <c r="K399"/>
    </row>
    <row r="400" spans="1:11" x14ac:dyDescent="0.25">
      <c r="D400"/>
      <c r="E400"/>
      <c r="F400"/>
      <c r="G400"/>
      <c r="H400"/>
      <c r="I400"/>
      <c r="J400" s="154"/>
      <c r="K400"/>
    </row>
    <row r="401" spans="10:10" customFormat="1" x14ac:dyDescent="0.25">
      <c r="J401" s="154"/>
    </row>
    <row r="402" spans="10:10" customFormat="1" x14ac:dyDescent="0.25">
      <c r="J402" s="154"/>
    </row>
    <row r="403" spans="10:10" customFormat="1" x14ac:dyDescent="0.25">
      <c r="J403" s="125"/>
    </row>
    <row r="404" spans="10:10" customFormat="1" x14ac:dyDescent="0.25">
      <c r="J404" s="125"/>
    </row>
    <row r="405" spans="10:10" customFormat="1" x14ac:dyDescent="0.25">
      <c r="J405" s="125"/>
    </row>
    <row r="406" spans="10:10" customFormat="1" x14ac:dyDescent="0.25">
      <c r="J406" s="125"/>
    </row>
    <row r="407" spans="10:10" customFormat="1" x14ac:dyDescent="0.25">
      <c r="J407" s="125"/>
    </row>
    <row r="408" spans="10:10" customFormat="1" x14ac:dyDescent="0.25">
      <c r="J408" s="125"/>
    </row>
    <row r="409" spans="10:10" customFormat="1" x14ac:dyDescent="0.25">
      <c r="J409" s="125"/>
    </row>
    <row r="410" spans="10:10" customFormat="1" x14ac:dyDescent="0.25">
      <c r="J410" s="125"/>
    </row>
    <row r="411" spans="10:10" customFormat="1" x14ac:dyDescent="0.25">
      <c r="J411" s="125"/>
    </row>
    <row r="412" spans="10:10" customFormat="1" x14ac:dyDescent="0.25">
      <c r="J412" s="125"/>
    </row>
    <row r="413" spans="10:10" customFormat="1" x14ac:dyDescent="0.25">
      <c r="J413" s="125"/>
    </row>
    <row r="414" spans="10:10" customFormat="1" x14ac:dyDescent="0.25">
      <c r="J414" s="125"/>
    </row>
    <row r="415" spans="10:10" customFormat="1" x14ac:dyDescent="0.25">
      <c r="J415" s="125"/>
    </row>
    <row r="416" spans="10:10" customFormat="1" x14ac:dyDescent="0.25">
      <c r="J416" s="125"/>
    </row>
    <row r="417" spans="1:11" x14ac:dyDescent="0.25">
      <c r="D417"/>
      <c r="E417"/>
      <c r="F417"/>
      <c r="G417"/>
      <c r="H417"/>
      <c r="I417"/>
      <c r="K417"/>
    </row>
    <row r="418" spans="1:11" x14ac:dyDescent="0.25">
      <c r="A418" s="157"/>
      <c r="D418"/>
      <c r="E418"/>
      <c r="F418"/>
      <c r="G418"/>
      <c r="H418"/>
      <c r="I418"/>
      <c r="K418"/>
    </row>
    <row r="419" spans="1:11" x14ac:dyDescent="0.25">
      <c r="A419" s="158"/>
      <c r="B419" s="152"/>
      <c r="C419" s="152"/>
      <c r="D419" s="152"/>
      <c r="E419" s="152"/>
      <c r="F419" s="152"/>
      <c r="G419" s="152"/>
      <c r="H419" s="152"/>
      <c r="I419" s="152"/>
      <c r="K419"/>
    </row>
    <row r="420" spans="1:11" x14ac:dyDescent="0.25">
      <c r="A420" s="159"/>
      <c r="D420"/>
      <c r="E420"/>
      <c r="F420"/>
      <c r="G420"/>
      <c r="H420"/>
      <c r="I420"/>
      <c r="K420"/>
    </row>
    <row r="421" spans="1:11" x14ac:dyDescent="0.25">
      <c r="A421" s="19"/>
      <c r="D421"/>
      <c r="E421"/>
      <c r="F421"/>
      <c r="G421"/>
      <c r="H421"/>
      <c r="I421"/>
      <c r="K421"/>
    </row>
    <row r="422" spans="1:11" x14ac:dyDescent="0.25">
      <c r="A422" s="158"/>
      <c r="D422"/>
      <c r="E422"/>
      <c r="F422"/>
      <c r="G422"/>
      <c r="H422"/>
      <c r="I422"/>
      <c r="K422"/>
    </row>
    <row r="423" spans="1:11" x14ac:dyDescent="0.25">
      <c r="A423" s="19"/>
      <c r="D423"/>
      <c r="E423"/>
      <c r="F423"/>
      <c r="G423"/>
      <c r="H423"/>
      <c r="I423"/>
      <c r="J423" s="153"/>
      <c r="K423"/>
    </row>
    <row r="424" spans="1:11" x14ac:dyDescent="0.25">
      <c r="A424" s="158"/>
      <c r="D424"/>
      <c r="E424"/>
      <c r="F424"/>
      <c r="G424"/>
      <c r="H424"/>
      <c r="I424"/>
      <c r="K424"/>
    </row>
    <row r="425" spans="1:11" x14ac:dyDescent="0.25">
      <c r="K425"/>
    </row>
    <row r="426" spans="1:11" x14ac:dyDescent="0.25">
      <c r="K426"/>
    </row>
    <row r="427" spans="1:11" x14ac:dyDescent="0.25">
      <c r="K427"/>
    </row>
    <row r="428" spans="1:11" x14ac:dyDescent="0.25">
      <c r="K428"/>
    </row>
    <row r="429" spans="1:11" x14ac:dyDescent="0.25">
      <c r="K429"/>
    </row>
    <row r="430" spans="1:11" x14ac:dyDescent="0.25">
      <c r="K430"/>
    </row>
    <row r="431" spans="1:11" x14ac:dyDescent="0.25">
      <c r="K431"/>
    </row>
    <row r="432" spans="1:11" x14ac:dyDescent="0.25">
      <c r="K432"/>
    </row>
    <row r="433" spans="11:11" x14ac:dyDescent="0.25">
      <c r="K433"/>
    </row>
    <row r="434" spans="11:11" x14ac:dyDescent="0.25">
      <c r="K434"/>
    </row>
    <row r="435" spans="11:11" x14ac:dyDescent="0.25">
      <c r="K435"/>
    </row>
    <row r="436" spans="11:11" x14ac:dyDescent="0.25">
      <c r="K436"/>
    </row>
    <row r="437" spans="11:11" x14ac:dyDescent="0.25">
      <c r="K437"/>
    </row>
    <row r="438" spans="11:11" x14ac:dyDescent="0.25">
      <c r="K438"/>
    </row>
    <row r="439" spans="11:11" x14ac:dyDescent="0.25">
      <c r="K439"/>
    </row>
    <row r="440" spans="11:11" x14ac:dyDescent="0.25">
      <c r="K440"/>
    </row>
    <row r="441" spans="11:11" x14ac:dyDescent="0.25">
      <c r="K441"/>
    </row>
    <row r="442" spans="11:11" x14ac:dyDescent="0.25">
      <c r="K442"/>
    </row>
    <row r="443" spans="11:11" x14ac:dyDescent="0.25">
      <c r="K443"/>
    </row>
    <row r="444" spans="11:11" x14ac:dyDescent="0.25">
      <c r="K444"/>
    </row>
    <row r="445" spans="11:11" x14ac:dyDescent="0.25">
      <c r="K445"/>
    </row>
    <row r="446" spans="11:11" x14ac:dyDescent="0.25">
      <c r="K446"/>
    </row>
    <row r="447" spans="11:11" x14ac:dyDescent="0.25">
      <c r="K447"/>
    </row>
    <row r="448" spans="11:11" x14ac:dyDescent="0.25">
      <c r="K448"/>
    </row>
    <row r="449" spans="11:11" x14ac:dyDescent="0.25">
      <c r="K449"/>
    </row>
    <row r="450" spans="11:11" x14ac:dyDescent="0.25">
      <c r="K450"/>
    </row>
    <row r="451" spans="11:11" x14ac:dyDescent="0.25">
      <c r="K451"/>
    </row>
    <row r="452" spans="11:11" x14ac:dyDescent="0.25">
      <c r="K452" s="152"/>
    </row>
    <row r="453" spans="11:11" x14ac:dyDescent="0.25">
      <c r="K453"/>
    </row>
    <row r="454" spans="11:11" x14ac:dyDescent="0.25">
      <c r="K454"/>
    </row>
    <row r="455" spans="11:11" x14ac:dyDescent="0.25">
      <c r="K455"/>
    </row>
    <row r="456" spans="11:11" x14ac:dyDescent="0.25">
      <c r="K456"/>
    </row>
    <row r="457" spans="11:11" x14ac:dyDescent="0.25">
      <c r="K457"/>
    </row>
    <row r="458" spans="11:11" x14ac:dyDescent="0.25">
      <c r="K458"/>
    </row>
    <row r="459" spans="11:11" x14ac:dyDescent="0.25">
      <c r="K459"/>
    </row>
    <row r="460" spans="11:11" x14ac:dyDescent="0.25">
      <c r="K460"/>
    </row>
    <row r="461" spans="11:11" x14ac:dyDescent="0.25">
      <c r="K461"/>
    </row>
    <row r="462" spans="11:11" x14ac:dyDescent="0.25">
      <c r="K462"/>
    </row>
    <row r="463" spans="11:11" x14ac:dyDescent="0.25">
      <c r="K463"/>
    </row>
    <row r="464" spans="11:11" ht="33.75" customHeight="1" x14ac:dyDescent="0.25">
      <c r="K464"/>
    </row>
    <row r="465" spans="11:11" x14ac:dyDescent="0.25">
      <c r="K465"/>
    </row>
    <row r="466" spans="11:11" x14ac:dyDescent="0.25">
      <c r="K466"/>
    </row>
    <row r="467" spans="11:11" x14ac:dyDescent="0.25">
      <c r="K467"/>
    </row>
    <row r="468" spans="11:11" ht="51" customHeight="1" x14ac:dyDescent="0.25">
      <c r="K468"/>
    </row>
    <row r="469" spans="11:11" x14ac:dyDescent="0.25">
      <c r="K469"/>
    </row>
    <row r="470" spans="11:11" x14ac:dyDescent="0.25">
      <c r="K470"/>
    </row>
    <row r="471" spans="11:11" x14ac:dyDescent="0.25">
      <c r="K471"/>
    </row>
    <row r="472" spans="11:11" x14ac:dyDescent="0.25">
      <c r="K472"/>
    </row>
    <row r="473" spans="11:11" x14ac:dyDescent="0.25">
      <c r="K473"/>
    </row>
    <row r="474" spans="11:11" x14ac:dyDescent="0.25">
      <c r="K474"/>
    </row>
    <row r="475" spans="11:11" x14ac:dyDescent="0.25">
      <c r="K475"/>
    </row>
    <row r="476" spans="11:11" x14ac:dyDescent="0.25">
      <c r="K476"/>
    </row>
    <row r="477" spans="11:11" x14ac:dyDescent="0.25">
      <c r="K477"/>
    </row>
    <row r="478" spans="11:11" ht="30.75" customHeight="1" x14ac:dyDescent="0.25">
      <c r="K478"/>
    </row>
    <row r="479" spans="11:11" ht="30.75" customHeight="1" x14ac:dyDescent="0.25">
      <c r="K479"/>
    </row>
    <row r="480" spans="11:11" ht="30.75" customHeight="1" x14ac:dyDescent="0.25">
      <c r="K480"/>
    </row>
    <row r="481" spans="11:11" ht="30.75" customHeight="1" x14ac:dyDescent="0.25">
      <c r="K481"/>
    </row>
    <row r="482" spans="11:11" ht="30.75" customHeight="1" x14ac:dyDescent="0.25">
      <c r="K482"/>
    </row>
    <row r="483" spans="11:11" x14ac:dyDescent="0.25">
      <c r="K483"/>
    </row>
    <row r="484" spans="11:11" x14ac:dyDescent="0.25">
      <c r="K484"/>
    </row>
    <row r="485" spans="11:11" x14ac:dyDescent="0.25">
      <c r="K485"/>
    </row>
    <row r="486" spans="11:11" x14ac:dyDescent="0.25">
      <c r="K486"/>
    </row>
    <row r="487" spans="11:11" x14ac:dyDescent="0.25">
      <c r="K487"/>
    </row>
    <row r="488" spans="11:11" ht="33.75" customHeight="1" x14ac:dyDescent="0.25">
      <c r="K488"/>
    </row>
    <row r="489" spans="11:11" x14ac:dyDescent="0.25">
      <c r="K489"/>
    </row>
    <row r="490" spans="11:11" x14ac:dyDescent="0.25">
      <c r="K490"/>
    </row>
    <row r="491" spans="11:11" x14ac:dyDescent="0.25">
      <c r="K491" s="152"/>
    </row>
    <row r="492" spans="11:11" x14ac:dyDescent="0.25">
      <c r="K492"/>
    </row>
    <row r="493" spans="11:11" x14ac:dyDescent="0.25">
      <c r="K493"/>
    </row>
    <row r="494" spans="11:11" x14ac:dyDescent="0.25">
      <c r="K494"/>
    </row>
    <row r="495" spans="11:11" x14ac:dyDescent="0.25">
      <c r="K495"/>
    </row>
    <row r="496" spans="11:11" x14ac:dyDescent="0.25">
      <c r="K496"/>
    </row>
    <row r="497" spans="1:11" x14ac:dyDescent="0.25">
      <c r="K497"/>
    </row>
    <row r="498" spans="1:11" x14ac:dyDescent="0.25">
      <c r="K498"/>
    </row>
    <row r="499" spans="1:11" x14ac:dyDescent="0.25">
      <c r="K499" s="152"/>
    </row>
    <row r="500" spans="1:11" s="152" customFormat="1" x14ac:dyDescent="0.25">
      <c r="A500"/>
      <c r="B500"/>
      <c r="C500"/>
      <c r="D500" s="160"/>
      <c r="E500" s="124"/>
      <c r="F500" s="124"/>
      <c r="G500" s="144"/>
      <c r="H500" s="144"/>
      <c r="I500" s="144"/>
      <c r="J500" s="125"/>
      <c r="K500"/>
    </row>
    <row r="501" spans="1:11" x14ac:dyDescent="0.25">
      <c r="K501"/>
    </row>
    <row r="502" spans="1:11" x14ac:dyDescent="0.25">
      <c r="K502"/>
    </row>
    <row r="503" spans="1:11" x14ac:dyDescent="0.25">
      <c r="K503"/>
    </row>
    <row r="504" spans="1:11" x14ac:dyDescent="0.25">
      <c r="K504"/>
    </row>
    <row r="505" spans="1:11" x14ac:dyDescent="0.25">
      <c r="K505"/>
    </row>
    <row r="506" spans="1:11" x14ac:dyDescent="0.25">
      <c r="K506"/>
    </row>
    <row r="507" spans="1:11" ht="65.25" customHeight="1" x14ac:dyDescent="0.25">
      <c r="K507" s="152"/>
    </row>
    <row r="508" spans="1:11" x14ac:dyDescent="0.25">
      <c r="K508"/>
    </row>
    <row r="509" spans="1:11" x14ac:dyDescent="0.25">
      <c r="K509"/>
    </row>
    <row r="510" spans="1:11" x14ac:dyDescent="0.25">
      <c r="K510"/>
    </row>
    <row r="511" spans="1:11" x14ac:dyDescent="0.25">
      <c r="K511"/>
    </row>
    <row r="512" spans="1:11" x14ac:dyDescent="0.25">
      <c r="K512"/>
    </row>
    <row r="513" spans="11:11" x14ac:dyDescent="0.25">
      <c r="K513"/>
    </row>
    <row r="514" spans="11:11" x14ac:dyDescent="0.25">
      <c r="K514"/>
    </row>
    <row r="515" spans="11:11" x14ac:dyDescent="0.25">
      <c r="K515"/>
    </row>
    <row r="516" spans="11:11" x14ac:dyDescent="0.25">
      <c r="K516"/>
    </row>
    <row r="517" spans="11:11" x14ac:dyDescent="0.25">
      <c r="K517" s="9"/>
    </row>
    <row r="518" spans="11:11" x14ac:dyDescent="0.25">
      <c r="K518" s="9"/>
    </row>
    <row r="519" spans="11:11" x14ac:dyDescent="0.25">
      <c r="K519" s="9"/>
    </row>
    <row r="520" spans="11:11" x14ac:dyDescent="0.25">
      <c r="K520" s="9"/>
    </row>
    <row r="521" spans="11:11" x14ac:dyDescent="0.25">
      <c r="K521" s="9"/>
    </row>
    <row r="522" spans="11:11" x14ac:dyDescent="0.25">
      <c r="K522" s="9"/>
    </row>
    <row r="523" spans="11:11" x14ac:dyDescent="0.25">
      <c r="K523" s="9"/>
    </row>
    <row r="524" spans="11:11" x14ac:dyDescent="0.25">
      <c r="K524" s="73"/>
    </row>
    <row r="525" spans="11:11" x14ac:dyDescent="0.25">
      <c r="K525" s="9"/>
    </row>
    <row r="526" spans="11:11" x14ac:dyDescent="0.25">
      <c r="K526" s="9"/>
    </row>
    <row r="527" spans="11:11" x14ac:dyDescent="0.25">
      <c r="K527" s="9"/>
    </row>
    <row r="528" spans="11:11" x14ac:dyDescent="0.25">
      <c r="K528"/>
    </row>
    <row r="529" spans="1:11" x14ac:dyDescent="0.25">
      <c r="K529"/>
    </row>
    <row r="530" spans="1:11" x14ac:dyDescent="0.25">
      <c r="K530"/>
    </row>
    <row r="531" spans="1:11" x14ac:dyDescent="0.25">
      <c r="K531"/>
    </row>
    <row r="532" spans="1:11" x14ac:dyDescent="0.25">
      <c r="K532"/>
    </row>
    <row r="533" spans="1:11" x14ac:dyDescent="0.25">
      <c r="K533"/>
    </row>
    <row r="534" spans="1:11" x14ac:dyDescent="0.25">
      <c r="K534"/>
    </row>
    <row r="535" spans="1:11" x14ac:dyDescent="0.25">
      <c r="K535"/>
    </row>
    <row r="536" spans="1:11" x14ac:dyDescent="0.25">
      <c r="K536"/>
    </row>
    <row r="537" spans="1:11" x14ac:dyDescent="0.25">
      <c r="K537"/>
    </row>
    <row r="538" spans="1:11" x14ac:dyDescent="0.25">
      <c r="K538"/>
    </row>
    <row r="539" spans="1:11" s="152" customFormat="1" x14ac:dyDescent="0.25">
      <c r="A539"/>
      <c r="B539"/>
      <c r="C539"/>
      <c r="D539" s="160"/>
      <c r="E539" s="124"/>
      <c r="F539" s="124"/>
      <c r="G539" s="144"/>
      <c r="H539" s="144"/>
      <c r="I539" s="144"/>
      <c r="J539" s="125"/>
      <c r="K539"/>
    </row>
    <row r="540" spans="1:11" x14ac:dyDescent="0.25">
      <c r="K540"/>
    </row>
    <row r="541" spans="1:11" ht="34.5" customHeight="1" x14ac:dyDescent="0.25">
      <c r="K541"/>
    </row>
    <row r="542" spans="1:11" x14ac:dyDescent="0.25">
      <c r="K542"/>
    </row>
    <row r="543" spans="1:11" x14ac:dyDescent="0.25">
      <c r="K543"/>
    </row>
    <row r="544" spans="1:11" x14ac:dyDescent="0.25">
      <c r="K544"/>
    </row>
    <row r="545" spans="1:11" x14ac:dyDescent="0.25">
      <c r="K545"/>
    </row>
    <row r="546" spans="1:11" x14ac:dyDescent="0.25">
      <c r="K546"/>
    </row>
    <row r="547" spans="1:11" s="152" customFormat="1" x14ac:dyDescent="0.25">
      <c r="A547"/>
      <c r="B547"/>
      <c r="C547"/>
      <c r="D547" s="160"/>
      <c r="E547" s="124"/>
      <c r="F547" s="124"/>
      <c r="G547" s="144"/>
      <c r="H547" s="144"/>
      <c r="I547" s="144"/>
      <c r="J547" s="125"/>
      <c r="K547"/>
    </row>
    <row r="548" spans="1:11" x14ac:dyDescent="0.25">
      <c r="K548" s="152"/>
    </row>
    <row r="549" spans="1:11" x14ac:dyDescent="0.25">
      <c r="K549"/>
    </row>
    <row r="550" spans="1:11" x14ac:dyDescent="0.25">
      <c r="K550"/>
    </row>
    <row r="551" spans="1:11" x14ac:dyDescent="0.25">
      <c r="K551"/>
    </row>
    <row r="552" spans="1:11" x14ac:dyDescent="0.25">
      <c r="K552"/>
    </row>
    <row r="553" spans="1:11" x14ac:dyDescent="0.25">
      <c r="K553"/>
    </row>
    <row r="554" spans="1:11" x14ac:dyDescent="0.25">
      <c r="K554"/>
    </row>
    <row r="555" spans="1:11" s="152" customFormat="1" x14ac:dyDescent="0.25">
      <c r="A555"/>
      <c r="B555"/>
      <c r="C555"/>
      <c r="D555" s="160"/>
      <c r="E555" s="124"/>
      <c r="F555" s="124"/>
      <c r="G555" s="144"/>
      <c r="H555" s="144"/>
      <c r="I555" s="144"/>
      <c r="J555" s="125"/>
      <c r="K555"/>
    </row>
    <row r="556" spans="1:11" x14ac:dyDescent="0.25">
      <c r="K556"/>
    </row>
    <row r="557" spans="1:11" x14ac:dyDescent="0.25">
      <c r="K557"/>
    </row>
    <row r="558" spans="1:11" x14ac:dyDescent="0.25">
      <c r="K558"/>
    </row>
    <row r="559" spans="1:11" x14ac:dyDescent="0.25">
      <c r="K559"/>
    </row>
    <row r="560" spans="1:11" x14ac:dyDescent="0.25">
      <c r="K560"/>
    </row>
    <row r="561" spans="1:11" x14ac:dyDescent="0.25">
      <c r="K561"/>
    </row>
    <row r="562" spans="1:11" x14ac:dyDescent="0.25">
      <c r="K562"/>
    </row>
    <row r="563" spans="1:11" x14ac:dyDescent="0.25">
      <c r="K563"/>
    </row>
    <row r="564" spans="1:11" x14ac:dyDescent="0.25">
      <c r="K564" s="152"/>
    </row>
    <row r="565" spans="1:11" s="9" customFormat="1" x14ac:dyDescent="0.25">
      <c r="A565"/>
      <c r="B565"/>
      <c r="C565"/>
      <c r="D565" s="160"/>
      <c r="E565" s="124"/>
      <c r="F565" s="124"/>
      <c r="G565" s="144"/>
      <c r="H565" s="144"/>
      <c r="I565" s="144"/>
      <c r="J565" s="125"/>
      <c r="K565"/>
    </row>
    <row r="566" spans="1:11" s="9" customFormat="1" x14ac:dyDescent="0.25">
      <c r="A566"/>
      <c r="B566"/>
      <c r="C566"/>
      <c r="D566" s="160"/>
      <c r="E566" s="124"/>
      <c r="F566" s="124"/>
      <c r="G566" s="144"/>
      <c r="H566" s="144"/>
      <c r="I566" s="144"/>
      <c r="J566" s="125"/>
      <c r="K566"/>
    </row>
    <row r="567" spans="1:11" s="9" customFormat="1" x14ac:dyDescent="0.25">
      <c r="A567"/>
      <c r="B567"/>
      <c r="C567"/>
      <c r="D567" s="160"/>
      <c r="E567" s="124"/>
      <c r="F567" s="124"/>
      <c r="G567" s="144"/>
      <c r="H567" s="144"/>
      <c r="I567" s="144"/>
      <c r="J567" s="125"/>
      <c r="K567"/>
    </row>
    <row r="568" spans="1:11" s="9" customFormat="1" x14ac:dyDescent="0.25">
      <c r="A568"/>
      <c r="B568"/>
      <c r="C568"/>
      <c r="D568" s="160"/>
      <c r="E568" s="124"/>
      <c r="F568" s="124"/>
      <c r="G568" s="144"/>
      <c r="H568" s="144"/>
      <c r="I568" s="144"/>
      <c r="J568" s="125"/>
      <c r="K568"/>
    </row>
    <row r="569" spans="1:11" s="9" customFormat="1" x14ac:dyDescent="0.25">
      <c r="A569"/>
      <c r="B569"/>
      <c r="C569"/>
      <c r="D569" s="160"/>
      <c r="E569" s="124"/>
      <c r="F569" s="124"/>
      <c r="G569" s="144"/>
      <c r="H569" s="144"/>
      <c r="I569" s="144"/>
      <c r="J569" s="125"/>
      <c r="K569"/>
    </row>
    <row r="570" spans="1:11" s="9" customFormat="1" x14ac:dyDescent="0.25">
      <c r="A570"/>
      <c r="B570"/>
      <c r="C570"/>
      <c r="D570" s="160"/>
      <c r="E570" s="124"/>
      <c r="F570" s="124"/>
      <c r="G570" s="144"/>
      <c r="H570" s="144"/>
      <c r="I570" s="144"/>
      <c r="J570" s="125"/>
      <c r="K570"/>
    </row>
    <row r="571" spans="1:11" s="9" customFormat="1" x14ac:dyDescent="0.25">
      <c r="A571"/>
      <c r="B571"/>
      <c r="C571"/>
      <c r="D571" s="160"/>
      <c r="E571" s="124"/>
      <c r="F571" s="124"/>
      <c r="G571" s="144"/>
      <c r="H571" s="144"/>
      <c r="I571" s="144"/>
      <c r="J571" s="125"/>
      <c r="K571"/>
    </row>
    <row r="572" spans="1:11" s="73" customFormat="1" x14ac:dyDescent="0.25">
      <c r="A572"/>
      <c r="B572"/>
      <c r="C572"/>
      <c r="D572" s="160"/>
      <c r="E572" s="124"/>
      <c r="F572" s="124"/>
      <c r="G572" s="144"/>
      <c r="H572" s="144"/>
      <c r="I572" s="144"/>
      <c r="J572" s="125"/>
      <c r="K572"/>
    </row>
    <row r="573" spans="1:11" s="9" customFormat="1" x14ac:dyDescent="0.25">
      <c r="A573"/>
      <c r="B573"/>
      <c r="C573"/>
      <c r="D573" s="160"/>
      <c r="E573" s="124"/>
      <c r="F573" s="124"/>
      <c r="G573" s="144"/>
      <c r="H573" s="144"/>
      <c r="I573" s="144"/>
      <c r="J573" s="125"/>
      <c r="K573"/>
    </row>
    <row r="574" spans="1:11" s="9" customFormat="1" x14ac:dyDescent="0.25">
      <c r="A574"/>
      <c r="B574"/>
      <c r="C574"/>
      <c r="D574" s="160"/>
      <c r="E574" s="124"/>
      <c r="F574" s="124"/>
      <c r="G574" s="144"/>
      <c r="H574" s="144"/>
      <c r="I574" s="144"/>
      <c r="J574" s="125"/>
      <c r="K574"/>
    </row>
    <row r="575" spans="1:11" s="9" customFormat="1" x14ac:dyDescent="0.25">
      <c r="A575"/>
      <c r="B575"/>
      <c r="C575"/>
      <c r="D575" s="160"/>
      <c r="E575" s="124"/>
      <c r="F575" s="124"/>
      <c r="G575" s="144"/>
      <c r="H575" s="144"/>
      <c r="I575" s="144"/>
      <c r="J575" s="125"/>
      <c r="K575"/>
    </row>
    <row r="576" spans="1:11" x14ac:dyDescent="0.25">
      <c r="K576"/>
    </row>
    <row r="577" spans="11:11" x14ac:dyDescent="0.25">
      <c r="K577"/>
    </row>
    <row r="578" spans="11:11" x14ac:dyDescent="0.25">
      <c r="K578"/>
    </row>
    <row r="579" spans="11:11" x14ac:dyDescent="0.25">
      <c r="K579"/>
    </row>
    <row r="580" spans="11:11" x14ac:dyDescent="0.25">
      <c r="K580"/>
    </row>
    <row r="586" spans="11:11" ht="35.25" customHeight="1" x14ac:dyDescent="0.25"/>
    <row r="596" spans="1:11" s="152" customFormat="1" x14ac:dyDescent="0.25">
      <c r="A596"/>
      <c r="B596"/>
      <c r="C596"/>
      <c r="D596" s="160"/>
      <c r="E596" s="124"/>
      <c r="F596" s="124"/>
      <c r="G596" s="144"/>
      <c r="H596" s="144"/>
      <c r="I596" s="144"/>
      <c r="J596" s="125"/>
      <c r="K596" s="161"/>
    </row>
    <row r="611" spans="1:11" ht="51" customHeight="1" x14ac:dyDescent="0.25"/>
    <row r="612" spans="1:11" s="152" customFormat="1" x14ac:dyDescent="0.25">
      <c r="A612"/>
      <c r="B612"/>
      <c r="C612"/>
      <c r="D612" s="160"/>
      <c r="E612" s="124"/>
      <c r="F612" s="124"/>
      <c r="G612" s="144"/>
      <c r="H612" s="144"/>
      <c r="I612" s="144"/>
      <c r="J612" s="125"/>
      <c r="K612" s="161"/>
    </row>
  </sheetData>
  <mergeCells count="33">
    <mergeCell ref="B16:C16"/>
    <mergeCell ref="H8:I8"/>
    <mergeCell ref="H13:I13"/>
    <mergeCell ref="H14:I14"/>
    <mergeCell ref="H15:I15"/>
    <mergeCell ref="H16:I16"/>
    <mergeCell ref="B12:C12"/>
    <mergeCell ref="F20:G20"/>
    <mergeCell ref="F21:G21"/>
    <mergeCell ref="B6:C6"/>
    <mergeCell ref="H6:H7"/>
    <mergeCell ref="E18:F18"/>
    <mergeCell ref="H18:I18"/>
    <mergeCell ref="H12:I12"/>
    <mergeCell ref="E19:F19"/>
    <mergeCell ref="H19:I19"/>
    <mergeCell ref="H9:I9"/>
    <mergeCell ref="H10:I10"/>
    <mergeCell ref="H11:I11"/>
    <mergeCell ref="I6:I7"/>
    <mergeCell ref="B7:C7"/>
    <mergeCell ref="E17:F17"/>
    <mergeCell ref="H17:I17"/>
    <mergeCell ref="A1:I1"/>
    <mergeCell ref="A2:C3"/>
    <mergeCell ref="E2:G7"/>
    <mergeCell ref="H2:H3"/>
    <mergeCell ref="I2:I3"/>
    <mergeCell ref="D3:D4"/>
    <mergeCell ref="H4:H5"/>
    <mergeCell ref="A5:C5"/>
    <mergeCell ref="D5:D7"/>
    <mergeCell ref="A6:A7"/>
  </mergeCells>
  <phoneticPr fontId="40" type="noConversion"/>
  <printOptions horizontalCentered="1"/>
  <pageMargins left="0.51181102362204722" right="0.51181102362204722" top="0.78740157480314965" bottom="0.78740157480314965" header="0.31496062992125984" footer="0.31496062992125984"/>
  <pageSetup paperSize="9" scale="6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47"/>
  <sheetViews>
    <sheetView workbookViewId="0">
      <selection sqref="A1:G38"/>
    </sheetView>
  </sheetViews>
  <sheetFormatPr defaultColWidth="9.140625" defaultRowHeight="12.75" x14ac:dyDescent="0.2"/>
  <cols>
    <col min="1" max="1" width="12.140625" style="97" customWidth="1"/>
    <col min="2" max="2" width="94.85546875" style="97" customWidth="1"/>
    <col min="3" max="4" width="19.5703125" style="116" customWidth="1"/>
    <col min="5" max="5" width="16.7109375" style="116" customWidth="1"/>
    <col min="6" max="6" width="16.7109375" style="97" customWidth="1"/>
    <col min="7" max="7" width="16.85546875" style="97" customWidth="1"/>
    <col min="8" max="8" width="16.7109375" style="97" customWidth="1"/>
    <col min="9" max="256" width="9.140625" style="97"/>
    <col min="257" max="257" width="12.140625" style="97" customWidth="1"/>
    <col min="258" max="258" width="94.85546875" style="97" customWidth="1"/>
    <col min="259" max="260" width="19.5703125" style="97" customWidth="1"/>
    <col min="261" max="262" width="16.7109375" style="97" customWidth="1"/>
    <col min="263" max="263" width="16.85546875" style="97" customWidth="1"/>
    <col min="264" max="264" width="16.7109375" style="97" customWidth="1"/>
    <col min="265" max="512" width="9.140625" style="97"/>
    <col min="513" max="513" width="12.140625" style="97" customWidth="1"/>
    <col min="514" max="514" width="94.85546875" style="97" customWidth="1"/>
    <col min="515" max="516" width="19.5703125" style="97" customWidth="1"/>
    <col min="517" max="518" width="16.7109375" style="97" customWidth="1"/>
    <col min="519" max="519" width="16.85546875" style="97" customWidth="1"/>
    <col min="520" max="520" width="16.7109375" style="97" customWidth="1"/>
    <col min="521" max="768" width="9.140625" style="97"/>
    <col min="769" max="769" width="12.140625" style="97" customWidth="1"/>
    <col min="770" max="770" width="94.85546875" style="97" customWidth="1"/>
    <col min="771" max="772" width="19.5703125" style="97" customWidth="1"/>
    <col min="773" max="774" width="16.7109375" style="97" customWidth="1"/>
    <col min="775" max="775" width="16.85546875" style="97" customWidth="1"/>
    <col min="776" max="776" width="16.7109375" style="97" customWidth="1"/>
    <col min="777" max="1024" width="9.140625" style="97"/>
    <col min="1025" max="1025" width="12.140625" style="97" customWidth="1"/>
    <col min="1026" max="1026" width="94.85546875" style="97" customWidth="1"/>
    <col min="1027" max="1028" width="19.5703125" style="97" customWidth="1"/>
    <col min="1029" max="1030" width="16.7109375" style="97" customWidth="1"/>
    <col min="1031" max="1031" width="16.85546875" style="97" customWidth="1"/>
    <col min="1032" max="1032" width="16.7109375" style="97" customWidth="1"/>
    <col min="1033" max="1280" width="9.140625" style="97"/>
    <col min="1281" max="1281" width="12.140625" style="97" customWidth="1"/>
    <col min="1282" max="1282" width="94.85546875" style="97" customWidth="1"/>
    <col min="1283" max="1284" width="19.5703125" style="97" customWidth="1"/>
    <col min="1285" max="1286" width="16.7109375" style="97" customWidth="1"/>
    <col min="1287" max="1287" width="16.85546875" style="97" customWidth="1"/>
    <col min="1288" max="1288" width="16.7109375" style="97" customWidth="1"/>
    <col min="1289" max="1536" width="9.140625" style="97"/>
    <col min="1537" max="1537" width="12.140625" style="97" customWidth="1"/>
    <col min="1538" max="1538" width="94.85546875" style="97" customWidth="1"/>
    <col min="1539" max="1540" width="19.5703125" style="97" customWidth="1"/>
    <col min="1541" max="1542" width="16.7109375" style="97" customWidth="1"/>
    <col min="1543" max="1543" width="16.85546875" style="97" customWidth="1"/>
    <col min="1544" max="1544" width="16.7109375" style="97" customWidth="1"/>
    <col min="1545" max="1792" width="9.140625" style="97"/>
    <col min="1793" max="1793" width="12.140625" style="97" customWidth="1"/>
    <col min="1794" max="1794" width="94.85546875" style="97" customWidth="1"/>
    <col min="1795" max="1796" width="19.5703125" style="97" customWidth="1"/>
    <col min="1797" max="1798" width="16.7109375" style="97" customWidth="1"/>
    <col min="1799" max="1799" width="16.85546875" style="97" customWidth="1"/>
    <col min="1800" max="1800" width="16.7109375" style="97" customWidth="1"/>
    <col min="1801" max="2048" width="9.140625" style="97"/>
    <col min="2049" max="2049" width="12.140625" style="97" customWidth="1"/>
    <col min="2050" max="2050" width="94.85546875" style="97" customWidth="1"/>
    <col min="2051" max="2052" width="19.5703125" style="97" customWidth="1"/>
    <col min="2053" max="2054" width="16.7109375" style="97" customWidth="1"/>
    <col min="2055" max="2055" width="16.85546875" style="97" customWidth="1"/>
    <col min="2056" max="2056" width="16.7109375" style="97" customWidth="1"/>
    <col min="2057" max="2304" width="9.140625" style="97"/>
    <col min="2305" max="2305" width="12.140625" style="97" customWidth="1"/>
    <col min="2306" max="2306" width="94.85546875" style="97" customWidth="1"/>
    <col min="2307" max="2308" width="19.5703125" style="97" customWidth="1"/>
    <col min="2309" max="2310" width="16.7109375" style="97" customWidth="1"/>
    <col min="2311" max="2311" width="16.85546875" style="97" customWidth="1"/>
    <col min="2312" max="2312" width="16.7109375" style="97" customWidth="1"/>
    <col min="2313" max="2560" width="9.140625" style="97"/>
    <col min="2561" max="2561" width="12.140625" style="97" customWidth="1"/>
    <col min="2562" max="2562" width="94.85546875" style="97" customWidth="1"/>
    <col min="2563" max="2564" width="19.5703125" style="97" customWidth="1"/>
    <col min="2565" max="2566" width="16.7109375" style="97" customWidth="1"/>
    <col min="2567" max="2567" width="16.85546875" style="97" customWidth="1"/>
    <col min="2568" max="2568" width="16.7109375" style="97" customWidth="1"/>
    <col min="2569" max="2816" width="9.140625" style="97"/>
    <col min="2817" max="2817" width="12.140625" style="97" customWidth="1"/>
    <col min="2818" max="2818" width="94.85546875" style="97" customWidth="1"/>
    <col min="2819" max="2820" width="19.5703125" style="97" customWidth="1"/>
    <col min="2821" max="2822" width="16.7109375" style="97" customWidth="1"/>
    <col min="2823" max="2823" width="16.85546875" style="97" customWidth="1"/>
    <col min="2824" max="2824" width="16.7109375" style="97" customWidth="1"/>
    <col min="2825" max="3072" width="9.140625" style="97"/>
    <col min="3073" max="3073" width="12.140625" style="97" customWidth="1"/>
    <col min="3074" max="3074" width="94.85546875" style="97" customWidth="1"/>
    <col min="3075" max="3076" width="19.5703125" style="97" customWidth="1"/>
    <col min="3077" max="3078" width="16.7109375" style="97" customWidth="1"/>
    <col min="3079" max="3079" width="16.85546875" style="97" customWidth="1"/>
    <col min="3080" max="3080" width="16.7109375" style="97" customWidth="1"/>
    <col min="3081" max="3328" width="9.140625" style="97"/>
    <col min="3329" max="3329" width="12.140625" style="97" customWidth="1"/>
    <col min="3330" max="3330" width="94.85546875" style="97" customWidth="1"/>
    <col min="3331" max="3332" width="19.5703125" style="97" customWidth="1"/>
    <col min="3333" max="3334" width="16.7109375" style="97" customWidth="1"/>
    <col min="3335" max="3335" width="16.85546875" style="97" customWidth="1"/>
    <col min="3336" max="3336" width="16.7109375" style="97" customWidth="1"/>
    <col min="3337" max="3584" width="9.140625" style="97"/>
    <col min="3585" max="3585" width="12.140625" style="97" customWidth="1"/>
    <col min="3586" max="3586" width="94.85546875" style="97" customWidth="1"/>
    <col min="3587" max="3588" width="19.5703125" style="97" customWidth="1"/>
    <col min="3589" max="3590" width="16.7109375" style="97" customWidth="1"/>
    <col min="3591" max="3591" width="16.85546875" style="97" customWidth="1"/>
    <col min="3592" max="3592" width="16.7109375" style="97" customWidth="1"/>
    <col min="3593" max="3840" width="9.140625" style="97"/>
    <col min="3841" max="3841" width="12.140625" style="97" customWidth="1"/>
    <col min="3842" max="3842" width="94.85546875" style="97" customWidth="1"/>
    <col min="3843" max="3844" width="19.5703125" style="97" customWidth="1"/>
    <col min="3845" max="3846" width="16.7109375" style="97" customWidth="1"/>
    <col min="3847" max="3847" width="16.85546875" style="97" customWidth="1"/>
    <col min="3848" max="3848" width="16.7109375" style="97" customWidth="1"/>
    <col min="3849" max="4096" width="9.140625" style="97"/>
    <col min="4097" max="4097" width="12.140625" style="97" customWidth="1"/>
    <col min="4098" max="4098" width="94.85546875" style="97" customWidth="1"/>
    <col min="4099" max="4100" width="19.5703125" style="97" customWidth="1"/>
    <col min="4101" max="4102" width="16.7109375" style="97" customWidth="1"/>
    <col min="4103" max="4103" width="16.85546875" style="97" customWidth="1"/>
    <col min="4104" max="4104" width="16.7109375" style="97" customWidth="1"/>
    <col min="4105" max="4352" width="9.140625" style="97"/>
    <col min="4353" max="4353" width="12.140625" style="97" customWidth="1"/>
    <col min="4354" max="4354" width="94.85546875" style="97" customWidth="1"/>
    <col min="4355" max="4356" width="19.5703125" style="97" customWidth="1"/>
    <col min="4357" max="4358" width="16.7109375" style="97" customWidth="1"/>
    <col min="4359" max="4359" width="16.85546875" style="97" customWidth="1"/>
    <col min="4360" max="4360" width="16.7109375" style="97" customWidth="1"/>
    <col min="4361" max="4608" width="9.140625" style="97"/>
    <col min="4609" max="4609" width="12.140625" style="97" customWidth="1"/>
    <col min="4610" max="4610" width="94.85546875" style="97" customWidth="1"/>
    <col min="4611" max="4612" width="19.5703125" style="97" customWidth="1"/>
    <col min="4613" max="4614" width="16.7109375" style="97" customWidth="1"/>
    <col min="4615" max="4615" width="16.85546875" style="97" customWidth="1"/>
    <col min="4616" max="4616" width="16.7109375" style="97" customWidth="1"/>
    <col min="4617" max="4864" width="9.140625" style="97"/>
    <col min="4865" max="4865" width="12.140625" style="97" customWidth="1"/>
    <col min="4866" max="4866" width="94.85546875" style="97" customWidth="1"/>
    <col min="4867" max="4868" width="19.5703125" style="97" customWidth="1"/>
    <col min="4869" max="4870" width="16.7109375" style="97" customWidth="1"/>
    <col min="4871" max="4871" width="16.85546875" style="97" customWidth="1"/>
    <col min="4872" max="4872" width="16.7109375" style="97" customWidth="1"/>
    <col min="4873" max="5120" width="9.140625" style="97"/>
    <col min="5121" max="5121" width="12.140625" style="97" customWidth="1"/>
    <col min="5122" max="5122" width="94.85546875" style="97" customWidth="1"/>
    <col min="5123" max="5124" width="19.5703125" style="97" customWidth="1"/>
    <col min="5125" max="5126" width="16.7109375" style="97" customWidth="1"/>
    <col min="5127" max="5127" width="16.85546875" style="97" customWidth="1"/>
    <col min="5128" max="5128" width="16.7109375" style="97" customWidth="1"/>
    <col min="5129" max="5376" width="9.140625" style="97"/>
    <col min="5377" max="5377" width="12.140625" style="97" customWidth="1"/>
    <col min="5378" max="5378" width="94.85546875" style="97" customWidth="1"/>
    <col min="5379" max="5380" width="19.5703125" style="97" customWidth="1"/>
    <col min="5381" max="5382" width="16.7109375" style="97" customWidth="1"/>
    <col min="5383" max="5383" width="16.85546875" style="97" customWidth="1"/>
    <col min="5384" max="5384" width="16.7109375" style="97" customWidth="1"/>
    <col min="5385" max="5632" width="9.140625" style="97"/>
    <col min="5633" max="5633" width="12.140625" style="97" customWidth="1"/>
    <col min="5634" max="5634" width="94.85546875" style="97" customWidth="1"/>
    <col min="5635" max="5636" width="19.5703125" style="97" customWidth="1"/>
    <col min="5637" max="5638" width="16.7109375" style="97" customWidth="1"/>
    <col min="5639" max="5639" width="16.85546875" style="97" customWidth="1"/>
    <col min="5640" max="5640" width="16.7109375" style="97" customWidth="1"/>
    <col min="5641" max="5888" width="9.140625" style="97"/>
    <col min="5889" max="5889" width="12.140625" style="97" customWidth="1"/>
    <col min="5890" max="5890" width="94.85546875" style="97" customWidth="1"/>
    <col min="5891" max="5892" width="19.5703125" style="97" customWidth="1"/>
    <col min="5893" max="5894" width="16.7109375" style="97" customWidth="1"/>
    <col min="5895" max="5895" width="16.85546875" style="97" customWidth="1"/>
    <col min="5896" max="5896" width="16.7109375" style="97" customWidth="1"/>
    <col min="5897" max="6144" width="9.140625" style="97"/>
    <col min="6145" max="6145" width="12.140625" style="97" customWidth="1"/>
    <col min="6146" max="6146" width="94.85546875" style="97" customWidth="1"/>
    <col min="6147" max="6148" width="19.5703125" style="97" customWidth="1"/>
    <col min="6149" max="6150" width="16.7109375" style="97" customWidth="1"/>
    <col min="6151" max="6151" width="16.85546875" style="97" customWidth="1"/>
    <col min="6152" max="6152" width="16.7109375" style="97" customWidth="1"/>
    <col min="6153" max="6400" width="9.140625" style="97"/>
    <col min="6401" max="6401" width="12.140625" style="97" customWidth="1"/>
    <col min="6402" max="6402" width="94.85546875" style="97" customWidth="1"/>
    <col min="6403" max="6404" width="19.5703125" style="97" customWidth="1"/>
    <col min="6405" max="6406" width="16.7109375" style="97" customWidth="1"/>
    <col min="6407" max="6407" width="16.85546875" style="97" customWidth="1"/>
    <col min="6408" max="6408" width="16.7109375" style="97" customWidth="1"/>
    <col min="6409" max="6656" width="9.140625" style="97"/>
    <col min="6657" max="6657" width="12.140625" style="97" customWidth="1"/>
    <col min="6658" max="6658" width="94.85546875" style="97" customWidth="1"/>
    <col min="6659" max="6660" width="19.5703125" style="97" customWidth="1"/>
    <col min="6661" max="6662" width="16.7109375" style="97" customWidth="1"/>
    <col min="6663" max="6663" width="16.85546875" style="97" customWidth="1"/>
    <col min="6664" max="6664" width="16.7109375" style="97" customWidth="1"/>
    <col min="6665" max="6912" width="9.140625" style="97"/>
    <col min="6913" max="6913" width="12.140625" style="97" customWidth="1"/>
    <col min="6914" max="6914" width="94.85546875" style="97" customWidth="1"/>
    <col min="6915" max="6916" width="19.5703125" style="97" customWidth="1"/>
    <col min="6917" max="6918" width="16.7109375" style="97" customWidth="1"/>
    <col min="6919" max="6919" width="16.85546875" style="97" customWidth="1"/>
    <col min="6920" max="6920" width="16.7109375" style="97" customWidth="1"/>
    <col min="6921" max="7168" width="9.140625" style="97"/>
    <col min="7169" max="7169" width="12.140625" style="97" customWidth="1"/>
    <col min="7170" max="7170" width="94.85546875" style="97" customWidth="1"/>
    <col min="7171" max="7172" width="19.5703125" style="97" customWidth="1"/>
    <col min="7173" max="7174" width="16.7109375" style="97" customWidth="1"/>
    <col min="7175" max="7175" width="16.85546875" style="97" customWidth="1"/>
    <col min="7176" max="7176" width="16.7109375" style="97" customWidth="1"/>
    <col min="7177" max="7424" width="9.140625" style="97"/>
    <col min="7425" max="7425" width="12.140625" style="97" customWidth="1"/>
    <col min="7426" max="7426" width="94.85546875" style="97" customWidth="1"/>
    <col min="7427" max="7428" width="19.5703125" style="97" customWidth="1"/>
    <col min="7429" max="7430" width="16.7109375" style="97" customWidth="1"/>
    <col min="7431" max="7431" width="16.85546875" style="97" customWidth="1"/>
    <col min="7432" max="7432" width="16.7109375" style="97" customWidth="1"/>
    <col min="7433" max="7680" width="9.140625" style="97"/>
    <col min="7681" max="7681" width="12.140625" style="97" customWidth="1"/>
    <col min="7682" max="7682" width="94.85546875" style="97" customWidth="1"/>
    <col min="7683" max="7684" width="19.5703125" style="97" customWidth="1"/>
    <col min="7685" max="7686" width="16.7109375" style="97" customWidth="1"/>
    <col min="7687" max="7687" width="16.85546875" style="97" customWidth="1"/>
    <col min="7688" max="7688" width="16.7109375" style="97" customWidth="1"/>
    <col min="7689" max="7936" width="9.140625" style="97"/>
    <col min="7937" max="7937" width="12.140625" style="97" customWidth="1"/>
    <col min="7938" max="7938" width="94.85546875" style="97" customWidth="1"/>
    <col min="7939" max="7940" width="19.5703125" style="97" customWidth="1"/>
    <col min="7941" max="7942" width="16.7109375" style="97" customWidth="1"/>
    <col min="7943" max="7943" width="16.85546875" style="97" customWidth="1"/>
    <col min="7944" max="7944" width="16.7109375" style="97" customWidth="1"/>
    <col min="7945" max="8192" width="9.140625" style="97"/>
    <col min="8193" max="8193" width="12.140625" style="97" customWidth="1"/>
    <col min="8194" max="8194" width="94.85546875" style="97" customWidth="1"/>
    <col min="8195" max="8196" width="19.5703125" style="97" customWidth="1"/>
    <col min="8197" max="8198" width="16.7109375" style="97" customWidth="1"/>
    <col min="8199" max="8199" width="16.85546875" style="97" customWidth="1"/>
    <col min="8200" max="8200" width="16.7109375" style="97" customWidth="1"/>
    <col min="8201" max="8448" width="9.140625" style="97"/>
    <col min="8449" max="8449" width="12.140625" style="97" customWidth="1"/>
    <col min="8450" max="8450" width="94.85546875" style="97" customWidth="1"/>
    <col min="8451" max="8452" width="19.5703125" style="97" customWidth="1"/>
    <col min="8453" max="8454" width="16.7109375" style="97" customWidth="1"/>
    <col min="8455" max="8455" width="16.85546875" style="97" customWidth="1"/>
    <col min="8456" max="8456" width="16.7109375" style="97" customWidth="1"/>
    <col min="8457" max="8704" width="9.140625" style="97"/>
    <col min="8705" max="8705" width="12.140625" style="97" customWidth="1"/>
    <col min="8706" max="8706" width="94.85546875" style="97" customWidth="1"/>
    <col min="8707" max="8708" width="19.5703125" style="97" customWidth="1"/>
    <col min="8709" max="8710" width="16.7109375" style="97" customWidth="1"/>
    <col min="8711" max="8711" width="16.85546875" style="97" customWidth="1"/>
    <col min="8712" max="8712" width="16.7109375" style="97" customWidth="1"/>
    <col min="8713" max="8960" width="9.140625" style="97"/>
    <col min="8961" max="8961" width="12.140625" style="97" customWidth="1"/>
    <col min="8962" max="8962" width="94.85546875" style="97" customWidth="1"/>
    <col min="8963" max="8964" width="19.5703125" style="97" customWidth="1"/>
    <col min="8965" max="8966" width="16.7109375" style="97" customWidth="1"/>
    <col min="8967" max="8967" width="16.85546875" style="97" customWidth="1"/>
    <col min="8968" max="8968" width="16.7109375" style="97" customWidth="1"/>
    <col min="8969" max="9216" width="9.140625" style="97"/>
    <col min="9217" max="9217" width="12.140625" style="97" customWidth="1"/>
    <col min="9218" max="9218" width="94.85546875" style="97" customWidth="1"/>
    <col min="9219" max="9220" width="19.5703125" style="97" customWidth="1"/>
    <col min="9221" max="9222" width="16.7109375" style="97" customWidth="1"/>
    <col min="9223" max="9223" width="16.85546875" style="97" customWidth="1"/>
    <col min="9224" max="9224" width="16.7109375" style="97" customWidth="1"/>
    <col min="9225" max="9472" width="9.140625" style="97"/>
    <col min="9473" max="9473" width="12.140625" style="97" customWidth="1"/>
    <col min="9474" max="9474" width="94.85546875" style="97" customWidth="1"/>
    <col min="9475" max="9476" width="19.5703125" style="97" customWidth="1"/>
    <col min="9477" max="9478" width="16.7109375" style="97" customWidth="1"/>
    <col min="9479" max="9479" width="16.85546875" style="97" customWidth="1"/>
    <col min="9480" max="9480" width="16.7109375" style="97" customWidth="1"/>
    <col min="9481" max="9728" width="9.140625" style="97"/>
    <col min="9729" max="9729" width="12.140625" style="97" customWidth="1"/>
    <col min="9730" max="9730" width="94.85546875" style="97" customWidth="1"/>
    <col min="9731" max="9732" width="19.5703125" style="97" customWidth="1"/>
    <col min="9733" max="9734" width="16.7109375" style="97" customWidth="1"/>
    <col min="9735" max="9735" width="16.85546875" style="97" customWidth="1"/>
    <col min="9736" max="9736" width="16.7109375" style="97" customWidth="1"/>
    <col min="9737" max="9984" width="9.140625" style="97"/>
    <col min="9985" max="9985" width="12.140625" style="97" customWidth="1"/>
    <col min="9986" max="9986" width="94.85546875" style="97" customWidth="1"/>
    <col min="9987" max="9988" width="19.5703125" style="97" customWidth="1"/>
    <col min="9989" max="9990" width="16.7109375" style="97" customWidth="1"/>
    <col min="9991" max="9991" width="16.85546875" style="97" customWidth="1"/>
    <col min="9992" max="9992" width="16.7109375" style="97" customWidth="1"/>
    <col min="9993" max="10240" width="9.140625" style="97"/>
    <col min="10241" max="10241" width="12.140625" style="97" customWidth="1"/>
    <col min="10242" max="10242" width="94.85546875" style="97" customWidth="1"/>
    <col min="10243" max="10244" width="19.5703125" style="97" customWidth="1"/>
    <col min="10245" max="10246" width="16.7109375" style="97" customWidth="1"/>
    <col min="10247" max="10247" width="16.85546875" style="97" customWidth="1"/>
    <col min="10248" max="10248" width="16.7109375" style="97" customWidth="1"/>
    <col min="10249" max="10496" width="9.140625" style="97"/>
    <col min="10497" max="10497" width="12.140625" style="97" customWidth="1"/>
    <col min="10498" max="10498" width="94.85546875" style="97" customWidth="1"/>
    <col min="10499" max="10500" width="19.5703125" style="97" customWidth="1"/>
    <col min="10501" max="10502" width="16.7109375" style="97" customWidth="1"/>
    <col min="10503" max="10503" width="16.85546875" style="97" customWidth="1"/>
    <col min="10504" max="10504" width="16.7109375" style="97" customWidth="1"/>
    <col min="10505" max="10752" width="9.140625" style="97"/>
    <col min="10753" max="10753" width="12.140625" style="97" customWidth="1"/>
    <col min="10754" max="10754" width="94.85546875" style="97" customWidth="1"/>
    <col min="10755" max="10756" width="19.5703125" style="97" customWidth="1"/>
    <col min="10757" max="10758" width="16.7109375" style="97" customWidth="1"/>
    <col min="10759" max="10759" width="16.85546875" style="97" customWidth="1"/>
    <col min="10760" max="10760" width="16.7109375" style="97" customWidth="1"/>
    <col min="10761" max="11008" width="9.140625" style="97"/>
    <col min="11009" max="11009" width="12.140625" style="97" customWidth="1"/>
    <col min="11010" max="11010" width="94.85546875" style="97" customWidth="1"/>
    <col min="11011" max="11012" width="19.5703125" style="97" customWidth="1"/>
    <col min="11013" max="11014" width="16.7109375" style="97" customWidth="1"/>
    <col min="11015" max="11015" width="16.85546875" style="97" customWidth="1"/>
    <col min="11016" max="11016" width="16.7109375" style="97" customWidth="1"/>
    <col min="11017" max="11264" width="9.140625" style="97"/>
    <col min="11265" max="11265" width="12.140625" style="97" customWidth="1"/>
    <col min="11266" max="11266" width="94.85546875" style="97" customWidth="1"/>
    <col min="11267" max="11268" width="19.5703125" style="97" customWidth="1"/>
    <col min="11269" max="11270" width="16.7109375" style="97" customWidth="1"/>
    <col min="11271" max="11271" width="16.85546875" style="97" customWidth="1"/>
    <col min="11272" max="11272" width="16.7109375" style="97" customWidth="1"/>
    <col min="11273" max="11520" width="9.140625" style="97"/>
    <col min="11521" max="11521" width="12.140625" style="97" customWidth="1"/>
    <col min="11522" max="11522" width="94.85546875" style="97" customWidth="1"/>
    <col min="11523" max="11524" width="19.5703125" style="97" customWidth="1"/>
    <col min="11525" max="11526" width="16.7109375" style="97" customWidth="1"/>
    <col min="11527" max="11527" width="16.85546875" style="97" customWidth="1"/>
    <col min="11528" max="11528" width="16.7109375" style="97" customWidth="1"/>
    <col min="11529" max="11776" width="9.140625" style="97"/>
    <col min="11777" max="11777" width="12.140625" style="97" customWidth="1"/>
    <col min="11778" max="11778" width="94.85546875" style="97" customWidth="1"/>
    <col min="11779" max="11780" width="19.5703125" style="97" customWidth="1"/>
    <col min="11781" max="11782" width="16.7109375" style="97" customWidth="1"/>
    <col min="11783" max="11783" width="16.85546875" style="97" customWidth="1"/>
    <col min="11784" max="11784" width="16.7109375" style="97" customWidth="1"/>
    <col min="11785" max="12032" width="9.140625" style="97"/>
    <col min="12033" max="12033" width="12.140625" style="97" customWidth="1"/>
    <col min="12034" max="12034" width="94.85546875" style="97" customWidth="1"/>
    <col min="12035" max="12036" width="19.5703125" style="97" customWidth="1"/>
    <col min="12037" max="12038" width="16.7109375" style="97" customWidth="1"/>
    <col min="12039" max="12039" width="16.85546875" style="97" customWidth="1"/>
    <col min="12040" max="12040" width="16.7109375" style="97" customWidth="1"/>
    <col min="12041" max="12288" width="9.140625" style="97"/>
    <col min="12289" max="12289" width="12.140625" style="97" customWidth="1"/>
    <col min="12290" max="12290" width="94.85546875" style="97" customWidth="1"/>
    <col min="12291" max="12292" width="19.5703125" style="97" customWidth="1"/>
    <col min="12293" max="12294" width="16.7109375" style="97" customWidth="1"/>
    <col min="12295" max="12295" width="16.85546875" style="97" customWidth="1"/>
    <col min="12296" max="12296" width="16.7109375" style="97" customWidth="1"/>
    <col min="12297" max="12544" width="9.140625" style="97"/>
    <col min="12545" max="12545" width="12.140625" style="97" customWidth="1"/>
    <col min="12546" max="12546" width="94.85546875" style="97" customWidth="1"/>
    <col min="12547" max="12548" width="19.5703125" style="97" customWidth="1"/>
    <col min="12549" max="12550" width="16.7109375" style="97" customWidth="1"/>
    <col min="12551" max="12551" width="16.85546875" style="97" customWidth="1"/>
    <col min="12552" max="12552" width="16.7109375" style="97" customWidth="1"/>
    <col min="12553" max="12800" width="9.140625" style="97"/>
    <col min="12801" max="12801" width="12.140625" style="97" customWidth="1"/>
    <col min="12802" max="12802" width="94.85546875" style="97" customWidth="1"/>
    <col min="12803" max="12804" width="19.5703125" style="97" customWidth="1"/>
    <col min="12805" max="12806" width="16.7109375" style="97" customWidth="1"/>
    <col min="12807" max="12807" width="16.85546875" style="97" customWidth="1"/>
    <col min="12808" max="12808" width="16.7109375" style="97" customWidth="1"/>
    <col min="12809" max="13056" width="9.140625" style="97"/>
    <col min="13057" max="13057" width="12.140625" style="97" customWidth="1"/>
    <col min="13058" max="13058" width="94.85546875" style="97" customWidth="1"/>
    <col min="13059" max="13060" width="19.5703125" style="97" customWidth="1"/>
    <col min="13061" max="13062" width="16.7109375" style="97" customWidth="1"/>
    <col min="13063" max="13063" width="16.85546875" style="97" customWidth="1"/>
    <col min="13064" max="13064" width="16.7109375" style="97" customWidth="1"/>
    <col min="13065" max="13312" width="9.140625" style="97"/>
    <col min="13313" max="13313" width="12.140625" style="97" customWidth="1"/>
    <col min="13314" max="13314" width="94.85546875" style="97" customWidth="1"/>
    <col min="13315" max="13316" width="19.5703125" style="97" customWidth="1"/>
    <col min="13317" max="13318" width="16.7109375" style="97" customWidth="1"/>
    <col min="13319" max="13319" width="16.85546875" style="97" customWidth="1"/>
    <col min="13320" max="13320" width="16.7109375" style="97" customWidth="1"/>
    <col min="13321" max="13568" width="9.140625" style="97"/>
    <col min="13569" max="13569" width="12.140625" style="97" customWidth="1"/>
    <col min="13570" max="13570" width="94.85546875" style="97" customWidth="1"/>
    <col min="13571" max="13572" width="19.5703125" style="97" customWidth="1"/>
    <col min="13573" max="13574" width="16.7109375" style="97" customWidth="1"/>
    <col min="13575" max="13575" width="16.85546875" style="97" customWidth="1"/>
    <col min="13576" max="13576" width="16.7109375" style="97" customWidth="1"/>
    <col min="13577" max="13824" width="9.140625" style="97"/>
    <col min="13825" max="13825" width="12.140625" style="97" customWidth="1"/>
    <col min="13826" max="13826" width="94.85546875" style="97" customWidth="1"/>
    <col min="13827" max="13828" width="19.5703125" style="97" customWidth="1"/>
    <col min="13829" max="13830" width="16.7109375" style="97" customWidth="1"/>
    <col min="13831" max="13831" width="16.85546875" style="97" customWidth="1"/>
    <col min="13832" max="13832" width="16.7109375" style="97" customWidth="1"/>
    <col min="13833" max="14080" width="9.140625" style="97"/>
    <col min="14081" max="14081" width="12.140625" style="97" customWidth="1"/>
    <col min="14082" max="14082" width="94.85546875" style="97" customWidth="1"/>
    <col min="14083" max="14084" width="19.5703125" style="97" customWidth="1"/>
    <col min="14085" max="14086" width="16.7109375" style="97" customWidth="1"/>
    <col min="14087" max="14087" width="16.85546875" style="97" customWidth="1"/>
    <col min="14088" max="14088" width="16.7109375" style="97" customWidth="1"/>
    <col min="14089" max="14336" width="9.140625" style="97"/>
    <col min="14337" max="14337" width="12.140625" style="97" customWidth="1"/>
    <col min="14338" max="14338" width="94.85546875" style="97" customWidth="1"/>
    <col min="14339" max="14340" width="19.5703125" style="97" customWidth="1"/>
    <col min="14341" max="14342" width="16.7109375" style="97" customWidth="1"/>
    <col min="14343" max="14343" width="16.85546875" style="97" customWidth="1"/>
    <col min="14344" max="14344" width="16.7109375" style="97" customWidth="1"/>
    <col min="14345" max="14592" width="9.140625" style="97"/>
    <col min="14593" max="14593" width="12.140625" style="97" customWidth="1"/>
    <col min="14594" max="14594" width="94.85546875" style="97" customWidth="1"/>
    <col min="14595" max="14596" width="19.5703125" style="97" customWidth="1"/>
    <col min="14597" max="14598" width="16.7109375" style="97" customWidth="1"/>
    <col min="14599" max="14599" width="16.85546875" style="97" customWidth="1"/>
    <col min="14600" max="14600" width="16.7109375" style="97" customWidth="1"/>
    <col min="14601" max="14848" width="9.140625" style="97"/>
    <col min="14849" max="14849" width="12.140625" style="97" customWidth="1"/>
    <col min="14850" max="14850" width="94.85546875" style="97" customWidth="1"/>
    <col min="14851" max="14852" width="19.5703125" style="97" customWidth="1"/>
    <col min="14853" max="14854" width="16.7109375" style="97" customWidth="1"/>
    <col min="14855" max="14855" width="16.85546875" style="97" customWidth="1"/>
    <col min="14856" max="14856" width="16.7109375" style="97" customWidth="1"/>
    <col min="14857" max="15104" width="9.140625" style="97"/>
    <col min="15105" max="15105" width="12.140625" style="97" customWidth="1"/>
    <col min="15106" max="15106" width="94.85546875" style="97" customWidth="1"/>
    <col min="15107" max="15108" width="19.5703125" style="97" customWidth="1"/>
    <col min="15109" max="15110" width="16.7109375" style="97" customWidth="1"/>
    <col min="15111" max="15111" width="16.85546875" style="97" customWidth="1"/>
    <col min="15112" max="15112" width="16.7109375" style="97" customWidth="1"/>
    <col min="15113" max="15360" width="9.140625" style="97"/>
    <col min="15361" max="15361" width="12.140625" style="97" customWidth="1"/>
    <col min="15362" max="15362" width="94.85546875" style="97" customWidth="1"/>
    <col min="15363" max="15364" width="19.5703125" style="97" customWidth="1"/>
    <col min="15365" max="15366" width="16.7109375" style="97" customWidth="1"/>
    <col min="15367" max="15367" width="16.85546875" style="97" customWidth="1"/>
    <col min="15368" max="15368" width="16.7109375" style="97" customWidth="1"/>
    <col min="15369" max="15616" width="9.140625" style="97"/>
    <col min="15617" max="15617" width="12.140625" style="97" customWidth="1"/>
    <col min="15618" max="15618" width="94.85546875" style="97" customWidth="1"/>
    <col min="15619" max="15620" width="19.5703125" style="97" customWidth="1"/>
    <col min="15621" max="15622" width="16.7109375" style="97" customWidth="1"/>
    <col min="15623" max="15623" width="16.85546875" style="97" customWidth="1"/>
    <col min="15624" max="15624" width="16.7109375" style="97" customWidth="1"/>
    <col min="15625" max="15872" width="9.140625" style="97"/>
    <col min="15873" max="15873" width="12.140625" style="97" customWidth="1"/>
    <col min="15874" max="15874" width="94.85546875" style="97" customWidth="1"/>
    <col min="15875" max="15876" width="19.5703125" style="97" customWidth="1"/>
    <col min="15877" max="15878" width="16.7109375" style="97" customWidth="1"/>
    <col min="15879" max="15879" width="16.85546875" style="97" customWidth="1"/>
    <col min="15880" max="15880" width="16.7109375" style="97" customWidth="1"/>
    <col min="15881" max="16128" width="9.140625" style="97"/>
    <col min="16129" max="16129" width="12.140625" style="97" customWidth="1"/>
    <col min="16130" max="16130" width="94.85546875" style="97" customWidth="1"/>
    <col min="16131" max="16132" width="19.5703125" style="97" customWidth="1"/>
    <col min="16133" max="16134" width="16.7109375" style="97" customWidth="1"/>
    <col min="16135" max="16135" width="16.85546875" style="97" customWidth="1"/>
    <col min="16136" max="16136" width="16.7109375" style="97" customWidth="1"/>
    <col min="16137" max="16384" width="9.140625" style="97"/>
  </cols>
  <sheetData>
    <row r="1" spans="1:8" ht="21.75" customHeight="1" x14ac:dyDescent="0.2">
      <c r="A1" s="286" t="s">
        <v>178</v>
      </c>
      <c r="B1" s="287"/>
      <c r="C1" s="287"/>
      <c r="D1" s="287"/>
      <c r="E1" s="287"/>
      <c r="F1" s="287"/>
      <c r="G1" s="288"/>
    </row>
    <row r="2" spans="1:8" ht="21.75" customHeight="1" x14ac:dyDescent="0.2">
      <c r="A2" s="299" t="s">
        <v>179</v>
      </c>
      <c r="B2" s="300"/>
      <c r="C2" s="300"/>
      <c r="D2" s="300"/>
      <c r="E2" s="300"/>
      <c r="F2" s="300"/>
      <c r="G2" s="301"/>
    </row>
    <row r="3" spans="1:8" ht="20.25" customHeight="1" x14ac:dyDescent="0.2">
      <c r="A3" s="289" t="s">
        <v>0</v>
      </c>
      <c r="B3" s="290"/>
      <c r="C3" s="302" t="s">
        <v>319</v>
      </c>
      <c r="D3" s="303"/>
      <c r="E3" s="303"/>
      <c r="F3" s="303"/>
      <c r="G3" s="304"/>
    </row>
    <row r="4" spans="1:8" ht="30.75" customHeight="1" x14ac:dyDescent="0.2">
      <c r="A4" s="291" t="s">
        <v>318</v>
      </c>
      <c r="B4" s="292"/>
      <c r="C4" s="296" t="s">
        <v>224</v>
      </c>
      <c r="D4" s="297"/>
      <c r="E4" s="297"/>
      <c r="F4" s="297"/>
      <c r="G4" s="298"/>
    </row>
    <row r="5" spans="1:8" ht="36" customHeight="1" x14ac:dyDescent="0.2">
      <c r="A5" s="178" t="s">
        <v>12</v>
      </c>
      <c r="B5" s="98" t="s">
        <v>180</v>
      </c>
      <c r="C5" s="99" t="s">
        <v>181</v>
      </c>
      <c r="D5" s="99" t="s">
        <v>182</v>
      </c>
      <c r="E5" s="99" t="s">
        <v>183</v>
      </c>
      <c r="F5" s="99" t="s">
        <v>184</v>
      </c>
      <c r="G5" s="179" t="s">
        <v>185</v>
      </c>
    </row>
    <row r="6" spans="1:8" ht="29.25" customHeight="1" x14ac:dyDescent="0.2">
      <c r="A6" s="293" t="s">
        <v>186</v>
      </c>
      <c r="B6" s="294"/>
      <c r="C6" s="294"/>
      <c r="D6" s="294"/>
      <c r="E6" s="294"/>
      <c r="F6" s="294"/>
      <c r="G6" s="295"/>
    </row>
    <row r="7" spans="1:8" ht="15" customHeight="1" x14ac:dyDescent="0.2">
      <c r="A7" s="279">
        <v>1</v>
      </c>
      <c r="B7" s="281" t="str">
        <f>'Orçamento Analítico'!E10</f>
        <v>ADMINISTRAÇÃO LOCAL</v>
      </c>
      <c r="C7" s="100" t="s">
        <v>187</v>
      </c>
      <c r="D7" s="101">
        <f>D8/$D$30</f>
        <v>6.7136292343718096E-2</v>
      </c>
      <c r="E7" s="102">
        <f>1/3</f>
        <v>0.33333333333333331</v>
      </c>
      <c r="F7" s="102">
        <f t="shared" ref="F7:G7" si="0">1/3</f>
        <v>0.33333333333333331</v>
      </c>
      <c r="G7" s="180">
        <f t="shared" si="0"/>
        <v>0.33333333333333331</v>
      </c>
    </row>
    <row r="8" spans="1:8" ht="15" customHeight="1" x14ac:dyDescent="0.2">
      <c r="A8" s="280"/>
      <c r="B8" s="282"/>
      <c r="C8" s="103" t="s">
        <v>188</v>
      </c>
      <c r="D8" s="339">
        <f>'Orçamento Analítico'!J13:J13</f>
        <v>36609.303591000004</v>
      </c>
      <c r="E8" s="342">
        <f>ROUND(E7*$D$8,4)</f>
        <v>12203.101199999999</v>
      </c>
      <c r="F8" s="342">
        <f>ROUND(F7*$D$8,4)</f>
        <v>12203.101199999999</v>
      </c>
      <c r="G8" s="350">
        <f>ROUND(G7*$D$8,4)</f>
        <v>12203.101199999999</v>
      </c>
    </row>
    <row r="9" spans="1:8" ht="15" customHeight="1" x14ac:dyDescent="0.2">
      <c r="A9" s="279">
        <v>2</v>
      </c>
      <c r="B9" s="281" t="str">
        <f>'Orçamento Analítico'!E14</f>
        <v>SERVIÇOS PRELIMINARES</v>
      </c>
      <c r="C9" s="100" t="s">
        <v>187</v>
      </c>
      <c r="D9" s="101">
        <f>D10/$D$30</f>
        <v>1.3219224963187254E-2</v>
      </c>
      <c r="E9" s="343">
        <v>0.6754</v>
      </c>
      <c r="F9" s="344">
        <v>0.1623</v>
      </c>
      <c r="G9" s="351">
        <v>0.1623</v>
      </c>
    </row>
    <row r="10" spans="1:8" ht="15" customHeight="1" x14ac:dyDescent="0.2">
      <c r="A10" s="280"/>
      <c r="B10" s="282"/>
      <c r="C10" s="103" t="s">
        <v>188</v>
      </c>
      <c r="D10" s="339">
        <f>'Orçamento Analítico'!J19</f>
        <v>7208.4204090000012</v>
      </c>
      <c r="E10" s="342">
        <f>E9*$D$10</f>
        <v>4868.567144238601</v>
      </c>
      <c r="F10" s="342">
        <f t="shared" ref="F10:G10" si="1">F9*$D$10</f>
        <v>1169.9266323807001</v>
      </c>
      <c r="G10" s="350">
        <f t="shared" si="1"/>
        <v>1169.9266323807001</v>
      </c>
    </row>
    <row r="11" spans="1:8" ht="15" customHeight="1" x14ac:dyDescent="0.2">
      <c r="A11" s="279">
        <v>3</v>
      </c>
      <c r="B11" s="281" t="str">
        <f>'Orçamento Analítico'!E20</f>
        <v>RESERVATÓRIO DE ÁGUA</v>
      </c>
      <c r="C11" s="100" t="s">
        <v>187</v>
      </c>
      <c r="D11" s="101">
        <f>D12/$D$30</f>
        <v>5.683006136371483E-2</v>
      </c>
      <c r="E11" s="104">
        <v>1</v>
      </c>
      <c r="F11" s="104"/>
      <c r="G11" s="181"/>
      <c r="H11" s="105"/>
    </row>
    <row r="12" spans="1:8" ht="15" customHeight="1" x14ac:dyDescent="0.2">
      <c r="A12" s="280"/>
      <c r="B12" s="282"/>
      <c r="C12" s="103" t="s">
        <v>188</v>
      </c>
      <c r="D12" s="339">
        <f>'Orçamento Analítico'!J26</f>
        <v>30989.333740800001</v>
      </c>
      <c r="E12" s="342">
        <f>E11*D12</f>
        <v>30989.333740800001</v>
      </c>
      <c r="F12" s="345"/>
      <c r="G12" s="352"/>
    </row>
    <row r="13" spans="1:8" ht="15" customHeight="1" x14ac:dyDescent="0.2">
      <c r="A13" s="279">
        <v>4</v>
      </c>
      <c r="B13" s="281" t="str">
        <f>'Orçamento Analítico'!E27</f>
        <v>DRENAGEM</v>
      </c>
      <c r="C13" s="100" t="s">
        <v>187</v>
      </c>
      <c r="D13" s="101">
        <f>D14/$D$30</f>
        <v>6.2613700712689138E-2</v>
      </c>
      <c r="E13" s="104"/>
      <c r="F13" s="106"/>
      <c r="G13" s="182">
        <v>1</v>
      </c>
    </row>
    <row r="14" spans="1:8" ht="15" customHeight="1" x14ac:dyDescent="0.2">
      <c r="A14" s="280"/>
      <c r="B14" s="282"/>
      <c r="C14" s="103" t="s">
        <v>188</v>
      </c>
      <c r="D14" s="339">
        <f>'Orçamento Analítico'!J36</f>
        <v>34143.142230900005</v>
      </c>
      <c r="E14" s="342"/>
      <c r="F14" s="345"/>
      <c r="G14" s="352">
        <f>G13*$D$14</f>
        <v>34143.142230900005</v>
      </c>
    </row>
    <row r="15" spans="1:8" ht="15" customHeight="1" x14ac:dyDescent="0.2">
      <c r="A15" s="279">
        <v>5</v>
      </c>
      <c r="B15" s="281" t="str">
        <f>'Orçamento Analítico'!E37</f>
        <v>CERCAMENTO EXTERNO</v>
      </c>
      <c r="C15" s="100" t="s">
        <v>187</v>
      </c>
      <c r="D15" s="101">
        <f>D16/$D$30</f>
        <v>0.47537028168879603</v>
      </c>
      <c r="E15" s="104">
        <f>1/3</f>
        <v>0.33333333333333331</v>
      </c>
      <c r="F15" s="104">
        <f t="shared" ref="F15:G15" si="2">1/3</f>
        <v>0.33333333333333331</v>
      </c>
      <c r="G15" s="181">
        <f t="shared" si="2"/>
        <v>0.33333333333333331</v>
      </c>
    </row>
    <row r="16" spans="1:8" ht="15" customHeight="1" x14ac:dyDescent="0.2">
      <c r="A16" s="280"/>
      <c r="B16" s="282"/>
      <c r="C16" s="103" t="s">
        <v>188</v>
      </c>
      <c r="D16" s="339">
        <f>'Orçamento Analítico'!J55</f>
        <v>259218.58882802469</v>
      </c>
      <c r="E16" s="342">
        <f>E15*D$16</f>
        <v>86406.196276008224</v>
      </c>
      <c r="F16" s="342">
        <f>F15*D$16</f>
        <v>86406.196276008224</v>
      </c>
      <c r="G16" s="350">
        <f>G15*D$16</f>
        <v>86406.196276008224</v>
      </c>
    </row>
    <row r="17" spans="1:8" ht="15" customHeight="1" x14ac:dyDescent="0.2">
      <c r="A17" s="279">
        <v>6</v>
      </c>
      <c r="B17" s="281" t="str">
        <f>'Orçamento Analítico'!E56</f>
        <v>GUARDA CORPO</v>
      </c>
      <c r="C17" s="100" t="s">
        <v>187</v>
      </c>
      <c r="D17" s="101">
        <f>D18/$D$30</f>
        <v>2.1620178336547457E-2</v>
      </c>
      <c r="E17" s="107"/>
      <c r="F17" s="107"/>
      <c r="G17" s="183">
        <v>1</v>
      </c>
    </row>
    <row r="18" spans="1:8" ht="14.25" customHeight="1" x14ac:dyDescent="0.2">
      <c r="A18" s="280"/>
      <c r="B18" s="282"/>
      <c r="C18" s="103" t="s">
        <v>188</v>
      </c>
      <c r="D18" s="340">
        <f>'Orçamento Analítico'!J58</f>
        <v>11789.44569</v>
      </c>
      <c r="E18" s="342"/>
      <c r="F18" s="345"/>
      <c r="G18" s="352">
        <f>G17*D18</f>
        <v>11789.44569</v>
      </c>
    </row>
    <row r="19" spans="1:8" ht="14.25" customHeight="1" x14ac:dyDescent="0.2">
      <c r="A19" s="279">
        <v>7</v>
      </c>
      <c r="B19" s="281" t="str">
        <f>'Orçamento Analítico'!E59</f>
        <v>ASSENTAMENTO DE MEIO FIO E SARJETA</v>
      </c>
      <c r="C19" s="100" t="s">
        <v>187</v>
      </c>
      <c r="D19" s="101">
        <f>D20/$D$30</f>
        <v>3.2420940685819112E-2</v>
      </c>
      <c r="E19" s="107"/>
      <c r="F19" s="107">
        <v>0.5</v>
      </c>
      <c r="G19" s="183">
        <v>0.5</v>
      </c>
    </row>
    <row r="20" spans="1:8" ht="14.25" customHeight="1" x14ac:dyDescent="0.2">
      <c r="A20" s="280"/>
      <c r="B20" s="282"/>
      <c r="C20" s="103" t="s">
        <v>188</v>
      </c>
      <c r="D20" s="341">
        <f>'Orçamento Analítico'!J66</f>
        <v>17679.082636800005</v>
      </c>
      <c r="E20" s="347"/>
      <c r="F20" s="345">
        <f>F19*$D$20</f>
        <v>8839.5413184000026</v>
      </c>
      <c r="G20" s="352">
        <f>G19*$D$20</f>
        <v>8839.5413184000026</v>
      </c>
    </row>
    <row r="21" spans="1:8" ht="14.25" customHeight="1" x14ac:dyDescent="0.2">
      <c r="A21" s="279">
        <v>8</v>
      </c>
      <c r="B21" s="281" t="str">
        <f>'Orçamento Analítico'!E67</f>
        <v>PASSEIO DE CONCRETO</v>
      </c>
      <c r="C21" s="100" t="s">
        <v>187</v>
      </c>
      <c r="D21" s="101">
        <f>D22/$D$30</f>
        <v>0.12911565913413262</v>
      </c>
      <c r="E21" s="107"/>
      <c r="F21" s="107">
        <v>0.5</v>
      </c>
      <c r="G21" s="183">
        <v>0.5</v>
      </c>
    </row>
    <row r="22" spans="1:8" ht="14.25" customHeight="1" x14ac:dyDescent="0.2">
      <c r="A22" s="280"/>
      <c r="B22" s="282"/>
      <c r="C22" s="103" t="s">
        <v>188</v>
      </c>
      <c r="D22" s="341">
        <f>'Orçamento Analítico'!J77</f>
        <v>70406.544636000006</v>
      </c>
      <c r="E22" s="347"/>
      <c r="F22" s="347">
        <f>F21*D22</f>
        <v>35203.272318000003</v>
      </c>
      <c r="G22" s="353">
        <f>G21*D22</f>
        <v>35203.272318000003</v>
      </c>
    </row>
    <row r="23" spans="1:8" ht="14.25" customHeight="1" x14ac:dyDescent="0.2">
      <c r="A23" s="279">
        <v>9</v>
      </c>
      <c r="B23" s="281" t="str">
        <f>'Orçamento Analítico'!E78</f>
        <v>PLANTIO DE GRAMAS E PAISAGISMO</v>
      </c>
      <c r="C23" s="100" t="s">
        <v>187</v>
      </c>
      <c r="D23" s="101">
        <f>D24/$D$30</f>
        <v>9.2597450909968348E-2</v>
      </c>
      <c r="E23" s="107"/>
      <c r="F23" s="107">
        <v>0.5</v>
      </c>
      <c r="G23" s="183">
        <v>0.5</v>
      </c>
    </row>
    <row r="24" spans="1:8" ht="14.25" customHeight="1" x14ac:dyDescent="0.2">
      <c r="A24" s="280"/>
      <c r="B24" s="282"/>
      <c r="C24" s="103" t="s">
        <v>188</v>
      </c>
      <c r="D24" s="341">
        <f>'Orçamento Analítico'!J83</f>
        <v>50493.229128000014</v>
      </c>
      <c r="E24" s="346"/>
      <c r="F24" s="346">
        <f>F23*$D$24</f>
        <v>25246.614564000007</v>
      </c>
      <c r="G24" s="353">
        <f>G23*$D$24</f>
        <v>25246.614564000007</v>
      </c>
      <c r="H24" s="108"/>
    </row>
    <row r="25" spans="1:8" ht="14.25" customHeight="1" x14ac:dyDescent="0.2">
      <c r="A25" s="279">
        <v>10</v>
      </c>
      <c r="B25" s="281" t="str">
        <f>'Orçamento Analítico'!E84</f>
        <v>INSTALAÇÕES ELÉTRICAS</v>
      </c>
      <c r="C25" s="100" t="s">
        <v>187</v>
      </c>
      <c r="D25" s="101">
        <f>D26/$D$30</f>
        <v>2.9167298098658062E-2</v>
      </c>
      <c r="E25" s="107"/>
      <c r="F25" s="107"/>
      <c r="G25" s="183">
        <v>1</v>
      </c>
    </row>
    <row r="26" spans="1:8" ht="14.25" customHeight="1" x14ac:dyDescent="0.2">
      <c r="A26" s="280"/>
      <c r="B26" s="282"/>
      <c r="C26" s="103" t="s">
        <v>188</v>
      </c>
      <c r="D26" s="341">
        <f>'Orçamento Analítico'!J91</f>
        <v>15904.876986000003</v>
      </c>
      <c r="E26" s="346"/>
      <c r="F26" s="346"/>
      <c r="G26" s="353">
        <f>G25*D26</f>
        <v>15904.876986000003</v>
      </c>
    </row>
    <row r="27" spans="1:8" ht="14.25" customHeight="1" x14ac:dyDescent="0.2">
      <c r="A27" s="279">
        <v>11</v>
      </c>
      <c r="B27" s="283" t="str">
        <f>'Orçamento Analítico'!E92</f>
        <v>LIMPEZA GERAL DE OBRAS</v>
      </c>
      <c r="C27" s="100" t="s">
        <v>187</v>
      </c>
      <c r="D27" s="109">
        <f>D28/$D$30</f>
        <v>1.9908911762769099E-2</v>
      </c>
      <c r="E27" s="110"/>
      <c r="F27" s="110"/>
      <c r="G27" s="184">
        <v>1</v>
      </c>
    </row>
    <row r="28" spans="1:8" ht="14.25" customHeight="1" x14ac:dyDescent="0.2">
      <c r="A28" s="280"/>
      <c r="B28" s="283"/>
      <c r="C28" s="103" t="s">
        <v>188</v>
      </c>
      <c r="D28" s="341">
        <f>'Orçamento Analítico'!J94</f>
        <v>10856.295</v>
      </c>
      <c r="E28" s="346"/>
      <c r="F28" s="346"/>
      <c r="G28" s="353">
        <f>G27*$D$28</f>
        <v>10856.295</v>
      </c>
    </row>
    <row r="29" spans="1:8" s="114" customFormat="1" ht="14.25" customHeight="1" x14ac:dyDescent="0.2">
      <c r="A29" s="284" t="s">
        <v>189</v>
      </c>
      <c r="B29" s="285"/>
      <c r="C29" s="100" t="s">
        <v>187</v>
      </c>
      <c r="D29" s="111">
        <f>D7+D9+D11+D13+D15+D17+D19+D21+D23+D25+D27</f>
        <v>1</v>
      </c>
      <c r="E29" s="112">
        <f>E30/$D$30</f>
        <v>0.24659385058685776</v>
      </c>
      <c r="F29" s="112">
        <f>F30/$D$30</f>
        <v>0.31004803025949162</v>
      </c>
      <c r="G29" s="185">
        <f>G30/$D$30</f>
        <v>0.44335811917015544</v>
      </c>
      <c r="H29" s="113"/>
    </row>
    <row r="30" spans="1:8" s="114" customFormat="1" ht="14.25" customHeight="1" x14ac:dyDescent="0.2">
      <c r="A30" s="284"/>
      <c r="B30" s="285"/>
      <c r="C30" s="103" t="s">
        <v>188</v>
      </c>
      <c r="D30" s="341">
        <f>D8+D10+D12+D28+D14+D16+D18+D20+D22+D24+D26</f>
        <v>545298.26287652471</v>
      </c>
      <c r="E30" s="348">
        <f>E8+E10+E12+E14+E16+E18+E20+E22+E24+E26+E28</f>
        <v>134467.19836104682</v>
      </c>
      <c r="F30" s="348">
        <f>F8+F10+F12+F14+F16+F18+F20+F22+F24+F26+F28</f>
        <v>169068.65230878894</v>
      </c>
      <c r="G30" s="354">
        <f>G8+G10+G12+G14+G16+G18+G20+G22+G24+G26+G28</f>
        <v>241762.41221568899</v>
      </c>
      <c r="H30" s="115"/>
    </row>
    <row r="31" spans="1:8" ht="14.25" customHeight="1" x14ac:dyDescent="0.2">
      <c r="A31" s="186"/>
      <c r="B31" s="355"/>
      <c r="C31" s="355"/>
      <c r="D31" s="355"/>
      <c r="E31" s="355"/>
      <c r="F31" s="175"/>
      <c r="G31" s="176"/>
    </row>
    <row r="32" spans="1:8" ht="14.25" customHeight="1" x14ac:dyDescent="0.2">
      <c r="A32" s="186"/>
      <c r="B32" s="356"/>
      <c r="C32" s="355"/>
      <c r="D32" s="357"/>
      <c r="E32" s="357"/>
      <c r="F32" s="358"/>
      <c r="G32" s="176"/>
    </row>
    <row r="33" spans="1:8" ht="13.5" customHeight="1" x14ac:dyDescent="0.2">
      <c r="A33" s="122"/>
      <c r="B33" s="358"/>
      <c r="C33" s="355"/>
      <c r="D33" s="359"/>
      <c r="E33" s="359"/>
      <c r="F33" s="358"/>
      <c r="G33" s="176"/>
    </row>
    <row r="34" spans="1:8" ht="14.25" customHeight="1" x14ac:dyDescent="0.2">
      <c r="A34" s="122"/>
      <c r="B34" s="118" t="s">
        <v>315</v>
      </c>
      <c r="C34" s="355"/>
      <c r="D34" s="360"/>
      <c r="E34" s="355"/>
      <c r="F34" s="358"/>
      <c r="G34" s="176"/>
    </row>
    <row r="35" spans="1:8" ht="14.25" customHeight="1" x14ac:dyDescent="0.2">
      <c r="A35" s="122"/>
      <c r="B35" s="349" t="s">
        <v>320</v>
      </c>
      <c r="C35" s="355"/>
      <c r="D35" s="355"/>
      <c r="E35" s="355"/>
      <c r="F35" s="358"/>
      <c r="G35" s="176"/>
    </row>
    <row r="36" spans="1:8" ht="14.25" customHeight="1" x14ac:dyDescent="0.2">
      <c r="A36" s="122"/>
      <c r="B36" s="358"/>
      <c r="C36" s="355"/>
      <c r="D36" s="355"/>
      <c r="E36" s="355"/>
      <c r="F36" s="358"/>
      <c r="G36" s="176"/>
      <c r="H36" s="119"/>
    </row>
    <row r="37" spans="1:8" ht="15" customHeight="1" x14ac:dyDescent="0.2">
      <c r="A37" s="122"/>
      <c r="B37" s="358"/>
      <c r="C37" s="355"/>
      <c r="D37" s="361"/>
      <c r="E37" s="361"/>
      <c r="F37" s="358"/>
      <c r="G37" s="176"/>
    </row>
    <row r="38" spans="1:8" ht="14.1" customHeight="1" thickBot="1" x14ac:dyDescent="0.25">
      <c r="A38" s="187"/>
      <c r="B38" s="120"/>
      <c r="C38" s="121"/>
      <c r="D38" s="121"/>
      <c r="E38" s="121"/>
      <c r="F38" s="120"/>
      <c r="G38" s="177"/>
    </row>
    <row r="39" spans="1:8" ht="14.1" customHeight="1" x14ac:dyDescent="0.2">
      <c r="A39" s="117"/>
    </row>
    <row r="40" spans="1:8" ht="14.1" customHeight="1" x14ac:dyDescent="0.2">
      <c r="A40" s="117"/>
    </row>
    <row r="41" spans="1:8" ht="15" x14ac:dyDescent="0.2">
      <c r="B41" s="123"/>
    </row>
    <row r="42" spans="1:8" ht="15" x14ac:dyDescent="0.2">
      <c r="A42" s="122"/>
      <c r="B42" s="123"/>
    </row>
    <row r="43" spans="1:8" x14ac:dyDescent="0.2">
      <c r="A43" s="122"/>
    </row>
    <row r="44" spans="1:8" x14ac:dyDescent="0.2">
      <c r="A44" s="122"/>
    </row>
    <row r="45" spans="1:8" x14ac:dyDescent="0.2">
      <c r="A45" s="122"/>
    </row>
    <row r="46" spans="1:8" x14ac:dyDescent="0.2">
      <c r="A46" s="122"/>
    </row>
    <row r="47" spans="1:8" x14ac:dyDescent="0.2">
      <c r="A47" s="122"/>
    </row>
  </sheetData>
  <mergeCells count="31">
    <mergeCell ref="A1:G1"/>
    <mergeCell ref="A11:A12"/>
    <mergeCell ref="B11:B12"/>
    <mergeCell ref="A3:B3"/>
    <mergeCell ref="A4:B4"/>
    <mergeCell ref="A7:A8"/>
    <mergeCell ref="B7:B8"/>
    <mergeCell ref="A9:A10"/>
    <mergeCell ref="B9:B10"/>
    <mergeCell ref="A6:G6"/>
    <mergeCell ref="C4:G4"/>
    <mergeCell ref="A2:G2"/>
    <mergeCell ref="C3:G3"/>
    <mergeCell ref="A21:A22"/>
    <mergeCell ref="B21:B22"/>
    <mergeCell ref="A23:A24"/>
    <mergeCell ref="B23:B24"/>
    <mergeCell ref="A13:A14"/>
    <mergeCell ref="B13:B14"/>
    <mergeCell ref="A15:A16"/>
    <mergeCell ref="B15:B16"/>
    <mergeCell ref="A17:A18"/>
    <mergeCell ref="B17:B18"/>
    <mergeCell ref="A19:A20"/>
    <mergeCell ref="B19:B20"/>
    <mergeCell ref="D37:E37"/>
    <mergeCell ref="A25:A26"/>
    <mergeCell ref="B25:B26"/>
    <mergeCell ref="A27:A28"/>
    <mergeCell ref="B27:B28"/>
    <mergeCell ref="A29:B30"/>
  </mergeCells>
  <pageMargins left="0.51181102362204722" right="0.51181102362204722" top="0.78740157480314965" bottom="0.78740157480314965" header="0.31496062992125984" footer="0.31496062992125984"/>
  <pageSetup paperSize="9" scale="6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D28"/>
  <sheetViews>
    <sheetView topLeftCell="A2" workbookViewId="0">
      <selection sqref="A1:AA25"/>
    </sheetView>
  </sheetViews>
  <sheetFormatPr defaultColWidth="9.140625" defaultRowHeight="15" x14ac:dyDescent="0.25"/>
  <cols>
    <col min="1" max="1" width="15.42578125" style="51" customWidth="1"/>
    <col min="2" max="2" width="9.140625" style="51"/>
    <col min="3" max="3" width="3.42578125" style="51" bestFit="1" customWidth="1"/>
    <col min="4" max="4" width="2.42578125" style="51" bestFit="1" customWidth="1"/>
    <col min="5" max="5" width="6.5703125" style="51" bestFit="1" customWidth="1"/>
    <col min="6" max="6" width="2" style="96" bestFit="1" customWidth="1"/>
    <col min="7" max="7" width="8.140625" style="96" customWidth="1"/>
    <col min="8" max="8" width="2" style="96" bestFit="1" customWidth="1"/>
    <col min="9" max="9" width="6.5703125" style="96" bestFit="1" customWidth="1"/>
    <col min="10" max="10" width="2" style="96" bestFit="1" customWidth="1"/>
    <col min="11" max="11" width="6.5703125" style="96" bestFit="1" customWidth="1"/>
    <col min="12" max="12" width="2.7109375" style="96" bestFit="1" customWidth="1"/>
    <col min="13" max="13" width="1.7109375" style="51" bestFit="1" customWidth="1"/>
    <col min="14" max="14" width="6.5703125" style="51" bestFit="1" customWidth="1"/>
    <col min="15" max="15" width="2" style="51" bestFit="1" customWidth="1"/>
    <col min="16" max="16" width="6.5703125" style="51" bestFit="1" customWidth="1"/>
    <col min="17" max="17" width="2.7109375" style="51" bestFit="1" customWidth="1"/>
    <col min="18" max="18" width="1.7109375" style="51" bestFit="1" customWidth="1"/>
    <col min="19" max="19" width="6.5703125" style="51" bestFit="1" customWidth="1"/>
    <col min="20" max="20" width="2" style="51" bestFit="1" customWidth="1"/>
    <col min="21" max="21" width="6.5703125" style="51" bestFit="1" customWidth="1"/>
    <col min="22" max="22" width="2.42578125" style="51" bestFit="1" customWidth="1"/>
    <col min="23" max="23" width="2.42578125" style="51" customWidth="1"/>
    <col min="24" max="24" width="2.7109375" style="51" bestFit="1" customWidth="1"/>
    <col min="25" max="25" width="2" style="51" bestFit="1" customWidth="1"/>
    <col min="26" max="26" width="7.140625" style="51" bestFit="1" customWidth="1"/>
    <col min="27" max="27" width="7.42578125" style="51" customWidth="1"/>
    <col min="28" max="28" width="2" style="51" hidden="1" customWidth="1"/>
    <col min="29" max="31" width="9.140625" style="51"/>
    <col min="32" max="32" width="96" style="51" hidden="1" customWidth="1"/>
    <col min="33" max="37" width="6.140625" style="51" hidden="1" customWidth="1"/>
    <col min="38" max="38" width="0" style="51" hidden="1" customWidth="1"/>
    <col min="39" max="39" width="96" style="51" hidden="1" customWidth="1"/>
    <col min="40" max="45" width="0" style="51" hidden="1" customWidth="1"/>
    <col min="46" max="46" width="96" style="51" hidden="1" customWidth="1"/>
    <col min="47" max="51" width="0" style="51" hidden="1" customWidth="1"/>
    <col min="52" max="256" width="9.140625" style="51"/>
    <col min="257" max="257" width="15.42578125" style="51" customWidth="1"/>
    <col min="258" max="258" width="9.140625" style="51"/>
    <col min="259" max="259" width="3.42578125" style="51" bestFit="1" customWidth="1"/>
    <col min="260" max="260" width="2.42578125" style="51" bestFit="1" customWidth="1"/>
    <col min="261" max="261" width="6.5703125" style="51" bestFit="1" customWidth="1"/>
    <col min="262" max="262" width="2" style="51" bestFit="1" customWidth="1"/>
    <col min="263" max="263" width="8.140625" style="51" customWidth="1"/>
    <col min="264" max="264" width="2" style="51" bestFit="1" customWidth="1"/>
    <col min="265" max="265" width="6.5703125" style="51" bestFit="1" customWidth="1"/>
    <col min="266" max="266" width="2" style="51" bestFit="1" customWidth="1"/>
    <col min="267" max="267" width="6.5703125" style="51" bestFit="1" customWidth="1"/>
    <col min="268" max="268" width="2.7109375" style="51" bestFit="1" customWidth="1"/>
    <col min="269" max="269" width="1.7109375" style="51" bestFit="1" customWidth="1"/>
    <col min="270" max="270" width="6.5703125" style="51" bestFit="1" customWidth="1"/>
    <col min="271" max="271" width="2" style="51" bestFit="1" customWidth="1"/>
    <col min="272" max="272" width="6.5703125" style="51" bestFit="1" customWidth="1"/>
    <col min="273" max="273" width="2.7109375" style="51" bestFit="1" customWidth="1"/>
    <col min="274" max="274" width="1.7109375" style="51" bestFit="1" customWidth="1"/>
    <col min="275" max="275" width="6.5703125" style="51" bestFit="1" customWidth="1"/>
    <col min="276" max="276" width="2" style="51" bestFit="1" customWidth="1"/>
    <col min="277" max="277" width="6.5703125" style="51" bestFit="1" customWidth="1"/>
    <col min="278" max="278" width="2.42578125" style="51" bestFit="1" customWidth="1"/>
    <col min="279" max="279" width="2.42578125" style="51" customWidth="1"/>
    <col min="280" max="280" width="2.7109375" style="51" bestFit="1" customWidth="1"/>
    <col min="281" max="281" width="2" style="51" bestFit="1" customWidth="1"/>
    <col min="282" max="282" width="7.140625" style="51" bestFit="1" customWidth="1"/>
    <col min="283" max="283" width="7.42578125" style="51" customWidth="1"/>
    <col min="284" max="284" width="0" style="51" hidden="1" customWidth="1"/>
    <col min="285" max="287" width="9.140625" style="51"/>
    <col min="288" max="307" width="0" style="51" hidden="1" customWidth="1"/>
    <col min="308" max="512" width="9.140625" style="51"/>
    <col min="513" max="513" width="15.42578125" style="51" customWidth="1"/>
    <col min="514" max="514" width="9.140625" style="51"/>
    <col min="515" max="515" width="3.42578125" style="51" bestFit="1" customWidth="1"/>
    <col min="516" max="516" width="2.42578125" style="51" bestFit="1" customWidth="1"/>
    <col min="517" max="517" width="6.5703125" style="51" bestFit="1" customWidth="1"/>
    <col min="518" max="518" width="2" style="51" bestFit="1" customWidth="1"/>
    <col min="519" max="519" width="8.140625" style="51" customWidth="1"/>
    <col min="520" max="520" width="2" style="51" bestFit="1" customWidth="1"/>
    <col min="521" max="521" width="6.5703125" style="51" bestFit="1" customWidth="1"/>
    <col min="522" max="522" width="2" style="51" bestFit="1" customWidth="1"/>
    <col min="523" max="523" width="6.5703125" style="51" bestFit="1" customWidth="1"/>
    <col min="524" max="524" width="2.7109375" style="51" bestFit="1" customWidth="1"/>
    <col min="525" max="525" width="1.7109375" style="51" bestFit="1" customWidth="1"/>
    <col min="526" max="526" width="6.5703125" style="51" bestFit="1" customWidth="1"/>
    <col min="527" max="527" width="2" style="51" bestFit="1" customWidth="1"/>
    <col min="528" max="528" width="6.5703125" style="51" bestFit="1" customWidth="1"/>
    <col min="529" max="529" width="2.7109375" style="51" bestFit="1" customWidth="1"/>
    <col min="530" max="530" width="1.7109375" style="51" bestFit="1" customWidth="1"/>
    <col min="531" max="531" width="6.5703125" style="51" bestFit="1" customWidth="1"/>
    <col min="532" max="532" width="2" style="51" bestFit="1" customWidth="1"/>
    <col min="533" max="533" width="6.5703125" style="51" bestFit="1" customWidth="1"/>
    <col min="534" max="534" width="2.42578125" style="51" bestFit="1" customWidth="1"/>
    <col min="535" max="535" width="2.42578125" style="51" customWidth="1"/>
    <col min="536" max="536" width="2.7109375" style="51" bestFit="1" customWidth="1"/>
    <col min="537" max="537" width="2" style="51" bestFit="1" customWidth="1"/>
    <col min="538" max="538" width="7.140625" style="51" bestFit="1" customWidth="1"/>
    <col min="539" max="539" width="7.42578125" style="51" customWidth="1"/>
    <col min="540" max="540" width="0" style="51" hidden="1" customWidth="1"/>
    <col min="541" max="543" width="9.140625" style="51"/>
    <col min="544" max="563" width="0" style="51" hidden="1" customWidth="1"/>
    <col min="564" max="768" width="9.140625" style="51"/>
    <col min="769" max="769" width="15.42578125" style="51" customWidth="1"/>
    <col min="770" max="770" width="9.140625" style="51"/>
    <col min="771" max="771" width="3.42578125" style="51" bestFit="1" customWidth="1"/>
    <col min="772" max="772" width="2.42578125" style="51" bestFit="1" customWidth="1"/>
    <col min="773" max="773" width="6.5703125" style="51" bestFit="1" customWidth="1"/>
    <col min="774" max="774" width="2" style="51" bestFit="1" customWidth="1"/>
    <col min="775" max="775" width="8.140625" style="51" customWidth="1"/>
    <col min="776" max="776" width="2" style="51" bestFit="1" customWidth="1"/>
    <col min="777" max="777" width="6.5703125" style="51" bestFit="1" customWidth="1"/>
    <col min="778" max="778" width="2" style="51" bestFit="1" customWidth="1"/>
    <col min="779" max="779" width="6.5703125" style="51" bestFit="1" customWidth="1"/>
    <col min="780" max="780" width="2.7109375" style="51" bestFit="1" customWidth="1"/>
    <col min="781" max="781" width="1.7109375" style="51" bestFit="1" customWidth="1"/>
    <col min="782" max="782" width="6.5703125" style="51" bestFit="1" customWidth="1"/>
    <col min="783" max="783" width="2" style="51" bestFit="1" customWidth="1"/>
    <col min="784" max="784" width="6.5703125" style="51" bestFit="1" customWidth="1"/>
    <col min="785" max="785" width="2.7109375" style="51" bestFit="1" customWidth="1"/>
    <col min="786" max="786" width="1.7109375" style="51" bestFit="1" customWidth="1"/>
    <col min="787" max="787" width="6.5703125" style="51" bestFit="1" customWidth="1"/>
    <col min="788" max="788" width="2" style="51" bestFit="1" customWidth="1"/>
    <col min="789" max="789" width="6.5703125" style="51" bestFit="1" customWidth="1"/>
    <col min="790" max="790" width="2.42578125" style="51" bestFit="1" customWidth="1"/>
    <col min="791" max="791" width="2.42578125" style="51" customWidth="1"/>
    <col min="792" max="792" width="2.7109375" style="51" bestFit="1" customWidth="1"/>
    <col min="793" max="793" width="2" style="51" bestFit="1" customWidth="1"/>
    <col min="794" max="794" width="7.140625" style="51" bestFit="1" customWidth="1"/>
    <col min="795" max="795" width="7.42578125" style="51" customWidth="1"/>
    <col min="796" max="796" width="0" style="51" hidden="1" customWidth="1"/>
    <col min="797" max="799" width="9.140625" style="51"/>
    <col min="800" max="819" width="0" style="51" hidden="1" customWidth="1"/>
    <col min="820" max="1024" width="9.140625" style="51"/>
    <col min="1025" max="1025" width="15.42578125" style="51" customWidth="1"/>
    <col min="1026" max="1026" width="9.140625" style="51"/>
    <col min="1027" max="1027" width="3.42578125" style="51" bestFit="1" customWidth="1"/>
    <col min="1028" max="1028" width="2.42578125" style="51" bestFit="1" customWidth="1"/>
    <col min="1029" max="1029" width="6.5703125" style="51" bestFit="1" customWidth="1"/>
    <col min="1030" max="1030" width="2" style="51" bestFit="1" customWidth="1"/>
    <col min="1031" max="1031" width="8.140625" style="51" customWidth="1"/>
    <col min="1032" max="1032" width="2" style="51" bestFit="1" customWidth="1"/>
    <col min="1033" max="1033" width="6.5703125" style="51" bestFit="1" customWidth="1"/>
    <col min="1034" max="1034" width="2" style="51" bestFit="1" customWidth="1"/>
    <col min="1035" max="1035" width="6.5703125" style="51" bestFit="1" customWidth="1"/>
    <col min="1036" max="1036" width="2.7109375" style="51" bestFit="1" customWidth="1"/>
    <col min="1037" max="1037" width="1.7109375" style="51" bestFit="1" customWidth="1"/>
    <col min="1038" max="1038" width="6.5703125" style="51" bestFit="1" customWidth="1"/>
    <col min="1039" max="1039" width="2" style="51" bestFit="1" customWidth="1"/>
    <col min="1040" max="1040" width="6.5703125" style="51" bestFit="1" customWidth="1"/>
    <col min="1041" max="1041" width="2.7109375" style="51" bestFit="1" customWidth="1"/>
    <col min="1042" max="1042" width="1.7109375" style="51" bestFit="1" customWidth="1"/>
    <col min="1043" max="1043" width="6.5703125" style="51" bestFit="1" customWidth="1"/>
    <col min="1044" max="1044" width="2" style="51" bestFit="1" customWidth="1"/>
    <col min="1045" max="1045" width="6.5703125" style="51" bestFit="1" customWidth="1"/>
    <col min="1046" max="1046" width="2.42578125" style="51" bestFit="1" customWidth="1"/>
    <col min="1047" max="1047" width="2.42578125" style="51" customWidth="1"/>
    <col min="1048" max="1048" width="2.7109375" style="51" bestFit="1" customWidth="1"/>
    <col min="1049" max="1049" width="2" style="51" bestFit="1" customWidth="1"/>
    <col min="1050" max="1050" width="7.140625" style="51" bestFit="1" customWidth="1"/>
    <col min="1051" max="1051" width="7.42578125" style="51" customWidth="1"/>
    <col min="1052" max="1052" width="0" style="51" hidden="1" customWidth="1"/>
    <col min="1053" max="1055" width="9.140625" style="51"/>
    <col min="1056" max="1075" width="0" style="51" hidden="1" customWidth="1"/>
    <col min="1076" max="1280" width="9.140625" style="51"/>
    <col min="1281" max="1281" width="15.42578125" style="51" customWidth="1"/>
    <col min="1282" max="1282" width="9.140625" style="51"/>
    <col min="1283" max="1283" width="3.42578125" style="51" bestFit="1" customWidth="1"/>
    <col min="1284" max="1284" width="2.42578125" style="51" bestFit="1" customWidth="1"/>
    <col min="1285" max="1285" width="6.5703125" style="51" bestFit="1" customWidth="1"/>
    <col min="1286" max="1286" width="2" style="51" bestFit="1" customWidth="1"/>
    <col min="1287" max="1287" width="8.140625" style="51" customWidth="1"/>
    <col min="1288" max="1288" width="2" style="51" bestFit="1" customWidth="1"/>
    <col min="1289" max="1289" width="6.5703125" style="51" bestFit="1" customWidth="1"/>
    <col min="1290" max="1290" width="2" style="51" bestFit="1" customWidth="1"/>
    <col min="1291" max="1291" width="6.5703125" style="51" bestFit="1" customWidth="1"/>
    <col min="1292" max="1292" width="2.7109375" style="51" bestFit="1" customWidth="1"/>
    <col min="1293" max="1293" width="1.7109375" style="51" bestFit="1" customWidth="1"/>
    <col min="1294" max="1294" width="6.5703125" style="51" bestFit="1" customWidth="1"/>
    <col min="1295" max="1295" width="2" style="51" bestFit="1" customWidth="1"/>
    <col min="1296" max="1296" width="6.5703125" style="51" bestFit="1" customWidth="1"/>
    <col min="1297" max="1297" width="2.7109375" style="51" bestFit="1" customWidth="1"/>
    <col min="1298" max="1298" width="1.7109375" style="51" bestFit="1" customWidth="1"/>
    <col min="1299" max="1299" width="6.5703125" style="51" bestFit="1" customWidth="1"/>
    <col min="1300" max="1300" width="2" style="51" bestFit="1" customWidth="1"/>
    <col min="1301" max="1301" width="6.5703125" style="51" bestFit="1" customWidth="1"/>
    <col min="1302" max="1302" width="2.42578125" style="51" bestFit="1" customWidth="1"/>
    <col min="1303" max="1303" width="2.42578125" style="51" customWidth="1"/>
    <col min="1304" max="1304" width="2.7109375" style="51" bestFit="1" customWidth="1"/>
    <col min="1305" max="1305" width="2" style="51" bestFit="1" customWidth="1"/>
    <col min="1306" max="1306" width="7.140625" style="51" bestFit="1" customWidth="1"/>
    <col min="1307" max="1307" width="7.42578125" style="51" customWidth="1"/>
    <col min="1308" max="1308" width="0" style="51" hidden="1" customWidth="1"/>
    <col min="1309" max="1311" width="9.140625" style="51"/>
    <col min="1312" max="1331" width="0" style="51" hidden="1" customWidth="1"/>
    <col min="1332" max="1536" width="9.140625" style="51"/>
    <col min="1537" max="1537" width="15.42578125" style="51" customWidth="1"/>
    <col min="1538" max="1538" width="9.140625" style="51"/>
    <col min="1539" max="1539" width="3.42578125" style="51" bestFit="1" customWidth="1"/>
    <col min="1540" max="1540" width="2.42578125" style="51" bestFit="1" customWidth="1"/>
    <col min="1541" max="1541" width="6.5703125" style="51" bestFit="1" customWidth="1"/>
    <col min="1542" max="1542" width="2" style="51" bestFit="1" customWidth="1"/>
    <col min="1543" max="1543" width="8.140625" style="51" customWidth="1"/>
    <col min="1544" max="1544" width="2" style="51" bestFit="1" customWidth="1"/>
    <col min="1545" max="1545" width="6.5703125" style="51" bestFit="1" customWidth="1"/>
    <col min="1546" max="1546" width="2" style="51" bestFit="1" customWidth="1"/>
    <col min="1547" max="1547" width="6.5703125" style="51" bestFit="1" customWidth="1"/>
    <col min="1548" max="1548" width="2.7109375" style="51" bestFit="1" customWidth="1"/>
    <col min="1549" max="1549" width="1.7109375" style="51" bestFit="1" customWidth="1"/>
    <col min="1550" max="1550" width="6.5703125" style="51" bestFit="1" customWidth="1"/>
    <col min="1551" max="1551" width="2" style="51" bestFit="1" customWidth="1"/>
    <col min="1552" max="1552" width="6.5703125" style="51" bestFit="1" customWidth="1"/>
    <col min="1553" max="1553" width="2.7109375" style="51" bestFit="1" customWidth="1"/>
    <col min="1554" max="1554" width="1.7109375" style="51" bestFit="1" customWidth="1"/>
    <col min="1555" max="1555" width="6.5703125" style="51" bestFit="1" customWidth="1"/>
    <col min="1556" max="1556" width="2" style="51" bestFit="1" customWidth="1"/>
    <col min="1557" max="1557" width="6.5703125" style="51" bestFit="1" customWidth="1"/>
    <col min="1558" max="1558" width="2.42578125" style="51" bestFit="1" customWidth="1"/>
    <col min="1559" max="1559" width="2.42578125" style="51" customWidth="1"/>
    <col min="1560" max="1560" width="2.7109375" style="51" bestFit="1" customWidth="1"/>
    <col min="1561" max="1561" width="2" style="51" bestFit="1" customWidth="1"/>
    <col min="1562" max="1562" width="7.140625" style="51" bestFit="1" customWidth="1"/>
    <col min="1563" max="1563" width="7.42578125" style="51" customWidth="1"/>
    <col min="1564" max="1564" width="0" style="51" hidden="1" customWidth="1"/>
    <col min="1565" max="1567" width="9.140625" style="51"/>
    <col min="1568" max="1587" width="0" style="51" hidden="1" customWidth="1"/>
    <col min="1588" max="1792" width="9.140625" style="51"/>
    <col min="1793" max="1793" width="15.42578125" style="51" customWidth="1"/>
    <col min="1794" max="1794" width="9.140625" style="51"/>
    <col min="1795" max="1795" width="3.42578125" style="51" bestFit="1" customWidth="1"/>
    <col min="1796" max="1796" width="2.42578125" style="51" bestFit="1" customWidth="1"/>
    <col min="1797" max="1797" width="6.5703125" style="51" bestFit="1" customWidth="1"/>
    <col min="1798" max="1798" width="2" style="51" bestFit="1" customWidth="1"/>
    <col min="1799" max="1799" width="8.140625" style="51" customWidth="1"/>
    <col min="1800" max="1800" width="2" style="51" bestFit="1" customWidth="1"/>
    <col min="1801" max="1801" width="6.5703125" style="51" bestFit="1" customWidth="1"/>
    <col min="1802" max="1802" width="2" style="51" bestFit="1" customWidth="1"/>
    <col min="1803" max="1803" width="6.5703125" style="51" bestFit="1" customWidth="1"/>
    <col min="1804" max="1804" width="2.7109375" style="51" bestFit="1" customWidth="1"/>
    <col min="1805" max="1805" width="1.7109375" style="51" bestFit="1" customWidth="1"/>
    <col min="1806" max="1806" width="6.5703125" style="51" bestFit="1" customWidth="1"/>
    <col min="1807" max="1807" width="2" style="51" bestFit="1" customWidth="1"/>
    <col min="1808" max="1808" width="6.5703125" style="51" bestFit="1" customWidth="1"/>
    <col min="1809" max="1809" width="2.7109375" style="51" bestFit="1" customWidth="1"/>
    <col min="1810" max="1810" width="1.7109375" style="51" bestFit="1" customWidth="1"/>
    <col min="1811" max="1811" width="6.5703125" style="51" bestFit="1" customWidth="1"/>
    <col min="1812" max="1812" width="2" style="51" bestFit="1" customWidth="1"/>
    <col min="1813" max="1813" width="6.5703125" style="51" bestFit="1" customWidth="1"/>
    <col min="1814" max="1814" width="2.42578125" style="51" bestFit="1" customWidth="1"/>
    <col min="1815" max="1815" width="2.42578125" style="51" customWidth="1"/>
    <col min="1816" max="1816" width="2.7109375" style="51" bestFit="1" customWidth="1"/>
    <col min="1817" max="1817" width="2" style="51" bestFit="1" customWidth="1"/>
    <col min="1818" max="1818" width="7.140625" style="51" bestFit="1" customWidth="1"/>
    <col min="1819" max="1819" width="7.42578125" style="51" customWidth="1"/>
    <col min="1820" max="1820" width="0" style="51" hidden="1" customWidth="1"/>
    <col min="1821" max="1823" width="9.140625" style="51"/>
    <col min="1824" max="1843" width="0" style="51" hidden="1" customWidth="1"/>
    <col min="1844" max="2048" width="9.140625" style="51"/>
    <col min="2049" max="2049" width="15.42578125" style="51" customWidth="1"/>
    <col min="2050" max="2050" width="9.140625" style="51"/>
    <col min="2051" max="2051" width="3.42578125" style="51" bestFit="1" customWidth="1"/>
    <col min="2052" max="2052" width="2.42578125" style="51" bestFit="1" customWidth="1"/>
    <col min="2053" max="2053" width="6.5703125" style="51" bestFit="1" customWidth="1"/>
    <col min="2054" max="2054" width="2" style="51" bestFit="1" customWidth="1"/>
    <col min="2055" max="2055" width="8.140625" style="51" customWidth="1"/>
    <col min="2056" max="2056" width="2" style="51" bestFit="1" customWidth="1"/>
    <col min="2057" max="2057" width="6.5703125" style="51" bestFit="1" customWidth="1"/>
    <col min="2058" max="2058" width="2" style="51" bestFit="1" customWidth="1"/>
    <col min="2059" max="2059" width="6.5703125" style="51" bestFit="1" customWidth="1"/>
    <col min="2060" max="2060" width="2.7109375" style="51" bestFit="1" customWidth="1"/>
    <col min="2061" max="2061" width="1.7109375" style="51" bestFit="1" customWidth="1"/>
    <col min="2062" max="2062" width="6.5703125" style="51" bestFit="1" customWidth="1"/>
    <col min="2063" max="2063" width="2" style="51" bestFit="1" customWidth="1"/>
    <col min="2064" max="2064" width="6.5703125" style="51" bestFit="1" customWidth="1"/>
    <col min="2065" max="2065" width="2.7109375" style="51" bestFit="1" customWidth="1"/>
    <col min="2066" max="2066" width="1.7109375" style="51" bestFit="1" customWidth="1"/>
    <col min="2067" max="2067" width="6.5703125" style="51" bestFit="1" customWidth="1"/>
    <col min="2068" max="2068" width="2" style="51" bestFit="1" customWidth="1"/>
    <col min="2069" max="2069" width="6.5703125" style="51" bestFit="1" customWidth="1"/>
    <col min="2070" max="2070" width="2.42578125" style="51" bestFit="1" customWidth="1"/>
    <col min="2071" max="2071" width="2.42578125" style="51" customWidth="1"/>
    <col min="2072" max="2072" width="2.7109375" style="51" bestFit="1" customWidth="1"/>
    <col min="2073" max="2073" width="2" style="51" bestFit="1" customWidth="1"/>
    <col min="2074" max="2074" width="7.140625" style="51" bestFit="1" customWidth="1"/>
    <col min="2075" max="2075" width="7.42578125" style="51" customWidth="1"/>
    <col min="2076" max="2076" width="0" style="51" hidden="1" customWidth="1"/>
    <col min="2077" max="2079" width="9.140625" style="51"/>
    <col min="2080" max="2099" width="0" style="51" hidden="1" customWidth="1"/>
    <col min="2100" max="2304" width="9.140625" style="51"/>
    <col min="2305" max="2305" width="15.42578125" style="51" customWidth="1"/>
    <col min="2306" max="2306" width="9.140625" style="51"/>
    <col min="2307" max="2307" width="3.42578125" style="51" bestFit="1" customWidth="1"/>
    <col min="2308" max="2308" width="2.42578125" style="51" bestFit="1" customWidth="1"/>
    <col min="2309" max="2309" width="6.5703125" style="51" bestFit="1" customWidth="1"/>
    <col min="2310" max="2310" width="2" style="51" bestFit="1" customWidth="1"/>
    <col min="2311" max="2311" width="8.140625" style="51" customWidth="1"/>
    <col min="2312" max="2312" width="2" style="51" bestFit="1" customWidth="1"/>
    <col min="2313" max="2313" width="6.5703125" style="51" bestFit="1" customWidth="1"/>
    <col min="2314" max="2314" width="2" style="51" bestFit="1" customWidth="1"/>
    <col min="2315" max="2315" width="6.5703125" style="51" bestFit="1" customWidth="1"/>
    <col min="2316" max="2316" width="2.7109375" style="51" bestFit="1" customWidth="1"/>
    <col min="2317" max="2317" width="1.7109375" style="51" bestFit="1" customWidth="1"/>
    <col min="2318" max="2318" width="6.5703125" style="51" bestFit="1" customWidth="1"/>
    <col min="2319" max="2319" width="2" style="51" bestFit="1" customWidth="1"/>
    <col min="2320" max="2320" width="6.5703125" style="51" bestFit="1" customWidth="1"/>
    <col min="2321" max="2321" width="2.7109375" style="51" bestFit="1" customWidth="1"/>
    <col min="2322" max="2322" width="1.7109375" style="51" bestFit="1" customWidth="1"/>
    <col min="2323" max="2323" width="6.5703125" style="51" bestFit="1" customWidth="1"/>
    <col min="2324" max="2324" width="2" style="51" bestFit="1" customWidth="1"/>
    <col min="2325" max="2325" width="6.5703125" style="51" bestFit="1" customWidth="1"/>
    <col min="2326" max="2326" width="2.42578125" style="51" bestFit="1" customWidth="1"/>
    <col min="2327" max="2327" width="2.42578125" style="51" customWidth="1"/>
    <col min="2328" max="2328" width="2.7109375" style="51" bestFit="1" customWidth="1"/>
    <col min="2329" max="2329" width="2" style="51" bestFit="1" customWidth="1"/>
    <col min="2330" max="2330" width="7.140625" style="51" bestFit="1" customWidth="1"/>
    <col min="2331" max="2331" width="7.42578125" style="51" customWidth="1"/>
    <col min="2332" max="2332" width="0" style="51" hidden="1" customWidth="1"/>
    <col min="2333" max="2335" width="9.140625" style="51"/>
    <col min="2336" max="2355" width="0" style="51" hidden="1" customWidth="1"/>
    <col min="2356" max="2560" width="9.140625" style="51"/>
    <col min="2561" max="2561" width="15.42578125" style="51" customWidth="1"/>
    <col min="2562" max="2562" width="9.140625" style="51"/>
    <col min="2563" max="2563" width="3.42578125" style="51" bestFit="1" customWidth="1"/>
    <col min="2564" max="2564" width="2.42578125" style="51" bestFit="1" customWidth="1"/>
    <col min="2565" max="2565" width="6.5703125" style="51" bestFit="1" customWidth="1"/>
    <col min="2566" max="2566" width="2" style="51" bestFit="1" customWidth="1"/>
    <col min="2567" max="2567" width="8.140625" style="51" customWidth="1"/>
    <col min="2568" max="2568" width="2" style="51" bestFit="1" customWidth="1"/>
    <col min="2569" max="2569" width="6.5703125" style="51" bestFit="1" customWidth="1"/>
    <col min="2570" max="2570" width="2" style="51" bestFit="1" customWidth="1"/>
    <col min="2571" max="2571" width="6.5703125" style="51" bestFit="1" customWidth="1"/>
    <col min="2572" max="2572" width="2.7109375" style="51" bestFit="1" customWidth="1"/>
    <col min="2573" max="2573" width="1.7109375" style="51" bestFit="1" customWidth="1"/>
    <col min="2574" max="2574" width="6.5703125" style="51" bestFit="1" customWidth="1"/>
    <col min="2575" max="2575" width="2" style="51" bestFit="1" customWidth="1"/>
    <col min="2576" max="2576" width="6.5703125" style="51" bestFit="1" customWidth="1"/>
    <col min="2577" max="2577" width="2.7109375" style="51" bestFit="1" customWidth="1"/>
    <col min="2578" max="2578" width="1.7109375" style="51" bestFit="1" customWidth="1"/>
    <col min="2579" max="2579" width="6.5703125" style="51" bestFit="1" customWidth="1"/>
    <col min="2580" max="2580" width="2" style="51" bestFit="1" customWidth="1"/>
    <col min="2581" max="2581" width="6.5703125" style="51" bestFit="1" customWidth="1"/>
    <col min="2582" max="2582" width="2.42578125" style="51" bestFit="1" customWidth="1"/>
    <col min="2583" max="2583" width="2.42578125" style="51" customWidth="1"/>
    <col min="2584" max="2584" width="2.7109375" style="51" bestFit="1" customWidth="1"/>
    <col min="2585" max="2585" width="2" style="51" bestFit="1" customWidth="1"/>
    <col min="2586" max="2586" width="7.140625" style="51" bestFit="1" customWidth="1"/>
    <col min="2587" max="2587" width="7.42578125" style="51" customWidth="1"/>
    <col min="2588" max="2588" width="0" style="51" hidden="1" customWidth="1"/>
    <col min="2589" max="2591" width="9.140625" style="51"/>
    <col min="2592" max="2611" width="0" style="51" hidden="1" customWidth="1"/>
    <col min="2612" max="2816" width="9.140625" style="51"/>
    <col min="2817" max="2817" width="15.42578125" style="51" customWidth="1"/>
    <col min="2818" max="2818" width="9.140625" style="51"/>
    <col min="2819" max="2819" width="3.42578125" style="51" bestFit="1" customWidth="1"/>
    <col min="2820" max="2820" width="2.42578125" style="51" bestFit="1" customWidth="1"/>
    <col min="2821" max="2821" width="6.5703125" style="51" bestFit="1" customWidth="1"/>
    <col min="2822" max="2822" width="2" style="51" bestFit="1" customWidth="1"/>
    <col min="2823" max="2823" width="8.140625" style="51" customWidth="1"/>
    <col min="2824" max="2824" width="2" style="51" bestFit="1" customWidth="1"/>
    <col min="2825" max="2825" width="6.5703125" style="51" bestFit="1" customWidth="1"/>
    <col min="2826" max="2826" width="2" style="51" bestFit="1" customWidth="1"/>
    <col min="2827" max="2827" width="6.5703125" style="51" bestFit="1" customWidth="1"/>
    <col min="2828" max="2828" width="2.7109375" style="51" bestFit="1" customWidth="1"/>
    <col min="2829" max="2829" width="1.7109375" style="51" bestFit="1" customWidth="1"/>
    <col min="2830" max="2830" width="6.5703125" style="51" bestFit="1" customWidth="1"/>
    <col min="2831" max="2831" width="2" style="51" bestFit="1" customWidth="1"/>
    <col min="2832" max="2832" width="6.5703125" style="51" bestFit="1" customWidth="1"/>
    <col min="2833" max="2833" width="2.7109375" style="51" bestFit="1" customWidth="1"/>
    <col min="2834" max="2834" width="1.7109375" style="51" bestFit="1" customWidth="1"/>
    <col min="2835" max="2835" width="6.5703125" style="51" bestFit="1" customWidth="1"/>
    <col min="2836" max="2836" width="2" style="51" bestFit="1" customWidth="1"/>
    <col min="2837" max="2837" width="6.5703125" style="51" bestFit="1" customWidth="1"/>
    <col min="2838" max="2838" width="2.42578125" style="51" bestFit="1" customWidth="1"/>
    <col min="2839" max="2839" width="2.42578125" style="51" customWidth="1"/>
    <col min="2840" max="2840" width="2.7109375" style="51" bestFit="1" customWidth="1"/>
    <col min="2841" max="2841" width="2" style="51" bestFit="1" customWidth="1"/>
    <col min="2842" max="2842" width="7.140625" style="51" bestFit="1" customWidth="1"/>
    <col min="2843" max="2843" width="7.42578125" style="51" customWidth="1"/>
    <col min="2844" max="2844" width="0" style="51" hidden="1" customWidth="1"/>
    <col min="2845" max="2847" width="9.140625" style="51"/>
    <col min="2848" max="2867" width="0" style="51" hidden="1" customWidth="1"/>
    <col min="2868" max="3072" width="9.140625" style="51"/>
    <col min="3073" max="3073" width="15.42578125" style="51" customWidth="1"/>
    <col min="3074" max="3074" width="9.140625" style="51"/>
    <col min="3075" max="3075" width="3.42578125" style="51" bestFit="1" customWidth="1"/>
    <col min="3076" max="3076" width="2.42578125" style="51" bestFit="1" customWidth="1"/>
    <col min="3077" max="3077" width="6.5703125" style="51" bestFit="1" customWidth="1"/>
    <col min="3078" max="3078" width="2" style="51" bestFit="1" customWidth="1"/>
    <col min="3079" max="3079" width="8.140625" style="51" customWidth="1"/>
    <col min="3080" max="3080" width="2" style="51" bestFit="1" customWidth="1"/>
    <col min="3081" max="3081" width="6.5703125" style="51" bestFit="1" customWidth="1"/>
    <col min="3082" max="3082" width="2" style="51" bestFit="1" customWidth="1"/>
    <col min="3083" max="3083" width="6.5703125" style="51" bestFit="1" customWidth="1"/>
    <col min="3084" max="3084" width="2.7109375" style="51" bestFit="1" customWidth="1"/>
    <col min="3085" max="3085" width="1.7109375" style="51" bestFit="1" customWidth="1"/>
    <col min="3086" max="3086" width="6.5703125" style="51" bestFit="1" customWidth="1"/>
    <col min="3087" max="3087" width="2" style="51" bestFit="1" customWidth="1"/>
    <col min="3088" max="3088" width="6.5703125" style="51" bestFit="1" customWidth="1"/>
    <col min="3089" max="3089" width="2.7109375" style="51" bestFit="1" customWidth="1"/>
    <col min="3090" max="3090" width="1.7109375" style="51" bestFit="1" customWidth="1"/>
    <col min="3091" max="3091" width="6.5703125" style="51" bestFit="1" customWidth="1"/>
    <col min="3092" max="3092" width="2" style="51" bestFit="1" customWidth="1"/>
    <col min="3093" max="3093" width="6.5703125" style="51" bestFit="1" customWidth="1"/>
    <col min="3094" max="3094" width="2.42578125" style="51" bestFit="1" customWidth="1"/>
    <col min="3095" max="3095" width="2.42578125" style="51" customWidth="1"/>
    <col min="3096" max="3096" width="2.7109375" style="51" bestFit="1" customWidth="1"/>
    <col min="3097" max="3097" width="2" style="51" bestFit="1" customWidth="1"/>
    <col min="3098" max="3098" width="7.140625" style="51" bestFit="1" customWidth="1"/>
    <col min="3099" max="3099" width="7.42578125" style="51" customWidth="1"/>
    <col min="3100" max="3100" width="0" style="51" hidden="1" customWidth="1"/>
    <col min="3101" max="3103" width="9.140625" style="51"/>
    <col min="3104" max="3123" width="0" style="51" hidden="1" customWidth="1"/>
    <col min="3124" max="3328" width="9.140625" style="51"/>
    <col min="3329" max="3329" width="15.42578125" style="51" customWidth="1"/>
    <col min="3330" max="3330" width="9.140625" style="51"/>
    <col min="3331" max="3331" width="3.42578125" style="51" bestFit="1" customWidth="1"/>
    <col min="3332" max="3332" width="2.42578125" style="51" bestFit="1" customWidth="1"/>
    <col min="3333" max="3333" width="6.5703125" style="51" bestFit="1" customWidth="1"/>
    <col min="3334" max="3334" width="2" style="51" bestFit="1" customWidth="1"/>
    <col min="3335" max="3335" width="8.140625" style="51" customWidth="1"/>
    <col min="3336" max="3336" width="2" style="51" bestFit="1" customWidth="1"/>
    <col min="3337" max="3337" width="6.5703125" style="51" bestFit="1" customWidth="1"/>
    <col min="3338" max="3338" width="2" style="51" bestFit="1" customWidth="1"/>
    <col min="3339" max="3339" width="6.5703125" style="51" bestFit="1" customWidth="1"/>
    <col min="3340" max="3340" width="2.7109375" style="51" bestFit="1" customWidth="1"/>
    <col min="3341" max="3341" width="1.7109375" style="51" bestFit="1" customWidth="1"/>
    <col min="3342" max="3342" width="6.5703125" style="51" bestFit="1" customWidth="1"/>
    <col min="3343" max="3343" width="2" style="51" bestFit="1" customWidth="1"/>
    <col min="3344" max="3344" width="6.5703125" style="51" bestFit="1" customWidth="1"/>
    <col min="3345" max="3345" width="2.7109375" style="51" bestFit="1" customWidth="1"/>
    <col min="3346" max="3346" width="1.7109375" style="51" bestFit="1" customWidth="1"/>
    <col min="3347" max="3347" width="6.5703125" style="51" bestFit="1" customWidth="1"/>
    <col min="3348" max="3348" width="2" style="51" bestFit="1" customWidth="1"/>
    <col min="3349" max="3349" width="6.5703125" style="51" bestFit="1" customWidth="1"/>
    <col min="3350" max="3350" width="2.42578125" style="51" bestFit="1" customWidth="1"/>
    <col min="3351" max="3351" width="2.42578125" style="51" customWidth="1"/>
    <col min="3352" max="3352" width="2.7109375" style="51" bestFit="1" customWidth="1"/>
    <col min="3353" max="3353" width="2" style="51" bestFit="1" customWidth="1"/>
    <col min="3354" max="3354" width="7.140625" style="51" bestFit="1" customWidth="1"/>
    <col min="3355" max="3355" width="7.42578125" style="51" customWidth="1"/>
    <col min="3356" max="3356" width="0" style="51" hidden="1" customWidth="1"/>
    <col min="3357" max="3359" width="9.140625" style="51"/>
    <col min="3360" max="3379" width="0" style="51" hidden="1" customWidth="1"/>
    <col min="3380" max="3584" width="9.140625" style="51"/>
    <col min="3585" max="3585" width="15.42578125" style="51" customWidth="1"/>
    <col min="3586" max="3586" width="9.140625" style="51"/>
    <col min="3587" max="3587" width="3.42578125" style="51" bestFit="1" customWidth="1"/>
    <col min="3588" max="3588" width="2.42578125" style="51" bestFit="1" customWidth="1"/>
    <col min="3589" max="3589" width="6.5703125" style="51" bestFit="1" customWidth="1"/>
    <col min="3590" max="3590" width="2" style="51" bestFit="1" customWidth="1"/>
    <col min="3591" max="3591" width="8.140625" style="51" customWidth="1"/>
    <col min="3592" max="3592" width="2" style="51" bestFit="1" customWidth="1"/>
    <col min="3593" max="3593" width="6.5703125" style="51" bestFit="1" customWidth="1"/>
    <col min="3594" max="3594" width="2" style="51" bestFit="1" customWidth="1"/>
    <col min="3595" max="3595" width="6.5703125" style="51" bestFit="1" customWidth="1"/>
    <col min="3596" max="3596" width="2.7109375" style="51" bestFit="1" customWidth="1"/>
    <col min="3597" max="3597" width="1.7109375" style="51" bestFit="1" customWidth="1"/>
    <col min="3598" max="3598" width="6.5703125" style="51" bestFit="1" customWidth="1"/>
    <col min="3599" max="3599" width="2" style="51" bestFit="1" customWidth="1"/>
    <col min="3600" max="3600" width="6.5703125" style="51" bestFit="1" customWidth="1"/>
    <col min="3601" max="3601" width="2.7109375" style="51" bestFit="1" customWidth="1"/>
    <col min="3602" max="3602" width="1.7109375" style="51" bestFit="1" customWidth="1"/>
    <col min="3603" max="3603" width="6.5703125" style="51" bestFit="1" customWidth="1"/>
    <col min="3604" max="3604" width="2" style="51" bestFit="1" customWidth="1"/>
    <col min="3605" max="3605" width="6.5703125" style="51" bestFit="1" customWidth="1"/>
    <col min="3606" max="3606" width="2.42578125" style="51" bestFit="1" customWidth="1"/>
    <col min="3607" max="3607" width="2.42578125" style="51" customWidth="1"/>
    <col min="3608" max="3608" width="2.7109375" style="51" bestFit="1" customWidth="1"/>
    <col min="3609" max="3609" width="2" style="51" bestFit="1" customWidth="1"/>
    <col min="3610" max="3610" width="7.140625" style="51" bestFit="1" customWidth="1"/>
    <col min="3611" max="3611" width="7.42578125" style="51" customWidth="1"/>
    <col min="3612" max="3612" width="0" style="51" hidden="1" customWidth="1"/>
    <col min="3613" max="3615" width="9.140625" style="51"/>
    <col min="3616" max="3635" width="0" style="51" hidden="1" customWidth="1"/>
    <col min="3636" max="3840" width="9.140625" style="51"/>
    <col min="3841" max="3841" width="15.42578125" style="51" customWidth="1"/>
    <col min="3842" max="3842" width="9.140625" style="51"/>
    <col min="3843" max="3843" width="3.42578125" style="51" bestFit="1" customWidth="1"/>
    <col min="3844" max="3844" width="2.42578125" style="51" bestFit="1" customWidth="1"/>
    <col min="3845" max="3845" width="6.5703125" style="51" bestFit="1" customWidth="1"/>
    <col min="3846" max="3846" width="2" style="51" bestFit="1" customWidth="1"/>
    <col min="3847" max="3847" width="8.140625" style="51" customWidth="1"/>
    <col min="3848" max="3848" width="2" style="51" bestFit="1" customWidth="1"/>
    <col min="3849" max="3849" width="6.5703125" style="51" bestFit="1" customWidth="1"/>
    <col min="3850" max="3850" width="2" style="51" bestFit="1" customWidth="1"/>
    <col min="3851" max="3851" width="6.5703125" style="51" bestFit="1" customWidth="1"/>
    <col min="3852" max="3852" width="2.7109375" style="51" bestFit="1" customWidth="1"/>
    <col min="3853" max="3853" width="1.7109375" style="51" bestFit="1" customWidth="1"/>
    <col min="3854" max="3854" width="6.5703125" style="51" bestFit="1" customWidth="1"/>
    <col min="3855" max="3855" width="2" style="51" bestFit="1" customWidth="1"/>
    <col min="3856" max="3856" width="6.5703125" style="51" bestFit="1" customWidth="1"/>
    <col min="3857" max="3857" width="2.7109375" style="51" bestFit="1" customWidth="1"/>
    <col min="3858" max="3858" width="1.7109375" style="51" bestFit="1" customWidth="1"/>
    <col min="3859" max="3859" width="6.5703125" style="51" bestFit="1" customWidth="1"/>
    <col min="3860" max="3860" width="2" style="51" bestFit="1" customWidth="1"/>
    <col min="3861" max="3861" width="6.5703125" style="51" bestFit="1" customWidth="1"/>
    <col min="3862" max="3862" width="2.42578125" style="51" bestFit="1" customWidth="1"/>
    <col min="3863" max="3863" width="2.42578125" style="51" customWidth="1"/>
    <col min="3864" max="3864" width="2.7109375" style="51" bestFit="1" customWidth="1"/>
    <col min="3865" max="3865" width="2" style="51" bestFit="1" customWidth="1"/>
    <col min="3866" max="3866" width="7.140625" style="51" bestFit="1" customWidth="1"/>
    <col min="3867" max="3867" width="7.42578125" style="51" customWidth="1"/>
    <col min="3868" max="3868" width="0" style="51" hidden="1" customWidth="1"/>
    <col min="3869" max="3871" width="9.140625" style="51"/>
    <col min="3872" max="3891" width="0" style="51" hidden="1" customWidth="1"/>
    <col min="3892" max="4096" width="9.140625" style="51"/>
    <col min="4097" max="4097" width="15.42578125" style="51" customWidth="1"/>
    <col min="4098" max="4098" width="9.140625" style="51"/>
    <col min="4099" max="4099" width="3.42578125" style="51" bestFit="1" customWidth="1"/>
    <col min="4100" max="4100" width="2.42578125" style="51" bestFit="1" customWidth="1"/>
    <col min="4101" max="4101" width="6.5703125" style="51" bestFit="1" customWidth="1"/>
    <col min="4102" max="4102" width="2" style="51" bestFit="1" customWidth="1"/>
    <col min="4103" max="4103" width="8.140625" style="51" customWidth="1"/>
    <col min="4104" max="4104" width="2" style="51" bestFit="1" customWidth="1"/>
    <col min="4105" max="4105" width="6.5703125" style="51" bestFit="1" customWidth="1"/>
    <col min="4106" max="4106" width="2" style="51" bestFit="1" customWidth="1"/>
    <col min="4107" max="4107" width="6.5703125" style="51" bestFit="1" customWidth="1"/>
    <col min="4108" max="4108" width="2.7109375" style="51" bestFit="1" customWidth="1"/>
    <col min="4109" max="4109" width="1.7109375" style="51" bestFit="1" customWidth="1"/>
    <col min="4110" max="4110" width="6.5703125" style="51" bestFit="1" customWidth="1"/>
    <col min="4111" max="4111" width="2" style="51" bestFit="1" customWidth="1"/>
    <col min="4112" max="4112" width="6.5703125" style="51" bestFit="1" customWidth="1"/>
    <col min="4113" max="4113" width="2.7109375" style="51" bestFit="1" customWidth="1"/>
    <col min="4114" max="4114" width="1.7109375" style="51" bestFit="1" customWidth="1"/>
    <col min="4115" max="4115" width="6.5703125" style="51" bestFit="1" customWidth="1"/>
    <col min="4116" max="4116" width="2" style="51" bestFit="1" customWidth="1"/>
    <col min="4117" max="4117" width="6.5703125" style="51" bestFit="1" customWidth="1"/>
    <col min="4118" max="4118" width="2.42578125" style="51" bestFit="1" customWidth="1"/>
    <col min="4119" max="4119" width="2.42578125" style="51" customWidth="1"/>
    <col min="4120" max="4120" width="2.7109375" style="51" bestFit="1" customWidth="1"/>
    <col min="4121" max="4121" width="2" style="51" bestFit="1" customWidth="1"/>
    <col min="4122" max="4122" width="7.140625" style="51" bestFit="1" customWidth="1"/>
    <col min="4123" max="4123" width="7.42578125" style="51" customWidth="1"/>
    <col min="4124" max="4124" width="0" style="51" hidden="1" customWidth="1"/>
    <col min="4125" max="4127" width="9.140625" style="51"/>
    <col min="4128" max="4147" width="0" style="51" hidden="1" customWidth="1"/>
    <col min="4148" max="4352" width="9.140625" style="51"/>
    <col min="4353" max="4353" width="15.42578125" style="51" customWidth="1"/>
    <col min="4354" max="4354" width="9.140625" style="51"/>
    <col min="4355" max="4355" width="3.42578125" style="51" bestFit="1" customWidth="1"/>
    <col min="4356" max="4356" width="2.42578125" style="51" bestFit="1" customWidth="1"/>
    <col min="4357" max="4357" width="6.5703125" style="51" bestFit="1" customWidth="1"/>
    <col min="4358" max="4358" width="2" style="51" bestFit="1" customWidth="1"/>
    <col min="4359" max="4359" width="8.140625" style="51" customWidth="1"/>
    <col min="4360" max="4360" width="2" style="51" bestFit="1" customWidth="1"/>
    <col min="4361" max="4361" width="6.5703125" style="51" bestFit="1" customWidth="1"/>
    <col min="4362" max="4362" width="2" style="51" bestFit="1" customWidth="1"/>
    <col min="4363" max="4363" width="6.5703125" style="51" bestFit="1" customWidth="1"/>
    <col min="4364" max="4364" width="2.7109375" style="51" bestFit="1" customWidth="1"/>
    <col min="4365" max="4365" width="1.7109375" style="51" bestFit="1" customWidth="1"/>
    <col min="4366" max="4366" width="6.5703125" style="51" bestFit="1" customWidth="1"/>
    <col min="4367" max="4367" width="2" style="51" bestFit="1" customWidth="1"/>
    <col min="4368" max="4368" width="6.5703125" style="51" bestFit="1" customWidth="1"/>
    <col min="4369" max="4369" width="2.7109375" style="51" bestFit="1" customWidth="1"/>
    <col min="4370" max="4370" width="1.7109375" style="51" bestFit="1" customWidth="1"/>
    <col min="4371" max="4371" width="6.5703125" style="51" bestFit="1" customWidth="1"/>
    <col min="4372" max="4372" width="2" style="51" bestFit="1" customWidth="1"/>
    <col min="4373" max="4373" width="6.5703125" style="51" bestFit="1" customWidth="1"/>
    <col min="4374" max="4374" width="2.42578125" style="51" bestFit="1" customWidth="1"/>
    <col min="4375" max="4375" width="2.42578125" style="51" customWidth="1"/>
    <col min="4376" max="4376" width="2.7109375" style="51" bestFit="1" customWidth="1"/>
    <col min="4377" max="4377" width="2" style="51" bestFit="1" customWidth="1"/>
    <col min="4378" max="4378" width="7.140625" style="51" bestFit="1" customWidth="1"/>
    <col min="4379" max="4379" width="7.42578125" style="51" customWidth="1"/>
    <col min="4380" max="4380" width="0" style="51" hidden="1" customWidth="1"/>
    <col min="4381" max="4383" width="9.140625" style="51"/>
    <col min="4384" max="4403" width="0" style="51" hidden="1" customWidth="1"/>
    <col min="4404" max="4608" width="9.140625" style="51"/>
    <col min="4609" max="4609" width="15.42578125" style="51" customWidth="1"/>
    <col min="4610" max="4610" width="9.140625" style="51"/>
    <col min="4611" max="4611" width="3.42578125" style="51" bestFit="1" customWidth="1"/>
    <col min="4612" max="4612" width="2.42578125" style="51" bestFit="1" customWidth="1"/>
    <col min="4613" max="4613" width="6.5703125" style="51" bestFit="1" customWidth="1"/>
    <col min="4614" max="4614" width="2" style="51" bestFit="1" customWidth="1"/>
    <col min="4615" max="4615" width="8.140625" style="51" customWidth="1"/>
    <col min="4616" max="4616" width="2" style="51" bestFit="1" customWidth="1"/>
    <col min="4617" max="4617" width="6.5703125" style="51" bestFit="1" customWidth="1"/>
    <col min="4618" max="4618" width="2" style="51" bestFit="1" customWidth="1"/>
    <col min="4619" max="4619" width="6.5703125" style="51" bestFit="1" customWidth="1"/>
    <col min="4620" max="4620" width="2.7109375" style="51" bestFit="1" customWidth="1"/>
    <col min="4621" max="4621" width="1.7109375" style="51" bestFit="1" customWidth="1"/>
    <col min="4622" max="4622" width="6.5703125" style="51" bestFit="1" customWidth="1"/>
    <col min="4623" max="4623" width="2" style="51" bestFit="1" customWidth="1"/>
    <col min="4624" max="4624" width="6.5703125" style="51" bestFit="1" customWidth="1"/>
    <col min="4625" max="4625" width="2.7109375" style="51" bestFit="1" customWidth="1"/>
    <col min="4626" max="4626" width="1.7109375" style="51" bestFit="1" customWidth="1"/>
    <col min="4627" max="4627" width="6.5703125" style="51" bestFit="1" customWidth="1"/>
    <col min="4628" max="4628" width="2" style="51" bestFit="1" customWidth="1"/>
    <col min="4629" max="4629" width="6.5703125" style="51" bestFit="1" customWidth="1"/>
    <col min="4630" max="4630" width="2.42578125" style="51" bestFit="1" customWidth="1"/>
    <col min="4631" max="4631" width="2.42578125" style="51" customWidth="1"/>
    <col min="4632" max="4632" width="2.7109375" style="51" bestFit="1" customWidth="1"/>
    <col min="4633" max="4633" width="2" style="51" bestFit="1" customWidth="1"/>
    <col min="4634" max="4634" width="7.140625" style="51" bestFit="1" customWidth="1"/>
    <col min="4635" max="4635" width="7.42578125" style="51" customWidth="1"/>
    <col min="4636" max="4636" width="0" style="51" hidden="1" customWidth="1"/>
    <col min="4637" max="4639" width="9.140625" style="51"/>
    <col min="4640" max="4659" width="0" style="51" hidden="1" customWidth="1"/>
    <col min="4660" max="4864" width="9.140625" style="51"/>
    <col min="4865" max="4865" width="15.42578125" style="51" customWidth="1"/>
    <col min="4866" max="4866" width="9.140625" style="51"/>
    <col min="4867" max="4867" width="3.42578125" style="51" bestFit="1" customWidth="1"/>
    <col min="4868" max="4868" width="2.42578125" style="51" bestFit="1" customWidth="1"/>
    <col min="4869" max="4869" width="6.5703125" style="51" bestFit="1" customWidth="1"/>
    <col min="4870" max="4870" width="2" style="51" bestFit="1" customWidth="1"/>
    <col min="4871" max="4871" width="8.140625" style="51" customWidth="1"/>
    <col min="4872" max="4872" width="2" style="51" bestFit="1" customWidth="1"/>
    <col min="4873" max="4873" width="6.5703125" style="51" bestFit="1" customWidth="1"/>
    <col min="4874" max="4874" width="2" style="51" bestFit="1" customWidth="1"/>
    <col min="4875" max="4875" width="6.5703125" style="51" bestFit="1" customWidth="1"/>
    <col min="4876" max="4876" width="2.7109375" style="51" bestFit="1" customWidth="1"/>
    <col min="4877" max="4877" width="1.7109375" style="51" bestFit="1" customWidth="1"/>
    <col min="4878" max="4878" width="6.5703125" style="51" bestFit="1" customWidth="1"/>
    <col min="4879" max="4879" width="2" style="51" bestFit="1" customWidth="1"/>
    <col min="4880" max="4880" width="6.5703125" style="51" bestFit="1" customWidth="1"/>
    <col min="4881" max="4881" width="2.7109375" style="51" bestFit="1" customWidth="1"/>
    <col min="4882" max="4882" width="1.7109375" style="51" bestFit="1" customWidth="1"/>
    <col min="4883" max="4883" width="6.5703125" style="51" bestFit="1" customWidth="1"/>
    <col min="4884" max="4884" width="2" style="51" bestFit="1" customWidth="1"/>
    <col min="4885" max="4885" width="6.5703125" style="51" bestFit="1" customWidth="1"/>
    <col min="4886" max="4886" width="2.42578125" style="51" bestFit="1" customWidth="1"/>
    <col min="4887" max="4887" width="2.42578125" style="51" customWidth="1"/>
    <col min="4888" max="4888" width="2.7109375" style="51" bestFit="1" customWidth="1"/>
    <col min="4889" max="4889" width="2" style="51" bestFit="1" customWidth="1"/>
    <col min="4890" max="4890" width="7.140625" style="51" bestFit="1" customWidth="1"/>
    <col min="4891" max="4891" width="7.42578125" style="51" customWidth="1"/>
    <col min="4892" max="4892" width="0" style="51" hidden="1" customWidth="1"/>
    <col min="4893" max="4895" width="9.140625" style="51"/>
    <col min="4896" max="4915" width="0" style="51" hidden="1" customWidth="1"/>
    <col min="4916" max="5120" width="9.140625" style="51"/>
    <col min="5121" max="5121" width="15.42578125" style="51" customWidth="1"/>
    <col min="5122" max="5122" width="9.140625" style="51"/>
    <col min="5123" max="5123" width="3.42578125" style="51" bestFit="1" customWidth="1"/>
    <col min="5124" max="5124" width="2.42578125" style="51" bestFit="1" customWidth="1"/>
    <col min="5125" max="5125" width="6.5703125" style="51" bestFit="1" customWidth="1"/>
    <col min="5126" max="5126" width="2" style="51" bestFit="1" customWidth="1"/>
    <col min="5127" max="5127" width="8.140625" style="51" customWidth="1"/>
    <col min="5128" max="5128" width="2" style="51" bestFit="1" customWidth="1"/>
    <col min="5129" max="5129" width="6.5703125" style="51" bestFit="1" customWidth="1"/>
    <col min="5130" max="5130" width="2" style="51" bestFit="1" customWidth="1"/>
    <col min="5131" max="5131" width="6.5703125" style="51" bestFit="1" customWidth="1"/>
    <col min="5132" max="5132" width="2.7109375" style="51" bestFit="1" customWidth="1"/>
    <col min="5133" max="5133" width="1.7109375" style="51" bestFit="1" customWidth="1"/>
    <col min="5134" max="5134" width="6.5703125" style="51" bestFit="1" customWidth="1"/>
    <col min="5135" max="5135" width="2" style="51" bestFit="1" customWidth="1"/>
    <col min="5136" max="5136" width="6.5703125" style="51" bestFit="1" customWidth="1"/>
    <col min="5137" max="5137" width="2.7109375" style="51" bestFit="1" customWidth="1"/>
    <col min="5138" max="5138" width="1.7109375" style="51" bestFit="1" customWidth="1"/>
    <col min="5139" max="5139" width="6.5703125" style="51" bestFit="1" customWidth="1"/>
    <col min="5140" max="5140" width="2" style="51" bestFit="1" customWidth="1"/>
    <col min="5141" max="5141" width="6.5703125" style="51" bestFit="1" customWidth="1"/>
    <col min="5142" max="5142" width="2.42578125" style="51" bestFit="1" customWidth="1"/>
    <col min="5143" max="5143" width="2.42578125" style="51" customWidth="1"/>
    <col min="5144" max="5144" width="2.7109375" style="51" bestFit="1" customWidth="1"/>
    <col min="5145" max="5145" width="2" style="51" bestFit="1" customWidth="1"/>
    <col min="5146" max="5146" width="7.140625" style="51" bestFit="1" customWidth="1"/>
    <col min="5147" max="5147" width="7.42578125" style="51" customWidth="1"/>
    <col min="5148" max="5148" width="0" style="51" hidden="1" customWidth="1"/>
    <col min="5149" max="5151" width="9.140625" style="51"/>
    <col min="5152" max="5171" width="0" style="51" hidden="1" customWidth="1"/>
    <col min="5172" max="5376" width="9.140625" style="51"/>
    <col min="5377" max="5377" width="15.42578125" style="51" customWidth="1"/>
    <col min="5378" max="5378" width="9.140625" style="51"/>
    <col min="5379" max="5379" width="3.42578125" style="51" bestFit="1" customWidth="1"/>
    <col min="5380" max="5380" width="2.42578125" style="51" bestFit="1" customWidth="1"/>
    <col min="5381" max="5381" width="6.5703125" style="51" bestFit="1" customWidth="1"/>
    <col min="5382" max="5382" width="2" style="51" bestFit="1" customWidth="1"/>
    <col min="5383" max="5383" width="8.140625" style="51" customWidth="1"/>
    <col min="5384" max="5384" width="2" style="51" bestFit="1" customWidth="1"/>
    <col min="5385" max="5385" width="6.5703125" style="51" bestFit="1" customWidth="1"/>
    <col min="5386" max="5386" width="2" style="51" bestFit="1" customWidth="1"/>
    <col min="5387" max="5387" width="6.5703125" style="51" bestFit="1" customWidth="1"/>
    <col min="5388" max="5388" width="2.7109375" style="51" bestFit="1" customWidth="1"/>
    <col min="5389" max="5389" width="1.7109375" style="51" bestFit="1" customWidth="1"/>
    <col min="5390" max="5390" width="6.5703125" style="51" bestFit="1" customWidth="1"/>
    <col min="5391" max="5391" width="2" style="51" bestFit="1" customWidth="1"/>
    <col min="5392" max="5392" width="6.5703125" style="51" bestFit="1" customWidth="1"/>
    <col min="5393" max="5393" width="2.7109375" style="51" bestFit="1" customWidth="1"/>
    <col min="5394" max="5394" width="1.7109375" style="51" bestFit="1" customWidth="1"/>
    <col min="5395" max="5395" width="6.5703125" style="51" bestFit="1" customWidth="1"/>
    <col min="5396" max="5396" width="2" style="51" bestFit="1" customWidth="1"/>
    <col min="5397" max="5397" width="6.5703125" style="51" bestFit="1" customWidth="1"/>
    <col min="5398" max="5398" width="2.42578125" style="51" bestFit="1" customWidth="1"/>
    <col min="5399" max="5399" width="2.42578125" style="51" customWidth="1"/>
    <col min="5400" max="5400" width="2.7109375" style="51" bestFit="1" customWidth="1"/>
    <col min="5401" max="5401" width="2" style="51" bestFit="1" customWidth="1"/>
    <col min="5402" max="5402" width="7.140625" style="51" bestFit="1" customWidth="1"/>
    <col min="5403" max="5403" width="7.42578125" style="51" customWidth="1"/>
    <col min="5404" max="5404" width="0" style="51" hidden="1" customWidth="1"/>
    <col min="5405" max="5407" width="9.140625" style="51"/>
    <col min="5408" max="5427" width="0" style="51" hidden="1" customWidth="1"/>
    <col min="5428" max="5632" width="9.140625" style="51"/>
    <col min="5633" max="5633" width="15.42578125" style="51" customWidth="1"/>
    <col min="5634" max="5634" width="9.140625" style="51"/>
    <col min="5635" max="5635" width="3.42578125" style="51" bestFit="1" customWidth="1"/>
    <col min="5636" max="5636" width="2.42578125" style="51" bestFit="1" customWidth="1"/>
    <col min="5637" max="5637" width="6.5703125" style="51" bestFit="1" customWidth="1"/>
    <col min="5638" max="5638" width="2" style="51" bestFit="1" customWidth="1"/>
    <col min="5639" max="5639" width="8.140625" style="51" customWidth="1"/>
    <col min="5640" max="5640" width="2" style="51" bestFit="1" customWidth="1"/>
    <col min="5641" max="5641" width="6.5703125" style="51" bestFit="1" customWidth="1"/>
    <col min="5642" max="5642" width="2" style="51" bestFit="1" customWidth="1"/>
    <col min="5643" max="5643" width="6.5703125" style="51" bestFit="1" customWidth="1"/>
    <col min="5644" max="5644" width="2.7109375" style="51" bestFit="1" customWidth="1"/>
    <col min="5645" max="5645" width="1.7109375" style="51" bestFit="1" customWidth="1"/>
    <col min="5646" max="5646" width="6.5703125" style="51" bestFit="1" customWidth="1"/>
    <col min="5647" max="5647" width="2" style="51" bestFit="1" customWidth="1"/>
    <col min="5648" max="5648" width="6.5703125" style="51" bestFit="1" customWidth="1"/>
    <col min="5649" max="5649" width="2.7109375" style="51" bestFit="1" customWidth="1"/>
    <col min="5650" max="5650" width="1.7109375" style="51" bestFit="1" customWidth="1"/>
    <col min="5651" max="5651" width="6.5703125" style="51" bestFit="1" customWidth="1"/>
    <col min="5652" max="5652" width="2" style="51" bestFit="1" customWidth="1"/>
    <col min="5653" max="5653" width="6.5703125" style="51" bestFit="1" customWidth="1"/>
    <col min="5654" max="5654" width="2.42578125" style="51" bestFit="1" customWidth="1"/>
    <col min="5655" max="5655" width="2.42578125" style="51" customWidth="1"/>
    <col min="5656" max="5656" width="2.7109375" style="51" bestFit="1" customWidth="1"/>
    <col min="5657" max="5657" width="2" style="51" bestFit="1" customWidth="1"/>
    <col min="5658" max="5658" width="7.140625" style="51" bestFit="1" customWidth="1"/>
    <col min="5659" max="5659" width="7.42578125" style="51" customWidth="1"/>
    <col min="5660" max="5660" width="0" style="51" hidden="1" customWidth="1"/>
    <col min="5661" max="5663" width="9.140625" style="51"/>
    <col min="5664" max="5683" width="0" style="51" hidden="1" customWidth="1"/>
    <col min="5684" max="5888" width="9.140625" style="51"/>
    <col min="5889" max="5889" width="15.42578125" style="51" customWidth="1"/>
    <col min="5890" max="5890" width="9.140625" style="51"/>
    <col min="5891" max="5891" width="3.42578125" style="51" bestFit="1" customWidth="1"/>
    <col min="5892" max="5892" width="2.42578125" style="51" bestFit="1" customWidth="1"/>
    <col min="5893" max="5893" width="6.5703125" style="51" bestFit="1" customWidth="1"/>
    <col min="5894" max="5894" width="2" style="51" bestFit="1" customWidth="1"/>
    <col min="5895" max="5895" width="8.140625" style="51" customWidth="1"/>
    <col min="5896" max="5896" width="2" style="51" bestFit="1" customWidth="1"/>
    <col min="5897" max="5897" width="6.5703125" style="51" bestFit="1" customWidth="1"/>
    <col min="5898" max="5898" width="2" style="51" bestFit="1" customWidth="1"/>
    <col min="5899" max="5899" width="6.5703125" style="51" bestFit="1" customWidth="1"/>
    <col min="5900" max="5900" width="2.7109375" style="51" bestFit="1" customWidth="1"/>
    <col min="5901" max="5901" width="1.7109375" style="51" bestFit="1" customWidth="1"/>
    <col min="5902" max="5902" width="6.5703125" style="51" bestFit="1" customWidth="1"/>
    <col min="5903" max="5903" width="2" style="51" bestFit="1" customWidth="1"/>
    <col min="5904" max="5904" width="6.5703125" style="51" bestFit="1" customWidth="1"/>
    <col min="5905" max="5905" width="2.7109375" style="51" bestFit="1" customWidth="1"/>
    <col min="5906" max="5906" width="1.7109375" style="51" bestFit="1" customWidth="1"/>
    <col min="5907" max="5907" width="6.5703125" style="51" bestFit="1" customWidth="1"/>
    <col min="5908" max="5908" width="2" style="51" bestFit="1" customWidth="1"/>
    <col min="5909" max="5909" width="6.5703125" style="51" bestFit="1" customWidth="1"/>
    <col min="5910" max="5910" width="2.42578125" style="51" bestFit="1" customWidth="1"/>
    <col min="5911" max="5911" width="2.42578125" style="51" customWidth="1"/>
    <col min="5912" max="5912" width="2.7109375" style="51" bestFit="1" customWidth="1"/>
    <col min="5913" max="5913" width="2" style="51" bestFit="1" customWidth="1"/>
    <col min="5914" max="5914" width="7.140625" style="51" bestFit="1" customWidth="1"/>
    <col min="5915" max="5915" width="7.42578125" style="51" customWidth="1"/>
    <col min="5916" max="5916" width="0" style="51" hidden="1" customWidth="1"/>
    <col min="5917" max="5919" width="9.140625" style="51"/>
    <col min="5920" max="5939" width="0" style="51" hidden="1" customWidth="1"/>
    <col min="5940" max="6144" width="9.140625" style="51"/>
    <col min="6145" max="6145" width="15.42578125" style="51" customWidth="1"/>
    <col min="6146" max="6146" width="9.140625" style="51"/>
    <col min="6147" max="6147" width="3.42578125" style="51" bestFit="1" customWidth="1"/>
    <col min="6148" max="6148" width="2.42578125" style="51" bestFit="1" customWidth="1"/>
    <col min="6149" max="6149" width="6.5703125" style="51" bestFit="1" customWidth="1"/>
    <col min="6150" max="6150" width="2" style="51" bestFit="1" customWidth="1"/>
    <col min="6151" max="6151" width="8.140625" style="51" customWidth="1"/>
    <col min="6152" max="6152" width="2" style="51" bestFit="1" customWidth="1"/>
    <col min="6153" max="6153" width="6.5703125" style="51" bestFit="1" customWidth="1"/>
    <col min="6154" max="6154" width="2" style="51" bestFit="1" customWidth="1"/>
    <col min="6155" max="6155" width="6.5703125" style="51" bestFit="1" customWidth="1"/>
    <col min="6156" max="6156" width="2.7109375" style="51" bestFit="1" customWidth="1"/>
    <col min="6157" max="6157" width="1.7109375" style="51" bestFit="1" customWidth="1"/>
    <col min="6158" max="6158" width="6.5703125" style="51" bestFit="1" customWidth="1"/>
    <col min="6159" max="6159" width="2" style="51" bestFit="1" customWidth="1"/>
    <col min="6160" max="6160" width="6.5703125" style="51" bestFit="1" customWidth="1"/>
    <col min="6161" max="6161" width="2.7109375" style="51" bestFit="1" customWidth="1"/>
    <col min="6162" max="6162" width="1.7109375" style="51" bestFit="1" customWidth="1"/>
    <col min="6163" max="6163" width="6.5703125" style="51" bestFit="1" customWidth="1"/>
    <col min="6164" max="6164" width="2" style="51" bestFit="1" customWidth="1"/>
    <col min="6165" max="6165" width="6.5703125" style="51" bestFit="1" customWidth="1"/>
    <col min="6166" max="6166" width="2.42578125" style="51" bestFit="1" customWidth="1"/>
    <col min="6167" max="6167" width="2.42578125" style="51" customWidth="1"/>
    <col min="6168" max="6168" width="2.7109375" style="51" bestFit="1" customWidth="1"/>
    <col min="6169" max="6169" width="2" style="51" bestFit="1" customWidth="1"/>
    <col min="6170" max="6170" width="7.140625" style="51" bestFit="1" customWidth="1"/>
    <col min="6171" max="6171" width="7.42578125" style="51" customWidth="1"/>
    <col min="6172" max="6172" width="0" style="51" hidden="1" customWidth="1"/>
    <col min="6173" max="6175" width="9.140625" style="51"/>
    <col min="6176" max="6195" width="0" style="51" hidden="1" customWidth="1"/>
    <col min="6196" max="6400" width="9.140625" style="51"/>
    <col min="6401" max="6401" width="15.42578125" style="51" customWidth="1"/>
    <col min="6402" max="6402" width="9.140625" style="51"/>
    <col min="6403" max="6403" width="3.42578125" style="51" bestFit="1" customWidth="1"/>
    <col min="6404" max="6404" width="2.42578125" style="51" bestFit="1" customWidth="1"/>
    <col min="6405" max="6405" width="6.5703125" style="51" bestFit="1" customWidth="1"/>
    <col min="6406" max="6406" width="2" style="51" bestFit="1" customWidth="1"/>
    <col min="6407" max="6407" width="8.140625" style="51" customWidth="1"/>
    <col min="6408" max="6408" width="2" style="51" bestFit="1" customWidth="1"/>
    <col min="6409" max="6409" width="6.5703125" style="51" bestFit="1" customWidth="1"/>
    <col min="6410" max="6410" width="2" style="51" bestFit="1" customWidth="1"/>
    <col min="6411" max="6411" width="6.5703125" style="51" bestFit="1" customWidth="1"/>
    <col min="6412" max="6412" width="2.7109375" style="51" bestFit="1" customWidth="1"/>
    <col min="6413" max="6413" width="1.7109375" style="51" bestFit="1" customWidth="1"/>
    <col min="6414" max="6414" width="6.5703125" style="51" bestFit="1" customWidth="1"/>
    <col min="6415" max="6415" width="2" style="51" bestFit="1" customWidth="1"/>
    <col min="6416" max="6416" width="6.5703125" style="51" bestFit="1" customWidth="1"/>
    <col min="6417" max="6417" width="2.7109375" style="51" bestFit="1" customWidth="1"/>
    <col min="6418" max="6418" width="1.7109375" style="51" bestFit="1" customWidth="1"/>
    <col min="6419" max="6419" width="6.5703125" style="51" bestFit="1" customWidth="1"/>
    <col min="6420" max="6420" width="2" style="51" bestFit="1" customWidth="1"/>
    <col min="6421" max="6421" width="6.5703125" style="51" bestFit="1" customWidth="1"/>
    <col min="6422" max="6422" width="2.42578125" style="51" bestFit="1" customWidth="1"/>
    <col min="6423" max="6423" width="2.42578125" style="51" customWidth="1"/>
    <col min="6424" max="6424" width="2.7109375" style="51" bestFit="1" customWidth="1"/>
    <col min="6425" max="6425" width="2" style="51" bestFit="1" customWidth="1"/>
    <col min="6426" max="6426" width="7.140625" style="51" bestFit="1" customWidth="1"/>
    <col min="6427" max="6427" width="7.42578125" style="51" customWidth="1"/>
    <col min="6428" max="6428" width="0" style="51" hidden="1" customWidth="1"/>
    <col min="6429" max="6431" width="9.140625" style="51"/>
    <col min="6432" max="6451" width="0" style="51" hidden="1" customWidth="1"/>
    <col min="6452" max="6656" width="9.140625" style="51"/>
    <col min="6657" max="6657" width="15.42578125" style="51" customWidth="1"/>
    <col min="6658" max="6658" width="9.140625" style="51"/>
    <col min="6659" max="6659" width="3.42578125" style="51" bestFit="1" customWidth="1"/>
    <col min="6660" max="6660" width="2.42578125" style="51" bestFit="1" customWidth="1"/>
    <col min="6661" max="6661" width="6.5703125" style="51" bestFit="1" customWidth="1"/>
    <col min="6662" max="6662" width="2" style="51" bestFit="1" customWidth="1"/>
    <col min="6663" max="6663" width="8.140625" style="51" customWidth="1"/>
    <col min="6664" max="6664" width="2" style="51" bestFit="1" customWidth="1"/>
    <col min="6665" max="6665" width="6.5703125" style="51" bestFit="1" customWidth="1"/>
    <col min="6666" max="6666" width="2" style="51" bestFit="1" customWidth="1"/>
    <col min="6667" max="6667" width="6.5703125" style="51" bestFit="1" customWidth="1"/>
    <col min="6668" max="6668" width="2.7109375" style="51" bestFit="1" customWidth="1"/>
    <col min="6669" max="6669" width="1.7109375" style="51" bestFit="1" customWidth="1"/>
    <col min="6670" max="6670" width="6.5703125" style="51" bestFit="1" customWidth="1"/>
    <col min="6671" max="6671" width="2" style="51" bestFit="1" customWidth="1"/>
    <col min="6672" max="6672" width="6.5703125" style="51" bestFit="1" customWidth="1"/>
    <col min="6673" max="6673" width="2.7109375" style="51" bestFit="1" customWidth="1"/>
    <col min="6674" max="6674" width="1.7109375" style="51" bestFit="1" customWidth="1"/>
    <col min="6675" max="6675" width="6.5703125" style="51" bestFit="1" customWidth="1"/>
    <col min="6676" max="6676" width="2" style="51" bestFit="1" customWidth="1"/>
    <col min="6677" max="6677" width="6.5703125" style="51" bestFit="1" customWidth="1"/>
    <col min="6678" max="6678" width="2.42578125" style="51" bestFit="1" customWidth="1"/>
    <col min="6679" max="6679" width="2.42578125" style="51" customWidth="1"/>
    <col min="6680" max="6680" width="2.7109375" style="51" bestFit="1" customWidth="1"/>
    <col min="6681" max="6681" width="2" style="51" bestFit="1" customWidth="1"/>
    <col min="6682" max="6682" width="7.140625" style="51" bestFit="1" customWidth="1"/>
    <col min="6683" max="6683" width="7.42578125" style="51" customWidth="1"/>
    <col min="6684" max="6684" width="0" style="51" hidden="1" customWidth="1"/>
    <col min="6685" max="6687" width="9.140625" style="51"/>
    <col min="6688" max="6707" width="0" style="51" hidden="1" customWidth="1"/>
    <col min="6708" max="6912" width="9.140625" style="51"/>
    <col min="6913" max="6913" width="15.42578125" style="51" customWidth="1"/>
    <col min="6914" max="6914" width="9.140625" style="51"/>
    <col min="6915" max="6915" width="3.42578125" style="51" bestFit="1" customWidth="1"/>
    <col min="6916" max="6916" width="2.42578125" style="51" bestFit="1" customWidth="1"/>
    <col min="6917" max="6917" width="6.5703125" style="51" bestFit="1" customWidth="1"/>
    <col min="6918" max="6918" width="2" style="51" bestFit="1" customWidth="1"/>
    <col min="6919" max="6919" width="8.140625" style="51" customWidth="1"/>
    <col min="6920" max="6920" width="2" style="51" bestFit="1" customWidth="1"/>
    <col min="6921" max="6921" width="6.5703125" style="51" bestFit="1" customWidth="1"/>
    <col min="6922" max="6922" width="2" style="51" bestFit="1" customWidth="1"/>
    <col min="6923" max="6923" width="6.5703125" style="51" bestFit="1" customWidth="1"/>
    <col min="6924" max="6924" width="2.7109375" style="51" bestFit="1" customWidth="1"/>
    <col min="6925" max="6925" width="1.7109375" style="51" bestFit="1" customWidth="1"/>
    <col min="6926" max="6926" width="6.5703125" style="51" bestFit="1" customWidth="1"/>
    <col min="6927" max="6927" width="2" style="51" bestFit="1" customWidth="1"/>
    <col min="6928" max="6928" width="6.5703125" style="51" bestFit="1" customWidth="1"/>
    <col min="6929" max="6929" width="2.7109375" style="51" bestFit="1" customWidth="1"/>
    <col min="6930" max="6930" width="1.7109375" style="51" bestFit="1" customWidth="1"/>
    <col min="6931" max="6931" width="6.5703125" style="51" bestFit="1" customWidth="1"/>
    <col min="6932" max="6932" width="2" style="51" bestFit="1" customWidth="1"/>
    <col min="6933" max="6933" width="6.5703125" style="51" bestFit="1" customWidth="1"/>
    <col min="6934" max="6934" width="2.42578125" style="51" bestFit="1" customWidth="1"/>
    <col min="6935" max="6935" width="2.42578125" style="51" customWidth="1"/>
    <col min="6936" max="6936" width="2.7109375" style="51" bestFit="1" customWidth="1"/>
    <col min="6937" max="6937" width="2" style="51" bestFit="1" customWidth="1"/>
    <col min="6938" max="6938" width="7.140625" style="51" bestFit="1" customWidth="1"/>
    <col min="6939" max="6939" width="7.42578125" style="51" customWidth="1"/>
    <col min="6940" max="6940" width="0" style="51" hidden="1" customWidth="1"/>
    <col min="6941" max="6943" width="9.140625" style="51"/>
    <col min="6944" max="6963" width="0" style="51" hidden="1" customWidth="1"/>
    <col min="6964" max="7168" width="9.140625" style="51"/>
    <col min="7169" max="7169" width="15.42578125" style="51" customWidth="1"/>
    <col min="7170" max="7170" width="9.140625" style="51"/>
    <col min="7171" max="7171" width="3.42578125" style="51" bestFit="1" customWidth="1"/>
    <col min="7172" max="7172" width="2.42578125" style="51" bestFit="1" customWidth="1"/>
    <col min="7173" max="7173" width="6.5703125" style="51" bestFit="1" customWidth="1"/>
    <col min="7174" max="7174" width="2" style="51" bestFit="1" customWidth="1"/>
    <col min="7175" max="7175" width="8.140625" style="51" customWidth="1"/>
    <col min="7176" max="7176" width="2" style="51" bestFit="1" customWidth="1"/>
    <col min="7177" max="7177" width="6.5703125" style="51" bestFit="1" customWidth="1"/>
    <col min="7178" max="7178" width="2" style="51" bestFit="1" customWidth="1"/>
    <col min="7179" max="7179" width="6.5703125" style="51" bestFit="1" customWidth="1"/>
    <col min="7180" max="7180" width="2.7109375" style="51" bestFit="1" customWidth="1"/>
    <col min="7181" max="7181" width="1.7109375" style="51" bestFit="1" customWidth="1"/>
    <col min="7182" max="7182" width="6.5703125" style="51" bestFit="1" customWidth="1"/>
    <col min="7183" max="7183" width="2" style="51" bestFit="1" customWidth="1"/>
    <col min="7184" max="7184" width="6.5703125" style="51" bestFit="1" customWidth="1"/>
    <col min="7185" max="7185" width="2.7109375" style="51" bestFit="1" customWidth="1"/>
    <col min="7186" max="7186" width="1.7109375" style="51" bestFit="1" customWidth="1"/>
    <col min="7187" max="7187" width="6.5703125" style="51" bestFit="1" customWidth="1"/>
    <col min="7188" max="7188" width="2" style="51" bestFit="1" customWidth="1"/>
    <col min="7189" max="7189" width="6.5703125" style="51" bestFit="1" customWidth="1"/>
    <col min="7190" max="7190" width="2.42578125" style="51" bestFit="1" customWidth="1"/>
    <col min="7191" max="7191" width="2.42578125" style="51" customWidth="1"/>
    <col min="7192" max="7192" width="2.7109375" style="51" bestFit="1" customWidth="1"/>
    <col min="7193" max="7193" width="2" style="51" bestFit="1" customWidth="1"/>
    <col min="7194" max="7194" width="7.140625" style="51" bestFit="1" customWidth="1"/>
    <col min="7195" max="7195" width="7.42578125" style="51" customWidth="1"/>
    <col min="7196" max="7196" width="0" style="51" hidden="1" customWidth="1"/>
    <col min="7197" max="7199" width="9.140625" style="51"/>
    <col min="7200" max="7219" width="0" style="51" hidden="1" customWidth="1"/>
    <col min="7220" max="7424" width="9.140625" style="51"/>
    <col min="7425" max="7425" width="15.42578125" style="51" customWidth="1"/>
    <col min="7426" max="7426" width="9.140625" style="51"/>
    <col min="7427" max="7427" width="3.42578125" style="51" bestFit="1" customWidth="1"/>
    <col min="7428" max="7428" width="2.42578125" style="51" bestFit="1" customWidth="1"/>
    <col min="7429" max="7429" width="6.5703125" style="51" bestFit="1" customWidth="1"/>
    <col min="7430" max="7430" width="2" style="51" bestFit="1" customWidth="1"/>
    <col min="7431" max="7431" width="8.140625" style="51" customWidth="1"/>
    <col min="7432" max="7432" width="2" style="51" bestFit="1" customWidth="1"/>
    <col min="7433" max="7433" width="6.5703125" style="51" bestFit="1" customWidth="1"/>
    <col min="7434" max="7434" width="2" style="51" bestFit="1" customWidth="1"/>
    <col min="7435" max="7435" width="6.5703125" style="51" bestFit="1" customWidth="1"/>
    <col min="7436" max="7436" width="2.7109375" style="51" bestFit="1" customWidth="1"/>
    <col min="7437" max="7437" width="1.7109375" style="51" bestFit="1" customWidth="1"/>
    <col min="7438" max="7438" width="6.5703125" style="51" bestFit="1" customWidth="1"/>
    <col min="7439" max="7439" width="2" style="51" bestFit="1" customWidth="1"/>
    <col min="7440" max="7440" width="6.5703125" style="51" bestFit="1" customWidth="1"/>
    <col min="7441" max="7441" width="2.7109375" style="51" bestFit="1" customWidth="1"/>
    <col min="7442" max="7442" width="1.7109375" style="51" bestFit="1" customWidth="1"/>
    <col min="7443" max="7443" width="6.5703125" style="51" bestFit="1" customWidth="1"/>
    <col min="7444" max="7444" width="2" style="51" bestFit="1" customWidth="1"/>
    <col min="7445" max="7445" width="6.5703125" style="51" bestFit="1" customWidth="1"/>
    <col min="7446" max="7446" width="2.42578125" style="51" bestFit="1" customWidth="1"/>
    <col min="7447" max="7447" width="2.42578125" style="51" customWidth="1"/>
    <col min="7448" max="7448" width="2.7109375" style="51" bestFit="1" customWidth="1"/>
    <col min="7449" max="7449" width="2" style="51" bestFit="1" customWidth="1"/>
    <col min="7450" max="7450" width="7.140625" style="51" bestFit="1" customWidth="1"/>
    <col min="7451" max="7451" width="7.42578125" style="51" customWidth="1"/>
    <col min="7452" max="7452" width="0" style="51" hidden="1" customWidth="1"/>
    <col min="7453" max="7455" width="9.140625" style="51"/>
    <col min="7456" max="7475" width="0" style="51" hidden="1" customWidth="1"/>
    <col min="7476" max="7680" width="9.140625" style="51"/>
    <col min="7681" max="7681" width="15.42578125" style="51" customWidth="1"/>
    <col min="7682" max="7682" width="9.140625" style="51"/>
    <col min="7683" max="7683" width="3.42578125" style="51" bestFit="1" customWidth="1"/>
    <col min="7684" max="7684" width="2.42578125" style="51" bestFit="1" customWidth="1"/>
    <col min="7685" max="7685" width="6.5703125" style="51" bestFit="1" customWidth="1"/>
    <col min="7686" max="7686" width="2" style="51" bestFit="1" customWidth="1"/>
    <col min="7687" max="7687" width="8.140625" style="51" customWidth="1"/>
    <col min="7688" max="7688" width="2" style="51" bestFit="1" customWidth="1"/>
    <col min="7689" max="7689" width="6.5703125" style="51" bestFit="1" customWidth="1"/>
    <col min="7690" max="7690" width="2" style="51" bestFit="1" customWidth="1"/>
    <col min="7691" max="7691" width="6.5703125" style="51" bestFit="1" customWidth="1"/>
    <col min="7692" max="7692" width="2.7109375" style="51" bestFit="1" customWidth="1"/>
    <col min="7693" max="7693" width="1.7109375" style="51" bestFit="1" customWidth="1"/>
    <col min="7694" max="7694" width="6.5703125" style="51" bestFit="1" customWidth="1"/>
    <col min="7695" max="7695" width="2" style="51" bestFit="1" customWidth="1"/>
    <col min="7696" max="7696" width="6.5703125" style="51" bestFit="1" customWidth="1"/>
    <col min="7697" max="7697" width="2.7109375" style="51" bestFit="1" customWidth="1"/>
    <col min="7698" max="7698" width="1.7109375" style="51" bestFit="1" customWidth="1"/>
    <col min="7699" max="7699" width="6.5703125" style="51" bestFit="1" customWidth="1"/>
    <col min="7700" max="7700" width="2" style="51" bestFit="1" customWidth="1"/>
    <col min="7701" max="7701" width="6.5703125" style="51" bestFit="1" customWidth="1"/>
    <col min="7702" max="7702" width="2.42578125" style="51" bestFit="1" customWidth="1"/>
    <col min="7703" max="7703" width="2.42578125" style="51" customWidth="1"/>
    <col min="7704" max="7704" width="2.7109375" style="51" bestFit="1" customWidth="1"/>
    <col min="7705" max="7705" width="2" style="51" bestFit="1" customWidth="1"/>
    <col min="7706" max="7706" width="7.140625" style="51" bestFit="1" customWidth="1"/>
    <col min="7707" max="7707" width="7.42578125" style="51" customWidth="1"/>
    <col min="7708" max="7708" width="0" style="51" hidden="1" customWidth="1"/>
    <col min="7709" max="7711" width="9.140625" style="51"/>
    <col min="7712" max="7731" width="0" style="51" hidden="1" customWidth="1"/>
    <col min="7732" max="7936" width="9.140625" style="51"/>
    <col min="7937" max="7937" width="15.42578125" style="51" customWidth="1"/>
    <col min="7938" max="7938" width="9.140625" style="51"/>
    <col min="7939" max="7939" width="3.42578125" style="51" bestFit="1" customWidth="1"/>
    <col min="7940" max="7940" width="2.42578125" style="51" bestFit="1" customWidth="1"/>
    <col min="7941" max="7941" width="6.5703125" style="51" bestFit="1" customWidth="1"/>
    <col min="7942" max="7942" width="2" style="51" bestFit="1" customWidth="1"/>
    <col min="7943" max="7943" width="8.140625" style="51" customWidth="1"/>
    <col min="7944" max="7944" width="2" style="51" bestFit="1" customWidth="1"/>
    <col min="7945" max="7945" width="6.5703125" style="51" bestFit="1" customWidth="1"/>
    <col min="7946" max="7946" width="2" style="51" bestFit="1" customWidth="1"/>
    <col min="7947" max="7947" width="6.5703125" style="51" bestFit="1" customWidth="1"/>
    <col min="7948" max="7948" width="2.7109375" style="51" bestFit="1" customWidth="1"/>
    <col min="7949" max="7949" width="1.7109375" style="51" bestFit="1" customWidth="1"/>
    <col min="7950" max="7950" width="6.5703125" style="51" bestFit="1" customWidth="1"/>
    <col min="7951" max="7951" width="2" style="51" bestFit="1" customWidth="1"/>
    <col min="7952" max="7952" width="6.5703125" style="51" bestFit="1" customWidth="1"/>
    <col min="7953" max="7953" width="2.7109375" style="51" bestFit="1" customWidth="1"/>
    <col min="7954" max="7954" width="1.7109375" style="51" bestFit="1" customWidth="1"/>
    <col min="7955" max="7955" width="6.5703125" style="51" bestFit="1" customWidth="1"/>
    <col min="7956" max="7956" width="2" style="51" bestFit="1" customWidth="1"/>
    <col min="7957" max="7957" width="6.5703125" style="51" bestFit="1" customWidth="1"/>
    <col min="7958" max="7958" width="2.42578125" style="51" bestFit="1" customWidth="1"/>
    <col min="7959" max="7959" width="2.42578125" style="51" customWidth="1"/>
    <col min="7960" max="7960" width="2.7109375" style="51" bestFit="1" customWidth="1"/>
    <col min="7961" max="7961" width="2" style="51" bestFit="1" customWidth="1"/>
    <col min="7962" max="7962" width="7.140625" style="51" bestFit="1" customWidth="1"/>
    <col min="7963" max="7963" width="7.42578125" style="51" customWidth="1"/>
    <col min="7964" max="7964" width="0" style="51" hidden="1" customWidth="1"/>
    <col min="7965" max="7967" width="9.140625" style="51"/>
    <col min="7968" max="7987" width="0" style="51" hidden="1" customWidth="1"/>
    <col min="7988" max="8192" width="9.140625" style="51"/>
    <col min="8193" max="8193" width="15.42578125" style="51" customWidth="1"/>
    <col min="8194" max="8194" width="9.140625" style="51"/>
    <col min="8195" max="8195" width="3.42578125" style="51" bestFit="1" customWidth="1"/>
    <col min="8196" max="8196" width="2.42578125" style="51" bestFit="1" customWidth="1"/>
    <col min="8197" max="8197" width="6.5703125" style="51" bestFit="1" customWidth="1"/>
    <col min="8198" max="8198" width="2" style="51" bestFit="1" customWidth="1"/>
    <col min="8199" max="8199" width="8.140625" style="51" customWidth="1"/>
    <col min="8200" max="8200" width="2" style="51" bestFit="1" customWidth="1"/>
    <col min="8201" max="8201" width="6.5703125" style="51" bestFit="1" customWidth="1"/>
    <col min="8202" max="8202" width="2" style="51" bestFit="1" customWidth="1"/>
    <col min="8203" max="8203" width="6.5703125" style="51" bestFit="1" customWidth="1"/>
    <col min="8204" max="8204" width="2.7109375" style="51" bestFit="1" customWidth="1"/>
    <col min="8205" max="8205" width="1.7109375" style="51" bestFit="1" customWidth="1"/>
    <col min="8206" max="8206" width="6.5703125" style="51" bestFit="1" customWidth="1"/>
    <col min="8207" max="8207" width="2" style="51" bestFit="1" customWidth="1"/>
    <col min="8208" max="8208" width="6.5703125" style="51" bestFit="1" customWidth="1"/>
    <col min="8209" max="8209" width="2.7109375" style="51" bestFit="1" customWidth="1"/>
    <col min="8210" max="8210" width="1.7109375" style="51" bestFit="1" customWidth="1"/>
    <col min="8211" max="8211" width="6.5703125" style="51" bestFit="1" customWidth="1"/>
    <col min="8212" max="8212" width="2" style="51" bestFit="1" customWidth="1"/>
    <col min="8213" max="8213" width="6.5703125" style="51" bestFit="1" customWidth="1"/>
    <col min="8214" max="8214" width="2.42578125" style="51" bestFit="1" customWidth="1"/>
    <col min="8215" max="8215" width="2.42578125" style="51" customWidth="1"/>
    <col min="8216" max="8216" width="2.7109375" style="51" bestFit="1" customWidth="1"/>
    <col min="8217" max="8217" width="2" style="51" bestFit="1" customWidth="1"/>
    <col min="8218" max="8218" width="7.140625" style="51" bestFit="1" customWidth="1"/>
    <col min="8219" max="8219" width="7.42578125" style="51" customWidth="1"/>
    <col min="8220" max="8220" width="0" style="51" hidden="1" customWidth="1"/>
    <col min="8221" max="8223" width="9.140625" style="51"/>
    <col min="8224" max="8243" width="0" style="51" hidden="1" customWidth="1"/>
    <col min="8244" max="8448" width="9.140625" style="51"/>
    <col min="8449" max="8449" width="15.42578125" style="51" customWidth="1"/>
    <col min="8450" max="8450" width="9.140625" style="51"/>
    <col min="8451" max="8451" width="3.42578125" style="51" bestFit="1" customWidth="1"/>
    <col min="8452" max="8452" width="2.42578125" style="51" bestFit="1" customWidth="1"/>
    <col min="8453" max="8453" width="6.5703125" style="51" bestFit="1" customWidth="1"/>
    <col min="8454" max="8454" width="2" style="51" bestFit="1" customWidth="1"/>
    <col min="8455" max="8455" width="8.140625" style="51" customWidth="1"/>
    <col min="8456" max="8456" width="2" style="51" bestFit="1" customWidth="1"/>
    <col min="8457" max="8457" width="6.5703125" style="51" bestFit="1" customWidth="1"/>
    <col min="8458" max="8458" width="2" style="51" bestFit="1" customWidth="1"/>
    <col min="8459" max="8459" width="6.5703125" style="51" bestFit="1" customWidth="1"/>
    <col min="8460" max="8460" width="2.7109375" style="51" bestFit="1" customWidth="1"/>
    <col min="8461" max="8461" width="1.7109375" style="51" bestFit="1" customWidth="1"/>
    <col min="8462" max="8462" width="6.5703125" style="51" bestFit="1" customWidth="1"/>
    <col min="8463" max="8463" width="2" style="51" bestFit="1" customWidth="1"/>
    <col min="8464" max="8464" width="6.5703125" style="51" bestFit="1" customWidth="1"/>
    <col min="8465" max="8465" width="2.7109375" style="51" bestFit="1" customWidth="1"/>
    <col min="8466" max="8466" width="1.7109375" style="51" bestFit="1" customWidth="1"/>
    <col min="8467" max="8467" width="6.5703125" style="51" bestFit="1" customWidth="1"/>
    <col min="8468" max="8468" width="2" style="51" bestFit="1" customWidth="1"/>
    <col min="8469" max="8469" width="6.5703125" style="51" bestFit="1" customWidth="1"/>
    <col min="8470" max="8470" width="2.42578125" style="51" bestFit="1" customWidth="1"/>
    <col min="8471" max="8471" width="2.42578125" style="51" customWidth="1"/>
    <col min="8472" max="8472" width="2.7109375" style="51" bestFit="1" customWidth="1"/>
    <col min="8473" max="8473" width="2" style="51" bestFit="1" customWidth="1"/>
    <col min="8474" max="8474" width="7.140625" style="51" bestFit="1" customWidth="1"/>
    <col min="8475" max="8475" width="7.42578125" style="51" customWidth="1"/>
    <col min="8476" max="8476" width="0" style="51" hidden="1" customWidth="1"/>
    <col min="8477" max="8479" width="9.140625" style="51"/>
    <col min="8480" max="8499" width="0" style="51" hidden="1" customWidth="1"/>
    <col min="8500" max="8704" width="9.140625" style="51"/>
    <col min="8705" max="8705" width="15.42578125" style="51" customWidth="1"/>
    <col min="8706" max="8706" width="9.140625" style="51"/>
    <col min="8707" max="8707" width="3.42578125" style="51" bestFit="1" customWidth="1"/>
    <col min="8708" max="8708" width="2.42578125" style="51" bestFit="1" customWidth="1"/>
    <col min="8709" max="8709" width="6.5703125" style="51" bestFit="1" customWidth="1"/>
    <col min="8710" max="8710" width="2" style="51" bestFit="1" customWidth="1"/>
    <col min="8711" max="8711" width="8.140625" style="51" customWidth="1"/>
    <col min="8712" max="8712" width="2" style="51" bestFit="1" customWidth="1"/>
    <col min="8713" max="8713" width="6.5703125" style="51" bestFit="1" customWidth="1"/>
    <col min="8714" max="8714" width="2" style="51" bestFit="1" customWidth="1"/>
    <col min="8715" max="8715" width="6.5703125" style="51" bestFit="1" customWidth="1"/>
    <col min="8716" max="8716" width="2.7109375" style="51" bestFit="1" customWidth="1"/>
    <col min="8717" max="8717" width="1.7109375" style="51" bestFit="1" customWidth="1"/>
    <col min="8718" max="8718" width="6.5703125" style="51" bestFit="1" customWidth="1"/>
    <col min="8719" max="8719" width="2" style="51" bestFit="1" customWidth="1"/>
    <col min="8720" max="8720" width="6.5703125" style="51" bestFit="1" customWidth="1"/>
    <col min="8721" max="8721" width="2.7109375" style="51" bestFit="1" customWidth="1"/>
    <col min="8722" max="8722" width="1.7109375" style="51" bestFit="1" customWidth="1"/>
    <col min="8723" max="8723" width="6.5703125" style="51" bestFit="1" customWidth="1"/>
    <col min="8724" max="8724" width="2" style="51" bestFit="1" customWidth="1"/>
    <col min="8725" max="8725" width="6.5703125" style="51" bestFit="1" customWidth="1"/>
    <col min="8726" max="8726" width="2.42578125" style="51" bestFit="1" customWidth="1"/>
    <col min="8727" max="8727" width="2.42578125" style="51" customWidth="1"/>
    <col min="8728" max="8728" width="2.7109375" style="51" bestFit="1" customWidth="1"/>
    <col min="8729" max="8729" width="2" style="51" bestFit="1" customWidth="1"/>
    <col min="8730" max="8730" width="7.140625" style="51" bestFit="1" customWidth="1"/>
    <col min="8731" max="8731" width="7.42578125" style="51" customWidth="1"/>
    <col min="8732" max="8732" width="0" style="51" hidden="1" customWidth="1"/>
    <col min="8733" max="8735" width="9.140625" style="51"/>
    <col min="8736" max="8755" width="0" style="51" hidden="1" customWidth="1"/>
    <col min="8756" max="8960" width="9.140625" style="51"/>
    <col min="8961" max="8961" width="15.42578125" style="51" customWidth="1"/>
    <col min="8962" max="8962" width="9.140625" style="51"/>
    <col min="8963" max="8963" width="3.42578125" style="51" bestFit="1" customWidth="1"/>
    <col min="8964" max="8964" width="2.42578125" style="51" bestFit="1" customWidth="1"/>
    <col min="8965" max="8965" width="6.5703125" style="51" bestFit="1" customWidth="1"/>
    <col min="8966" max="8966" width="2" style="51" bestFit="1" customWidth="1"/>
    <col min="8967" max="8967" width="8.140625" style="51" customWidth="1"/>
    <col min="8968" max="8968" width="2" style="51" bestFit="1" customWidth="1"/>
    <col min="8969" max="8969" width="6.5703125" style="51" bestFit="1" customWidth="1"/>
    <col min="8970" max="8970" width="2" style="51" bestFit="1" customWidth="1"/>
    <col min="8971" max="8971" width="6.5703125" style="51" bestFit="1" customWidth="1"/>
    <col min="8972" max="8972" width="2.7109375" style="51" bestFit="1" customWidth="1"/>
    <col min="8973" max="8973" width="1.7109375" style="51" bestFit="1" customWidth="1"/>
    <col min="8974" max="8974" width="6.5703125" style="51" bestFit="1" customWidth="1"/>
    <col min="8975" max="8975" width="2" style="51" bestFit="1" customWidth="1"/>
    <col min="8976" max="8976" width="6.5703125" style="51" bestFit="1" customWidth="1"/>
    <col min="8977" max="8977" width="2.7109375" style="51" bestFit="1" customWidth="1"/>
    <col min="8978" max="8978" width="1.7109375" style="51" bestFit="1" customWidth="1"/>
    <col min="8979" max="8979" width="6.5703125" style="51" bestFit="1" customWidth="1"/>
    <col min="8980" max="8980" width="2" style="51" bestFit="1" customWidth="1"/>
    <col min="8981" max="8981" width="6.5703125" style="51" bestFit="1" customWidth="1"/>
    <col min="8982" max="8982" width="2.42578125" style="51" bestFit="1" customWidth="1"/>
    <col min="8983" max="8983" width="2.42578125" style="51" customWidth="1"/>
    <col min="8984" max="8984" width="2.7109375" style="51" bestFit="1" customWidth="1"/>
    <col min="8985" max="8985" width="2" style="51" bestFit="1" customWidth="1"/>
    <col min="8986" max="8986" width="7.140625" style="51" bestFit="1" customWidth="1"/>
    <col min="8987" max="8987" width="7.42578125" style="51" customWidth="1"/>
    <col min="8988" max="8988" width="0" style="51" hidden="1" customWidth="1"/>
    <col min="8989" max="8991" width="9.140625" style="51"/>
    <col min="8992" max="9011" width="0" style="51" hidden="1" customWidth="1"/>
    <col min="9012" max="9216" width="9.140625" style="51"/>
    <col min="9217" max="9217" width="15.42578125" style="51" customWidth="1"/>
    <col min="9218" max="9218" width="9.140625" style="51"/>
    <col min="9219" max="9219" width="3.42578125" style="51" bestFit="1" customWidth="1"/>
    <col min="9220" max="9220" width="2.42578125" style="51" bestFit="1" customWidth="1"/>
    <col min="9221" max="9221" width="6.5703125" style="51" bestFit="1" customWidth="1"/>
    <col min="9222" max="9222" width="2" style="51" bestFit="1" customWidth="1"/>
    <col min="9223" max="9223" width="8.140625" style="51" customWidth="1"/>
    <col min="9224" max="9224" width="2" style="51" bestFit="1" customWidth="1"/>
    <col min="9225" max="9225" width="6.5703125" style="51" bestFit="1" customWidth="1"/>
    <col min="9226" max="9226" width="2" style="51" bestFit="1" customWidth="1"/>
    <col min="9227" max="9227" width="6.5703125" style="51" bestFit="1" customWidth="1"/>
    <col min="9228" max="9228" width="2.7109375" style="51" bestFit="1" customWidth="1"/>
    <col min="9229" max="9229" width="1.7109375" style="51" bestFit="1" customWidth="1"/>
    <col min="9230" max="9230" width="6.5703125" style="51" bestFit="1" customWidth="1"/>
    <col min="9231" max="9231" width="2" style="51" bestFit="1" customWidth="1"/>
    <col min="9232" max="9232" width="6.5703125" style="51" bestFit="1" customWidth="1"/>
    <col min="9233" max="9233" width="2.7109375" style="51" bestFit="1" customWidth="1"/>
    <col min="9234" max="9234" width="1.7109375" style="51" bestFit="1" customWidth="1"/>
    <col min="9235" max="9235" width="6.5703125" style="51" bestFit="1" customWidth="1"/>
    <col min="9236" max="9236" width="2" style="51" bestFit="1" customWidth="1"/>
    <col min="9237" max="9237" width="6.5703125" style="51" bestFit="1" customWidth="1"/>
    <col min="9238" max="9238" width="2.42578125" style="51" bestFit="1" customWidth="1"/>
    <col min="9239" max="9239" width="2.42578125" style="51" customWidth="1"/>
    <col min="9240" max="9240" width="2.7109375" style="51" bestFit="1" customWidth="1"/>
    <col min="9241" max="9241" width="2" style="51" bestFit="1" customWidth="1"/>
    <col min="9242" max="9242" width="7.140625" style="51" bestFit="1" customWidth="1"/>
    <col min="9243" max="9243" width="7.42578125" style="51" customWidth="1"/>
    <col min="9244" max="9244" width="0" style="51" hidden="1" customWidth="1"/>
    <col min="9245" max="9247" width="9.140625" style="51"/>
    <col min="9248" max="9267" width="0" style="51" hidden="1" customWidth="1"/>
    <col min="9268" max="9472" width="9.140625" style="51"/>
    <col min="9473" max="9473" width="15.42578125" style="51" customWidth="1"/>
    <col min="9474" max="9474" width="9.140625" style="51"/>
    <col min="9475" max="9475" width="3.42578125" style="51" bestFit="1" customWidth="1"/>
    <col min="9476" max="9476" width="2.42578125" style="51" bestFit="1" customWidth="1"/>
    <col min="9477" max="9477" width="6.5703125" style="51" bestFit="1" customWidth="1"/>
    <col min="9478" max="9478" width="2" style="51" bestFit="1" customWidth="1"/>
    <col min="9479" max="9479" width="8.140625" style="51" customWidth="1"/>
    <col min="9480" max="9480" width="2" style="51" bestFit="1" customWidth="1"/>
    <col min="9481" max="9481" width="6.5703125" style="51" bestFit="1" customWidth="1"/>
    <col min="9482" max="9482" width="2" style="51" bestFit="1" customWidth="1"/>
    <col min="9483" max="9483" width="6.5703125" style="51" bestFit="1" customWidth="1"/>
    <col min="9484" max="9484" width="2.7109375" style="51" bestFit="1" customWidth="1"/>
    <col min="9485" max="9485" width="1.7109375" style="51" bestFit="1" customWidth="1"/>
    <col min="9486" max="9486" width="6.5703125" style="51" bestFit="1" customWidth="1"/>
    <col min="9487" max="9487" width="2" style="51" bestFit="1" customWidth="1"/>
    <col min="9488" max="9488" width="6.5703125" style="51" bestFit="1" customWidth="1"/>
    <col min="9489" max="9489" width="2.7109375" style="51" bestFit="1" customWidth="1"/>
    <col min="9490" max="9490" width="1.7109375" style="51" bestFit="1" customWidth="1"/>
    <col min="9491" max="9491" width="6.5703125" style="51" bestFit="1" customWidth="1"/>
    <col min="9492" max="9492" width="2" style="51" bestFit="1" customWidth="1"/>
    <col min="9493" max="9493" width="6.5703125" style="51" bestFit="1" customWidth="1"/>
    <col min="9494" max="9494" width="2.42578125" style="51" bestFit="1" customWidth="1"/>
    <col min="9495" max="9495" width="2.42578125" style="51" customWidth="1"/>
    <col min="9496" max="9496" width="2.7109375" style="51" bestFit="1" customWidth="1"/>
    <col min="9497" max="9497" width="2" style="51" bestFit="1" customWidth="1"/>
    <col min="9498" max="9498" width="7.140625" style="51" bestFit="1" customWidth="1"/>
    <col min="9499" max="9499" width="7.42578125" style="51" customWidth="1"/>
    <col min="9500" max="9500" width="0" style="51" hidden="1" customWidth="1"/>
    <col min="9501" max="9503" width="9.140625" style="51"/>
    <col min="9504" max="9523" width="0" style="51" hidden="1" customWidth="1"/>
    <col min="9524" max="9728" width="9.140625" style="51"/>
    <col min="9729" max="9729" width="15.42578125" style="51" customWidth="1"/>
    <col min="9730" max="9730" width="9.140625" style="51"/>
    <col min="9731" max="9731" width="3.42578125" style="51" bestFit="1" customWidth="1"/>
    <col min="9732" max="9732" width="2.42578125" style="51" bestFit="1" customWidth="1"/>
    <col min="9733" max="9733" width="6.5703125" style="51" bestFit="1" customWidth="1"/>
    <col min="9734" max="9734" width="2" style="51" bestFit="1" customWidth="1"/>
    <col min="9735" max="9735" width="8.140625" style="51" customWidth="1"/>
    <col min="9736" max="9736" width="2" style="51" bestFit="1" customWidth="1"/>
    <col min="9737" max="9737" width="6.5703125" style="51" bestFit="1" customWidth="1"/>
    <col min="9738" max="9738" width="2" style="51" bestFit="1" customWidth="1"/>
    <col min="9739" max="9739" width="6.5703125" style="51" bestFit="1" customWidth="1"/>
    <col min="9740" max="9740" width="2.7109375" style="51" bestFit="1" customWidth="1"/>
    <col min="9741" max="9741" width="1.7109375" style="51" bestFit="1" customWidth="1"/>
    <col min="9742" max="9742" width="6.5703125" style="51" bestFit="1" customWidth="1"/>
    <col min="9743" max="9743" width="2" style="51" bestFit="1" customWidth="1"/>
    <col min="9744" max="9744" width="6.5703125" style="51" bestFit="1" customWidth="1"/>
    <col min="9745" max="9745" width="2.7109375" style="51" bestFit="1" customWidth="1"/>
    <col min="9746" max="9746" width="1.7109375" style="51" bestFit="1" customWidth="1"/>
    <col min="9747" max="9747" width="6.5703125" style="51" bestFit="1" customWidth="1"/>
    <col min="9748" max="9748" width="2" style="51" bestFit="1" customWidth="1"/>
    <col min="9749" max="9749" width="6.5703125" style="51" bestFit="1" customWidth="1"/>
    <col min="9750" max="9750" width="2.42578125" style="51" bestFit="1" customWidth="1"/>
    <col min="9751" max="9751" width="2.42578125" style="51" customWidth="1"/>
    <col min="9752" max="9752" width="2.7109375" style="51" bestFit="1" customWidth="1"/>
    <col min="9753" max="9753" width="2" style="51" bestFit="1" customWidth="1"/>
    <col min="9754" max="9754" width="7.140625" style="51" bestFit="1" customWidth="1"/>
    <col min="9755" max="9755" width="7.42578125" style="51" customWidth="1"/>
    <col min="9756" max="9756" width="0" style="51" hidden="1" customWidth="1"/>
    <col min="9757" max="9759" width="9.140625" style="51"/>
    <col min="9760" max="9779" width="0" style="51" hidden="1" customWidth="1"/>
    <col min="9780" max="9984" width="9.140625" style="51"/>
    <col min="9985" max="9985" width="15.42578125" style="51" customWidth="1"/>
    <col min="9986" max="9986" width="9.140625" style="51"/>
    <col min="9987" max="9987" width="3.42578125" style="51" bestFit="1" customWidth="1"/>
    <col min="9988" max="9988" width="2.42578125" style="51" bestFit="1" customWidth="1"/>
    <col min="9989" max="9989" width="6.5703125" style="51" bestFit="1" customWidth="1"/>
    <col min="9990" max="9990" width="2" style="51" bestFit="1" customWidth="1"/>
    <col min="9991" max="9991" width="8.140625" style="51" customWidth="1"/>
    <col min="9992" max="9992" width="2" style="51" bestFit="1" customWidth="1"/>
    <col min="9993" max="9993" width="6.5703125" style="51" bestFit="1" customWidth="1"/>
    <col min="9994" max="9994" width="2" style="51" bestFit="1" customWidth="1"/>
    <col min="9995" max="9995" width="6.5703125" style="51" bestFit="1" customWidth="1"/>
    <col min="9996" max="9996" width="2.7109375" style="51" bestFit="1" customWidth="1"/>
    <col min="9997" max="9997" width="1.7109375" style="51" bestFit="1" customWidth="1"/>
    <col min="9998" max="9998" width="6.5703125" style="51" bestFit="1" customWidth="1"/>
    <col min="9999" max="9999" width="2" style="51" bestFit="1" customWidth="1"/>
    <col min="10000" max="10000" width="6.5703125" style="51" bestFit="1" customWidth="1"/>
    <col min="10001" max="10001" width="2.7109375" style="51" bestFit="1" customWidth="1"/>
    <col min="10002" max="10002" width="1.7109375" style="51" bestFit="1" customWidth="1"/>
    <col min="10003" max="10003" width="6.5703125" style="51" bestFit="1" customWidth="1"/>
    <col min="10004" max="10004" width="2" style="51" bestFit="1" customWidth="1"/>
    <col min="10005" max="10005" width="6.5703125" style="51" bestFit="1" customWidth="1"/>
    <col min="10006" max="10006" width="2.42578125" style="51" bestFit="1" customWidth="1"/>
    <col min="10007" max="10007" width="2.42578125" style="51" customWidth="1"/>
    <col min="10008" max="10008" width="2.7109375" style="51" bestFit="1" customWidth="1"/>
    <col min="10009" max="10009" width="2" style="51" bestFit="1" customWidth="1"/>
    <col min="10010" max="10010" width="7.140625" style="51" bestFit="1" customWidth="1"/>
    <col min="10011" max="10011" width="7.42578125" style="51" customWidth="1"/>
    <col min="10012" max="10012" width="0" style="51" hidden="1" customWidth="1"/>
    <col min="10013" max="10015" width="9.140625" style="51"/>
    <col min="10016" max="10035" width="0" style="51" hidden="1" customWidth="1"/>
    <col min="10036" max="10240" width="9.140625" style="51"/>
    <col min="10241" max="10241" width="15.42578125" style="51" customWidth="1"/>
    <col min="10242" max="10242" width="9.140625" style="51"/>
    <col min="10243" max="10243" width="3.42578125" style="51" bestFit="1" customWidth="1"/>
    <col min="10244" max="10244" width="2.42578125" style="51" bestFit="1" customWidth="1"/>
    <col min="10245" max="10245" width="6.5703125" style="51" bestFit="1" customWidth="1"/>
    <col min="10246" max="10246" width="2" style="51" bestFit="1" customWidth="1"/>
    <col min="10247" max="10247" width="8.140625" style="51" customWidth="1"/>
    <col min="10248" max="10248" width="2" style="51" bestFit="1" customWidth="1"/>
    <col min="10249" max="10249" width="6.5703125" style="51" bestFit="1" customWidth="1"/>
    <col min="10250" max="10250" width="2" style="51" bestFit="1" customWidth="1"/>
    <col min="10251" max="10251" width="6.5703125" style="51" bestFit="1" customWidth="1"/>
    <col min="10252" max="10252" width="2.7109375" style="51" bestFit="1" customWidth="1"/>
    <col min="10253" max="10253" width="1.7109375" style="51" bestFit="1" customWidth="1"/>
    <col min="10254" max="10254" width="6.5703125" style="51" bestFit="1" customWidth="1"/>
    <col min="10255" max="10255" width="2" style="51" bestFit="1" customWidth="1"/>
    <col min="10256" max="10256" width="6.5703125" style="51" bestFit="1" customWidth="1"/>
    <col min="10257" max="10257" width="2.7109375" style="51" bestFit="1" customWidth="1"/>
    <col min="10258" max="10258" width="1.7109375" style="51" bestFit="1" customWidth="1"/>
    <col min="10259" max="10259" width="6.5703125" style="51" bestFit="1" customWidth="1"/>
    <col min="10260" max="10260" width="2" style="51" bestFit="1" customWidth="1"/>
    <col min="10261" max="10261" width="6.5703125" style="51" bestFit="1" customWidth="1"/>
    <col min="10262" max="10262" width="2.42578125" style="51" bestFit="1" customWidth="1"/>
    <col min="10263" max="10263" width="2.42578125" style="51" customWidth="1"/>
    <col min="10264" max="10264" width="2.7109375" style="51" bestFit="1" customWidth="1"/>
    <col min="10265" max="10265" width="2" style="51" bestFit="1" customWidth="1"/>
    <col min="10266" max="10266" width="7.140625" style="51" bestFit="1" customWidth="1"/>
    <col min="10267" max="10267" width="7.42578125" style="51" customWidth="1"/>
    <col min="10268" max="10268" width="0" style="51" hidden="1" customWidth="1"/>
    <col min="10269" max="10271" width="9.140625" style="51"/>
    <col min="10272" max="10291" width="0" style="51" hidden="1" customWidth="1"/>
    <col min="10292" max="10496" width="9.140625" style="51"/>
    <col min="10497" max="10497" width="15.42578125" style="51" customWidth="1"/>
    <col min="10498" max="10498" width="9.140625" style="51"/>
    <col min="10499" max="10499" width="3.42578125" style="51" bestFit="1" customWidth="1"/>
    <col min="10500" max="10500" width="2.42578125" style="51" bestFit="1" customWidth="1"/>
    <col min="10501" max="10501" width="6.5703125" style="51" bestFit="1" customWidth="1"/>
    <col min="10502" max="10502" width="2" style="51" bestFit="1" customWidth="1"/>
    <col min="10503" max="10503" width="8.140625" style="51" customWidth="1"/>
    <col min="10504" max="10504" width="2" style="51" bestFit="1" customWidth="1"/>
    <col min="10505" max="10505" width="6.5703125" style="51" bestFit="1" customWidth="1"/>
    <col min="10506" max="10506" width="2" style="51" bestFit="1" customWidth="1"/>
    <col min="10507" max="10507" width="6.5703125" style="51" bestFit="1" customWidth="1"/>
    <col min="10508" max="10508" width="2.7109375" style="51" bestFit="1" customWidth="1"/>
    <col min="10509" max="10509" width="1.7109375" style="51" bestFit="1" customWidth="1"/>
    <col min="10510" max="10510" width="6.5703125" style="51" bestFit="1" customWidth="1"/>
    <col min="10511" max="10511" width="2" style="51" bestFit="1" customWidth="1"/>
    <col min="10512" max="10512" width="6.5703125" style="51" bestFit="1" customWidth="1"/>
    <col min="10513" max="10513" width="2.7109375" style="51" bestFit="1" customWidth="1"/>
    <col min="10514" max="10514" width="1.7109375" style="51" bestFit="1" customWidth="1"/>
    <col min="10515" max="10515" width="6.5703125" style="51" bestFit="1" customWidth="1"/>
    <col min="10516" max="10516" width="2" style="51" bestFit="1" customWidth="1"/>
    <col min="10517" max="10517" width="6.5703125" style="51" bestFit="1" customWidth="1"/>
    <col min="10518" max="10518" width="2.42578125" style="51" bestFit="1" customWidth="1"/>
    <col min="10519" max="10519" width="2.42578125" style="51" customWidth="1"/>
    <col min="10520" max="10520" width="2.7109375" style="51" bestFit="1" customWidth="1"/>
    <col min="10521" max="10521" width="2" style="51" bestFit="1" customWidth="1"/>
    <col min="10522" max="10522" width="7.140625" style="51" bestFit="1" customWidth="1"/>
    <col min="10523" max="10523" width="7.42578125" style="51" customWidth="1"/>
    <col min="10524" max="10524" width="0" style="51" hidden="1" customWidth="1"/>
    <col min="10525" max="10527" width="9.140625" style="51"/>
    <col min="10528" max="10547" width="0" style="51" hidden="1" customWidth="1"/>
    <col min="10548" max="10752" width="9.140625" style="51"/>
    <col min="10753" max="10753" width="15.42578125" style="51" customWidth="1"/>
    <col min="10754" max="10754" width="9.140625" style="51"/>
    <col min="10755" max="10755" width="3.42578125" style="51" bestFit="1" customWidth="1"/>
    <col min="10756" max="10756" width="2.42578125" style="51" bestFit="1" customWidth="1"/>
    <col min="10757" max="10757" width="6.5703125" style="51" bestFit="1" customWidth="1"/>
    <col min="10758" max="10758" width="2" style="51" bestFit="1" customWidth="1"/>
    <col min="10759" max="10759" width="8.140625" style="51" customWidth="1"/>
    <col min="10760" max="10760" width="2" style="51" bestFit="1" customWidth="1"/>
    <col min="10761" max="10761" width="6.5703125" style="51" bestFit="1" customWidth="1"/>
    <col min="10762" max="10762" width="2" style="51" bestFit="1" customWidth="1"/>
    <col min="10763" max="10763" width="6.5703125" style="51" bestFit="1" customWidth="1"/>
    <col min="10764" max="10764" width="2.7109375" style="51" bestFit="1" customWidth="1"/>
    <col min="10765" max="10765" width="1.7109375" style="51" bestFit="1" customWidth="1"/>
    <col min="10766" max="10766" width="6.5703125" style="51" bestFit="1" customWidth="1"/>
    <col min="10767" max="10767" width="2" style="51" bestFit="1" customWidth="1"/>
    <col min="10768" max="10768" width="6.5703125" style="51" bestFit="1" customWidth="1"/>
    <col min="10769" max="10769" width="2.7109375" style="51" bestFit="1" customWidth="1"/>
    <col min="10770" max="10770" width="1.7109375" style="51" bestFit="1" customWidth="1"/>
    <col min="10771" max="10771" width="6.5703125" style="51" bestFit="1" customWidth="1"/>
    <col min="10772" max="10772" width="2" style="51" bestFit="1" customWidth="1"/>
    <col min="10773" max="10773" width="6.5703125" style="51" bestFit="1" customWidth="1"/>
    <col min="10774" max="10774" width="2.42578125" style="51" bestFit="1" customWidth="1"/>
    <col min="10775" max="10775" width="2.42578125" style="51" customWidth="1"/>
    <col min="10776" max="10776" width="2.7109375" style="51" bestFit="1" customWidth="1"/>
    <col min="10777" max="10777" width="2" style="51" bestFit="1" customWidth="1"/>
    <col min="10778" max="10778" width="7.140625" style="51" bestFit="1" customWidth="1"/>
    <col min="10779" max="10779" width="7.42578125" style="51" customWidth="1"/>
    <col min="10780" max="10780" width="0" style="51" hidden="1" customWidth="1"/>
    <col min="10781" max="10783" width="9.140625" style="51"/>
    <col min="10784" max="10803" width="0" style="51" hidden="1" customWidth="1"/>
    <col min="10804" max="11008" width="9.140625" style="51"/>
    <col min="11009" max="11009" width="15.42578125" style="51" customWidth="1"/>
    <col min="11010" max="11010" width="9.140625" style="51"/>
    <col min="11011" max="11011" width="3.42578125" style="51" bestFit="1" customWidth="1"/>
    <col min="11012" max="11012" width="2.42578125" style="51" bestFit="1" customWidth="1"/>
    <col min="11013" max="11013" width="6.5703125" style="51" bestFit="1" customWidth="1"/>
    <col min="11014" max="11014" width="2" style="51" bestFit="1" customWidth="1"/>
    <col min="11015" max="11015" width="8.140625" style="51" customWidth="1"/>
    <col min="11016" max="11016" width="2" style="51" bestFit="1" customWidth="1"/>
    <col min="11017" max="11017" width="6.5703125" style="51" bestFit="1" customWidth="1"/>
    <col min="11018" max="11018" width="2" style="51" bestFit="1" customWidth="1"/>
    <col min="11019" max="11019" width="6.5703125" style="51" bestFit="1" customWidth="1"/>
    <col min="11020" max="11020" width="2.7109375" style="51" bestFit="1" customWidth="1"/>
    <col min="11021" max="11021" width="1.7109375" style="51" bestFit="1" customWidth="1"/>
    <col min="11022" max="11022" width="6.5703125" style="51" bestFit="1" customWidth="1"/>
    <col min="11023" max="11023" width="2" style="51" bestFit="1" customWidth="1"/>
    <col min="11024" max="11024" width="6.5703125" style="51" bestFit="1" customWidth="1"/>
    <col min="11025" max="11025" width="2.7109375" style="51" bestFit="1" customWidth="1"/>
    <col min="11026" max="11026" width="1.7109375" style="51" bestFit="1" customWidth="1"/>
    <col min="11027" max="11027" width="6.5703125" style="51" bestFit="1" customWidth="1"/>
    <col min="11028" max="11028" width="2" style="51" bestFit="1" customWidth="1"/>
    <col min="11029" max="11029" width="6.5703125" style="51" bestFit="1" customWidth="1"/>
    <col min="11030" max="11030" width="2.42578125" style="51" bestFit="1" customWidth="1"/>
    <col min="11031" max="11031" width="2.42578125" style="51" customWidth="1"/>
    <col min="11032" max="11032" width="2.7109375" style="51" bestFit="1" customWidth="1"/>
    <col min="11033" max="11033" width="2" style="51" bestFit="1" customWidth="1"/>
    <col min="11034" max="11034" width="7.140625" style="51" bestFit="1" customWidth="1"/>
    <col min="11035" max="11035" width="7.42578125" style="51" customWidth="1"/>
    <col min="11036" max="11036" width="0" style="51" hidden="1" customWidth="1"/>
    <col min="11037" max="11039" width="9.140625" style="51"/>
    <col min="11040" max="11059" width="0" style="51" hidden="1" customWidth="1"/>
    <col min="11060" max="11264" width="9.140625" style="51"/>
    <col min="11265" max="11265" width="15.42578125" style="51" customWidth="1"/>
    <col min="11266" max="11266" width="9.140625" style="51"/>
    <col min="11267" max="11267" width="3.42578125" style="51" bestFit="1" customWidth="1"/>
    <col min="11268" max="11268" width="2.42578125" style="51" bestFit="1" customWidth="1"/>
    <col min="11269" max="11269" width="6.5703125" style="51" bestFit="1" customWidth="1"/>
    <col min="11270" max="11270" width="2" style="51" bestFit="1" customWidth="1"/>
    <col min="11271" max="11271" width="8.140625" style="51" customWidth="1"/>
    <col min="11272" max="11272" width="2" style="51" bestFit="1" customWidth="1"/>
    <col min="11273" max="11273" width="6.5703125" style="51" bestFit="1" customWidth="1"/>
    <col min="11274" max="11274" width="2" style="51" bestFit="1" customWidth="1"/>
    <col min="11275" max="11275" width="6.5703125" style="51" bestFit="1" customWidth="1"/>
    <col min="11276" max="11276" width="2.7109375" style="51" bestFit="1" customWidth="1"/>
    <col min="11277" max="11277" width="1.7109375" style="51" bestFit="1" customWidth="1"/>
    <col min="11278" max="11278" width="6.5703125" style="51" bestFit="1" customWidth="1"/>
    <col min="11279" max="11279" width="2" style="51" bestFit="1" customWidth="1"/>
    <col min="11280" max="11280" width="6.5703125" style="51" bestFit="1" customWidth="1"/>
    <col min="11281" max="11281" width="2.7109375" style="51" bestFit="1" customWidth="1"/>
    <col min="11282" max="11282" width="1.7109375" style="51" bestFit="1" customWidth="1"/>
    <col min="11283" max="11283" width="6.5703125" style="51" bestFit="1" customWidth="1"/>
    <col min="11284" max="11284" width="2" style="51" bestFit="1" customWidth="1"/>
    <col min="11285" max="11285" width="6.5703125" style="51" bestFit="1" customWidth="1"/>
    <col min="11286" max="11286" width="2.42578125" style="51" bestFit="1" customWidth="1"/>
    <col min="11287" max="11287" width="2.42578125" style="51" customWidth="1"/>
    <col min="11288" max="11288" width="2.7109375" style="51" bestFit="1" customWidth="1"/>
    <col min="11289" max="11289" width="2" style="51" bestFit="1" customWidth="1"/>
    <col min="11290" max="11290" width="7.140625" style="51" bestFit="1" customWidth="1"/>
    <col min="11291" max="11291" width="7.42578125" style="51" customWidth="1"/>
    <col min="11292" max="11292" width="0" style="51" hidden="1" customWidth="1"/>
    <col min="11293" max="11295" width="9.140625" style="51"/>
    <col min="11296" max="11315" width="0" style="51" hidden="1" customWidth="1"/>
    <col min="11316" max="11520" width="9.140625" style="51"/>
    <col min="11521" max="11521" width="15.42578125" style="51" customWidth="1"/>
    <col min="11522" max="11522" width="9.140625" style="51"/>
    <col min="11523" max="11523" width="3.42578125" style="51" bestFit="1" customWidth="1"/>
    <col min="11524" max="11524" width="2.42578125" style="51" bestFit="1" customWidth="1"/>
    <col min="11525" max="11525" width="6.5703125" style="51" bestFit="1" customWidth="1"/>
    <col min="11526" max="11526" width="2" style="51" bestFit="1" customWidth="1"/>
    <col min="11527" max="11527" width="8.140625" style="51" customWidth="1"/>
    <col min="11528" max="11528" width="2" style="51" bestFit="1" customWidth="1"/>
    <col min="11529" max="11529" width="6.5703125" style="51" bestFit="1" customWidth="1"/>
    <col min="11530" max="11530" width="2" style="51" bestFit="1" customWidth="1"/>
    <col min="11531" max="11531" width="6.5703125" style="51" bestFit="1" customWidth="1"/>
    <col min="11532" max="11532" width="2.7109375" style="51" bestFit="1" customWidth="1"/>
    <col min="11533" max="11533" width="1.7109375" style="51" bestFit="1" customWidth="1"/>
    <col min="11534" max="11534" width="6.5703125" style="51" bestFit="1" customWidth="1"/>
    <col min="11535" max="11535" width="2" style="51" bestFit="1" customWidth="1"/>
    <col min="11536" max="11536" width="6.5703125" style="51" bestFit="1" customWidth="1"/>
    <col min="11537" max="11537" width="2.7109375" style="51" bestFit="1" customWidth="1"/>
    <col min="11538" max="11538" width="1.7109375" style="51" bestFit="1" customWidth="1"/>
    <col min="11539" max="11539" width="6.5703125" style="51" bestFit="1" customWidth="1"/>
    <col min="11540" max="11540" width="2" style="51" bestFit="1" customWidth="1"/>
    <col min="11541" max="11541" width="6.5703125" style="51" bestFit="1" customWidth="1"/>
    <col min="11542" max="11542" width="2.42578125" style="51" bestFit="1" customWidth="1"/>
    <col min="11543" max="11543" width="2.42578125" style="51" customWidth="1"/>
    <col min="11544" max="11544" width="2.7109375" style="51" bestFit="1" customWidth="1"/>
    <col min="11545" max="11545" width="2" style="51" bestFit="1" customWidth="1"/>
    <col min="11546" max="11546" width="7.140625" style="51" bestFit="1" customWidth="1"/>
    <col min="11547" max="11547" width="7.42578125" style="51" customWidth="1"/>
    <col min="11548" max="11548" width="0" style="51" hidden="1" customWidth="1"/>
    <col min="11549" max="11551" width="9.140625" style="51"/>
    <col min="11552" max="11571" width="0" style="51" hidden="1" customWidth="1"/>
    <col min="11572" max="11776" width="9.140625" style="51"/>
    <col min="11777" max="11777" width="15.42578125" style="51" customWidth="1"/>
    <col min="11778" max="11778" width="9.140625" style="51"/>
    <col min="11779" max="11779" width="3.42578125" style="51" bestFit="1" customWidth="1"/>
    <col min="11780" max="11780" width="2.42578125" style="51" bestFit="1" customWidth="1"/>
    <col min="11781" max="11781" width="6.5703125" style="51" bestFit="1" customWidth="1"/>
    <col min="11782" max="11782" width="2" style="51" bestFit="1" customWidth="1"/>
    <col min="11783" max="11783" width="8.140625" style="51" customWidth="1"/>
    <col min="11784" max="11784" width="2" style="51" bestFit="1" customWidth="1"/>
    <col min="11785" max="11785" width="6.5703125" style="51" bestFit="1" customWidth="1"/>
    <col min="11786" max="11786" width="2" style="51" bestFit="1" customWidth="1"/>
    <col min="11787" max="11787" width="6.5703125" style="51" bestFit="1" customWidth="1"/>
    <col min="11788" max="11788" width="2.7109375" style="51" bestFit="1" customWidth="1"/>
    <col min="11789" max="11789" width="1.7109375" style="51" bestFit="1" customWidth="1"/>
    <col min="11790" max="11790" width="6.5703125" style="51" bestFit="1" customWidth="1"/>
    <col min="11791" max="11791" width="2" style="51" bestFit="1" customWidth="1"/>
    <col min="11792" max="11792" width="6.5703125" style="51" bestFit="1" customWidth="1"/>
    <col min="11793" max="11793" width="2.7109375" style="51" bestFit="1" customWidth="1"/>
    <col min="11794" max="11794" width="1.7109375" style="51" bestFit="1" customWidth="1"/>
    <col min="11795" max="11795" width="6.5703125" style="51" bestFit="1" customWidth="1"/>
    <col min="11796" max="11796" width="2" style="51" bestFit="1" customWidth="1"/>
    <col min="11797" max="11797" width="6.5703125" style="51" bestFit="1" customWidth="1"/>
    <col min="11798" max="11798" width="2.42578125" style="51" bestFit="1" customWidth="1"/>
    <col min="11799" max="11799" width="2.42578125" style="51" customWidth="1"/>
    <col min="11800" max="11800" width="2.7109375" style="51" bestFit="1" customWidth="1"/>
    <col min="11801" max="11801" width="2" style="51" bestFit="1" customWidth="1"/>
    <col min="11802" max="11802" width="7.140625" style="51" bestFit="1" customWidth="1"/>
    <col min="11803" max="11803" width="7.42578125" style="51" customWidth="1"/>
    <col min="11804" max="11804" width="0" style="51" hidden="1" customWidth="1"/>
    <col min="11805" max="11807" width="9.140625" style="51"/>
    <col min="11808" max="11827" width="0" style="51" hidden="1" customWidth="1"/>
    <col min="11828" max="12032" width="9.140625" style="51"/>
    <col min="12033" max="12033" width="15.42578125" style="51" customWidth="1"/>
    <col min="12034" max="12034" width="9.140625" style="51"/>
    <col min="12035" max="12035" width="3.42578125" style="51" bestFit="1" customWidth="1"/>
    <col min="12036" max="12036" width="2.42578125" style="51" bestFit="1" customWidth="1"/>
    <col min="12037" max="12037" width="6.5703125" style="51" bestFit="1" customWidth="1"/>
    <col min="12038" max="12038" width="2" style="51" bestFit="1" customWidth="1"/>
    <col min="12039" max="12039" width="8.140625" style="51" customWidth="1"/>
    <col min="12040" max="12040" width="2" style="51" bestFit="1" customWidth="1"/>
    <col min="12041" max="12041" width="6.5703125" style="51" bestFit="1" customWidth="1"/>
    <col min="12042" max="12042" width="2" style="51" bestFit="1" customWidth="1"/>
    <col min="12043" max="12043" width="6.5703125" style="51" bestFit="1" customWidth="1"/>
    <col min="12044" max="12044" width="2.7109375" style="51" bestFit="1" customWidth="1"/>
    <col min="12045" max="12045" width="1.7109375" style="51" bestFit="1" customWidth="1"/>
    <col min="12046" max="12046" width="6.5703125" style="51" bestFit="1" customWidth="1"/>
    <col min="12047" max="12047" width="2" style="51" bestFit="1" customWidth="1"/>
    <col min="12048" max="12048" width="6.5703125" style="51" bestFit="1" customWidth="1"/>
    <col min="12049" max="12049" width="2.7109375" style="51" bestFit="1" customWidth="1"/>
    <col min="12050" max="12050" width="1.7109375" style="51" bestFit="1" customWidth="1"/>
    <col min="12051" max="12051" width="6.5703125" style="51" bestFit="1" customWidth="1"/>
    <col min="12052" max="12052" width="2" style="51" bestFit="1" customWidth="1"/>
    <col min="12053" max="12053" width="6.5703125" style="51" bestFit="1" customWidth="1"/>
    <col min="12054" max="12054" width="2.42578125" style="51" bestFit="1" customWidth="1"/>
    <col min="12055" max="12055" width="2.42578125" style="51" customWidth="1"/>
    <col min="12056" max="12056" width="2.7109375" style="51" bestFit="1" customWidth="1"/>
    <col min="12057" max="12057" width="2" style="51" bestFit="1" customWidth="1"/>
    <col min="12058" max="12058" width="7.140625" style="51" bestFit="1" customWidth="1"/>
    <col min="12059" max="12059" width="7.42578125" style="51" customWidth="1"/>
    <col min="12060" max="12060" width="0" style="51" hidden="1" customWidth="1"/>
    <col min="12061" max="12063" width="9.140625" style="51"/>
    <col min="12064" max="12083" width="0" style="51" hidden="1" customWidth="1"/>
    <col min="12084" max="12288" width="9.140625" style="51"/>
    <col min="12289" max="12289" width="15.42578125" style="51" customWidth="1"/>
    <col min="12290" max="12290" width="9.140625" style="51"/>
    <col min="12291" max="12291" width="3.42578125" style="51" bestFit="1" customWidth="1"/>
    <col min="12292" max="12292" width="2.42578125" style="51" bestFit="1" customWidth="1"/>
    <col min="12293" max="12293" width="6.5703125" style="51" bestFit="1" customWidth="1"/>
    <col min="12294" max="12294" width="2" style="51" bestFit="1" customWidth="1"/>
    <col min="12295" max="12295" width="8.140625" style="51" customWidth="1"/>
    <col min="12296" max="12296" width="2" style="51" bestFit="1" customWidth="1"/>
    <col min="12297" max="12297" width="6.5703125" style="51" bestFit="1" customWidth="1"/>
    <col min="12298" max="12298" width="2" style="51" bestFit="1" customWidth="1"/>
    <col min="12299" max="12299" width="6.5703125" style="51" bestFit="1" customWidth="1"/>
    <col min="12300" max="12300" width="2.7109375" style="51" bestFit="1" customWidth="1"/>
    <col min="12301" max="12301" width="1.7109375" style="51" bestFit="1" customWidth="1"/>
    <col min="12302" max="12302" width="6.5703125" style="51" bestFit="1" customWidth="1"/>
    <col min="12303" max="12303" width="2" style="51" bestFit="1" customWidth="1"/>
    <col min="12304" max="12304" width="6.5703125" style="51" bestFit="1" customWidth="1"/>
    <col min="12305" max="12305" width="2.7109375" style="51" bestFit="1" customWidth="1"/>
    <col min="12306" max="12306" width="1.7109375" style="51" bestFit="1" customWidth="1"/>
    <col min="12307" max="12307" width="6.5703125" style="51" bestFit="1" customWidth="1"/>
    <col min="12308" max="12308" width="2" style="51" bestFit="1" customWidth="1"/>
    <col min="12309" max="12309" width="6.5703125" style="51" bestFit="1" customWidth="1"/>
    <col min="12310" max="12310" width="2.42578125" style="51" bestFit="1" customWidth="1"/>
    <col min="12311" max="12311" width="2.42578125" style="51" customWidth="1"/>
    <col min="12312" max="12312" width="2.7109375" style="51" bestFit="1" customWidth="1"/>
    <col min="12313" max="12313" width="2" style="51" bestFit="1" customWidth="1"/>
    <col min="12314" max="12314" width="7.140625" style="51" bestFit="1" customWidth="1"/>
    <col min="12315" max="12315" width="7.42578125" style="51" customWidth="1"/>
    <col min="12316" max="12316" width="0" style="51" hidden="1" customWidth="1"/>
    <col min="12317" max="12319" width="9.140625" style="51"/>
    <col min="12320" max="12339" width="0" style="51" hidden="1" customWidth="1"/>
    <col min="12340" max="12544" width="9.140625" style="51"/>
    <col min="12545" max="12545" width="15.42578125" style="51" customWidth="1"/>
    <col min="12546" max="12546" width="9.140625" style="51"/>
    <col min="12547" max="12547" width="3.42578125" style="51" bestFit="1" customWidth="1"/>
    <col min="12548" max="12548" width="2.42578125" style="51" bestFit="1" customWidth="1"/>
    <col min="12549" max="12549" width="6.5703125" style="51" bestFit="1" customWidth="1"/>
    <col min="12550" max="12550" width="2" style="51" bestFit="1" customWidth="1"/>
    <col min="12551" max="12551" width="8.140625" style="51" customWidth="1"/>
    <col min="12552" max="12552" width="2" style="51" bestFit="1" customWidth="1"/>
    <col min="12553" max="12553" width="6.5703125" style="51" bestFit="1" customWidth="1"/>
    <col min="12554" max="12554" width="2" style="51" bestFit="1" customWidth="1"/>
    <col min="12555" max="12555" width="6.5703125" style="51" bestFit="1" customWidth="1"/>
    <col min="12556" max="12556" width="2.7109375" style="51" bestFit="1" customWidth="1"/>
    <col min="12557" max="12557" width="1.7109375" style="51" bestFit="1" customWidth="1"/>
    <col min="12558" max="12558" width="6.5703125" style="51" bestFit="1" customWidth="1"/>
    <col min="12559" max="12559" width="2" style="51" bestFit="1" customWidth="1"/>
    <col min="12560" max="12560" width="6.5703125" style="51" bestFit="1" customWidth="1"/>
    <col min="12561" max="12561" width="2.7109375" style="51" bestFit="1" customWidth="1"/>
    <col min="12562" max="12562" width="1.7109375" style="51" bestFit="1" customWidth="1"/>
    <col min="12563" max="12563" width="6.5703125" style="51" bestFit="1" customWidth="1"/>
    <col min="12564" max="12564" width="2" style="51" bestFit="1" customWidth="1"/>
    <col min="12565" max="12565" width="6.5703125" style="51" bestFit="1" customWidth="1"/>
    <col min="12566" max="12566" width="2.42578125" style="51" bestFit="1" customWidth="1"/>
    <col min="12567" max="12567" width="2.42578125" style="51" customWidth="1"/>
    <col min="12568" max="12568" width="2.7109375" style="51" bestFit="1" customWidth="1"/>
    <col min="12569" max="12569" width="2" style="51" bestFit="1" customWidth="1"/>
    <col min="12570" max="12570" width="7.140625" style="51" bestFit="1" customWidth="1"/>
    <col min="12571" max="12571" width="7.42578125" style="51" customWidth="1"/>
    <col min="12572" max="12572" width="0" style="51" hidden="1" customWidth="1"/>
    <col min="12573" max="12575" width="9.140625" style="51"/>
    <col min="12576" max="12595" width="0" style="51" hidden="1" customWidth="1"/>
    <col min="12596" max="12800" width="9.140625" style="51"/>
    <col min="12801" max="12801" width="15.42578125" style="51" customWidth="1"/>
    <col min="12802" max="12802" width="9.140625" style="51"/>
    <col min="12803" max="12803" width="3.42578125" style="51" bestFit="1" customWidth="1"/>
    <col min="12804" max="12804" width="2.42578125" style="51" bestFit="1" customWidth="1"/>
    <col min="12805" max="12805" width="6.5703125" style="51" bestFit="1" customWidth="1"/>
    <col min="12806" max="12806" width="2" style="51" bestFit="1" customWidth="1"/>
    <col min="12807" max="12807" width="8.140625" style="51" customWidth="1"/>
    <col min="12808" max="12808" width="2" style="51" bestFit="1" customWidth="1"/>
    <col min="12809" max="12809" width="6.5703125" style="51" bestFit="1" customWidth="1"/>
    <col min="12810" max="12810" width="2" style="51" bestFit="1" customWidth="1"/>
    <col min="12811" max="12811" width="6.5703125" style="51" bestFit="1" customWidth="1"/>
    <col min="12812" max="12812" width="2.7109375" style="51" bestFit="1" customWidth="1"/>
    <col min="12813" max="12813" width="1.7109375" style="51" bestFit="1" customWidth="1"/>
    <col min="12814" max="12814" width="6.5703125" style="51" bestFit="1" customWidth="1"/>
    <col min="12815" max="12815" width="2" style="51" bestFit="1" customWidth="1"/>
    <col min="12816" max="12816" width="6.5703125" style="51" bestFit="1" customWidth="1"/>
    <col min="12817" max="12817" width="2.7109375" style="51" bestFit="1" customWidth="1"/>
    <col min="12818" max="12818" width="1.7109375" style="51" bestFit="1" customWidth="1"/>
    <col min="12819" max="12819" width="6.5703125" style="51" bestFit="1" customWidth="1"/>
    <col min="12820" max="12820" width="2" style="51" bestFit="1" customWidth="1"/>
    <col min="12821" max="12821" width="6.5703125" style="51" bestFit="1" customWidth="1"/>
    <col min="12822" max="12822" width="2.42578125" style="51" bestFit="1" customWidth="1"/>
    <col min="12823" max="12823" width="2.42578125" style="51" customWidth="1"/>
    <col min="12824" max="12824" width="2.7109375" style="51" bestFit="1" customWidth="1"/>
    <col min="12825" max="12825" width="2" style="51" bestFit="1" customWidth="1"/>
    <col min="12826" max="12826" width="7.140625" style="51" bestFit="1" customWidth="1"/>
    <col min="12827" max="12827" width="7.42578125" style="51" customWidth="1"/>
    <col min="12828" max="12828" width="0" style="51" hidden="1" customWidth="1"/>
    <col min="12829" max="12831" width="9.140625" style="51"/>
    <col min="12832" max="12851" width="0" style="51" hidden="1" customWidth="1"/>
    <col min="12852" max="13056" width="9.140625" style="51"/>
    <col min="13057" max="13057" width="15.42578125" style="51" customWidth="1"/>
    <col min="13058" max="13058" width="9.140625" style="51"/>
    <col min="13059" max="13059" width="3.42578125" style="51" bestFit="1" customWidth="1"/>
    <col min="13060" max="13060" width="2.42578125" style="51" bestFit="1" customWidth="1"/>
    <col min="13061" max="13061" width="6.5703125" style="51" bestFit="1" customWidth="1"/>
    <col min="13062" max="13062" width="2" style="51" bestFit="1" customWidth="1"/>
    <col min="13063" max="13063" width="8.140625" style="51" customWidth="1"/>
    <col min="13064" max="13064" width="2" style="51" bestFit="1" customWidth="1"/>
    <col min="13065" max="13065" width="6.5703125" style="51" bestFit="1" customWidth="1"/>
    <col min="13066" max="13066" width="2" style="51" bestFit="1" customWidth="1"/>
    <col min="13067" max="13067" width="6.5703125" style="51" bestFit="1" customWidth="1"/>
    <col min="13068" max="13068" width="2.7109375" style="51" bestFit="1" customWidth="1"/>
    <col min="13069" max="13069" width="1.7109375" style="51" bestFit="1" customWidth="1"/>
    <col min="13070" max="13070" width="6.5703125" style="51" bestFit="1" customWidth="1"/>
    <col min="13071" max="13071" width="2" style="51" bestFit="1" customWidth="1"/>
    <col min="13072" max="13072" width="6.5703125" style="51" bestFit="1" customWidth="1"/>
    <col min="13073" max="13073" width="2.7109375" style="51" bestFit="1" customWidth="1"/>
    <col min="13074" max="13074" width="1.7109375" style="51" bestFit="1" customWidth="1"/>
    <col min="13075" max="13075" width="6.5703125" style="51" bestFit="1" customWidth="1"/>
    <col min="13076" max="13076" width="2" style="51" bestFit="1" customWidth="1"/>
    <col min="13077" max="13077" width="6.5703125" style="51" bestFit="1" customWidth="1"/>
    <col min="13078" max="13078" width="2.42578125" style="51" bestFit="1" customWidth="1"/>
    <col min="13079" max="13079" width="2.42578125" style="51" customWidth="1"/>
    <col min="13080" max="13080" width="2.7109375" style="51" bestFit="1" customWidth="1"/>
    <col min="13081" max="13081" width="2" style="51" bestFit="1" customWidth="1"/>
    <col min="13082" max="13082" width="7.140625" style="51" bestFit="1" customWidth="1"/>
    <col min="13083" max="13083" width="7.42578125" style="51" customWidth="1"/>
    <col min="13084" max="13084" width="0" style="51" hidden="1" customWidth="1"/>
    <col min="13085" max="13087" width="9.140625" style="51"/>
    <col min="13088" max="13107" width="0" style="51" hidden="1" customWidth="1"/>
    <col min="13108" max="13312" width="9.140625" style="51"/>
    <col min="13313" max="13313" width="15.42578125" style="51" customWidth="1"/>
    <col min="13314" max="13314" width="9.140625" style="51"/>
    <col min="13315" max="13315" width="3.42578125" style="51" bestFit="1" customWidth="1"/>
    <col min="13316" max="13316" width="2.42578125" style="51" bestFit="1" customWidth="1"/>
    <col min="13317" max="13317" width="6.5703125" style="51" bestFit="1" customWidth="1"/>
    <col min="13318" max="13318" width="2" style="51" bestFit="1" customWidth="1"/>
    <col min="13319" max="13319" width="8.140625" style="51" customWidth="1"/>
    <col min="13320" max="13320" width="2" style="51" bestFit="1" customWidth="1"/>
    <col min="13321" max="13321" width="6.5703125" style="51" bestFit="1" customWidth="1"/>
    <col min="13322" max="13322" width="2" style="51" bestFit="1" customWidth="1"/>
    <col min="13323" max="13323" width="6.5703125" style="51" bestFit="1" customWidth="1"/>
    <col min="13324" max="13324" width="2.7109375" style="51" bestFit="1" customWidth="1"/>
    <col min="13325" max="13325" width="1.7109375" style="51" bestFit="1" customWidth="1"/>
    <col min="13326" max="13326" width="6.5703125" style="51" bestFit="1" customWidth="1"/>
    <col min="13327" max="13327" width="2" style="51" bestFit="1" customWidth="1"/>
    <col min="13328" max="13328" width="6.5703125" style="51" bestFit="1" customWidth="1"/>
    <col min="13329" max="13329" width="2.7109375" style="51" bestFit="1" customWidth="1"/>
    <col min="13330" max="13330" width="1.7109375" style="51" bestFit="1" customWidth="1"/>
    <col min="13331" max="13331" width="6.5703125" style="51" bestFit="1" customWidth="1"/>
    <col min="13332" max="13332" width="2" style="51" bestFit="1" customWidth="1"/>
    <col min="13333" max="13333" width="6.5703125" style="51" bestFit="1" customWidth="1"/>
    <col min="13334" max="13334" width="2.42578125" style="51" bestFit="1" customWidth="1"/>
    <col min="13335" max="13335" width="2.42578125" style="51" customWidth="1"/>
    <col min="13336" max="13336" width="2.7109375" style="51" bestFit="1" customWidth="1"/>
    <col min="13337" max="13337" width="2" style="51" bestFit="1" customWidth="1"/>
    <col min="13338" max="13338" width="7.140625" style="51" bestFit="1" customWidth="1"/>
    <col min="13339" max="13339" width="7.42578125" style="51" customWidth="1"/>
    <col min="13340" max="13340" width="0" style="51" hidden="1" customWidth="1"/>
    <col min="13341" max="13343" width="9.140625" style="51"/>
    <col min="13344" max="13363" width="0" style="51" hidden="1" customWidth="1"/>
    <col min="13364" max="13568" width="9.140625" style="51"/>
    <col min="13569" max="13569" width="15.42578125" style="51" customWidth="1"/>
    <col min="13570" max="13570" width="9.140625" style="51"/>
    <col min="13571" max="13571" width="3.42578125" style="51" bestFit="1" customWidth="1"/>
    <col min="13572" max="13572" width="2.42578125" style="51" bestFit="1" customWidth="1"/>
    <col min="13573" max="13573" width="6.5703125" style="51" bestFit="1" customWidth="1"/>
    <col min="13574" max="13574" width="2" style="51" bestFit="1" customWidth="1"/>
    <col min="13575" max="13575" width="8.140625" style="51" customWidth="1"/>
    <col min="13576" max="13576" width="2" style="51" bestFit="1" customWidth="1"/>
    <col min="13577" max="13577" width="6.5703125" style="51" bestFit="1" customWidth="1"/>
    <col min="13578" max="13578" width="2" style="51" bestFit="1" customWidth="1"/>
    <col min="13579" max="13579" width="6.5703125" style="51" bestFit="1" customWidth="1"/>
    <col min="13580" max="13580" width="2.7109375" style="51" bestFit="1" customWidth="1"/>
    <col min="13581" max="13581" width="1.7109375" style="51" bestFit="1" customWidth="1"/>
    <col min="13582" max="13582" width="6.5703125" style="51" bestFit="1" customWidth="1"/>
    <col min="13583" max="13583" width="2" style="51" bestFit="1" customWidth="1"/>
    <col min="13584" max="13584" width="6.5703125" style="51" bestFit="1" customWidth="1"/>
    <col min="13585" max="13585" width="2.7109375" style="51" bestFit="1" customWidth="1"/>
    <col min="13586" max="13586" width="1.7109375" style="51" bestFit="1" customWidth="1"/>
    <col min="13587" max="13587" width="6.5703125" style="51" bestFit="1" customWidth="1"/>
    <col min="13588" max="13588" width="2" style="51" bestFit="1" customWidth="1"/>
    <col min="13589" max="13589" width="6.5703125" style="51" bestFit="1" customWidth="1"/>
    <col min="13590" max="13590" width="2.42578125" style="51" bestFit="1" customWidth="1"/>
    <col min="13591" max="13591" width="2.42578125" style="51" customWidth="1"/>
    <col min="13592" max="13592" width="2.7109375" style="51" bestFit="1" customWidth="1"/>
    <col min="13593" max="13593" width="2" style="51" bestFit="1" customWidth="1"/>
    <col min="13594" max="13594" width="7.140625" style="51" bestFit="1" customWidth="1"/>
    <col min="13595" max="13595" width="7.42578125" style="51" customWidth="1"/>
    <col min="13596" max="13596" width="0" style="51" hidden="1" customWidth="1"/>
    <col min="13597" max="13599" width="9.140625" style="51"/>
    <col min="13600" max="13619" width="0" style="51" hidden="1" customWidth="1"/>
    <col min="13620" max="13824" width="9.140625" style="51"/>
    <col min="13825" max="13825" width="15.42578125" style="51" customWidth="1"/>
    <col min="13826" max="13826" width="9.140625" style="51"/>
    <col min="13827" max="13827" width="3.42578125" style="51" bestFit="1" customWidth="1"/>
    <col min="13828" max="13828" width="2.42578125" style="51" bestFit="1" customWidth="1"/>
    <col min="13829" max="13829" width="6.5703125" style="51" bestFit="1" customWidth="1"/>
    <col min="13830" max="13830" width="2" style="51" bestFit="1" customWidth="1"/>
    <col min="13831" max="13831" width="8.140625" style="51" customWidth="1"/>
    <col min="13832" max="13832" width="2" style="51" bestFit="1" customWidth="1"/>
    <col min="13833" max="13833" width="6.5703125" style="51" bestFit="1" customWidth="1"/>
    <col min="13834" max="13834" width="2" style="51" bestFit="1" customWidth="1"/>
    <col min="13835" max="13835" width="6.5703125" style="51" bestFit="1" customWidth="1"/>
    <col min="13836" max="13836" width="2.7109375" style="51" bestFit="1" customWidth="1"/>
    <col min="13837" max="13837" width="1.7109375" style="51" bestFit="1" customWidth="1"/>
    <col min="13838" max="13838" width="6.5703125" style="51" bestFit="1" customWidth="1"/>
    <col min="13839" max="13839" width="2" style="51" bestFit="1" customWidth="1"/>
    <col min="13840" max="13840" width="6.5703125" style="51" bestFit="1" customWidth="1"/>
    <col min="13841" max="13841" width="2.7109375" style="51" bestFit="1" customWidth="1"/>
    <col min="13842" max="13842" width="1.7109375" style="51" bestFit="1" customWidth="1"/>
    <col min="13843" max="13843" width="6.5703125" style="51" bestFit="1" customWidth="1"/>
    <col min="13844" max="13844" width="2" style="51" bestFit="1" customWidth="1"/>
    <col min="13845" max="13845" width="6.5703125" style="51" bestFit="1" customWidth="1"/>
    <col min="13846" max="13846" width="2.42578125" style="51" bestFit="1" customWidth="1"/>
    <col min="13847" max="13847" width="2.42578125" style="51" customWidth="1"/>
    <col min="13848" max="13848" width="2.7109375" style="51" bestFit="1" customWidth="1"/>
    <col min="13849" max="13849" width="2" style="51" bestFit="1" customWidth="1"/>
    <col min="13850" max="13850" width="7.140625" style="51" bestFit="1" customWidth="1"/>
    <col min="13851" max="13851" width="7.42578125" style="51" customWidth="1"/>
    <col min="13852" max="13852" width="0" style="51" hidden="1" customWidth="1"/>
    <col min="13853" max="13855" width="9.140625" style="51"/>
    <col min="13856" max="13875" width="0" style="51" hidden="1" customWidth="1"/>
    <col min="13876" max="14080" width="9.140625" style="51"/>
    <col min="14081" max="14081" width="15.42578125" style="51" customWidth="1"/>
    <col min="14082" max="14082" width="9.140625" style="51"/>
    <col min="14083" max="14083" width="3.42578125" style="51" bestFit="1" customWidth="1"/>
    <col min="14084" max="14084" width="2.42578125" style="51" bestFit="1" customWidth="1"/>
    <col min="14085" max="14085" width="6.5703125" style="51" bestFit="1" customWidth="1"/>
    <col min="14086" max="14086" width="2" style="51" bestFit="1" customWidth="1"/>
    <col min="14087" max="14087" width="8.140625" style="51" customWidth="1"/>
    <col min="14088" max="14088" width="2" style="51" bestFit="1" customWidth="1"/>
    <col min="14089" max="14089" width="6.5703125" style="51" bestFit="1" customWidth="1"/>
    <col min="14090" max="14090" width="2" style="51" bestFit="1" customWidth="1"/>
    <col min="14091" max="14091" width="6.5703125" style="51" bestFit="1" customWidth="1"/>
    <col min="14092" max="14092" width="2.7109375" style="51" bestFit="1" customWidth="1"/>
    <col min="14093" max="14093" width="1.7109375" style="51" bestFit="1" customWidth="1"/>
    <col min="14094" max="14094" width="6.5703125" style="51" bestFit="1" customWidth="1"/>
    <col min="14095" max="14095" width="2" style="51" bestFit="1" customWidth="1"/>
    <col min="14096" max="14096" width="6.5703125" style="51" bestFit="1" customWidth="1"/>
    <col min="14097" max="14097" width="2.7109375" style="51" bestFit="1" customWidth="1"/>
    <col min="14098" max="14098" width="1.7109375" style="51" bestFit="1" customWidth="1"/>
    <col min="14099" max="14099" width="6.5703125" style="51" bestFit="1" customWidth="1"/>
    <col min="14100" max="14100" width="2" style="51" bestFit="1" customWidth="1"/>
    <col min="14101" max="14101" width="6.5703125" style="51" bestFit="1" customWidth="1"/>
    <col min="14102" max="14102" width="2.42578125" style="51" bestFit="1" customWidth="1"/>
    <col min="14103" max="14103" width="2.42578125" style="51" customWidth="1"/>
    <col min="14104" max="14104" width="2.7109375" style="51" bestFit="1" customWidth="1"/>
    <col min="14105" max="14105" width="2" style="51" bestFit="1" customWidth="1"/>
    <col min="14106" max="14106" width="7.140625" style="51" bestFit="1" customWidth="1"/>
    <col min="14107" max="14107" width="7.42578125" style="51" customWidth="1"/>
    <col min="14108" max="14108" width="0" style="51" hidden="1" customWidth="1"/>
    <col min="14109" max="14111" width="9.140625" style="51"/>
    <col min="14112" max="14131" width="0" style="51" hidden="1" customWidth="1"/>
    <col min="14132" max="14336" width="9.140625" style="51"/>
    <col min="14337" max="14337" width="15.42578125" style="51" customWidth="1"/>
    <col min="14338" max="14338" width="9.140625" style="51"/>
    <col min="14339" max="14339" width="3.42578125" style="51" bestFit="1" customWidth="1"/>
    <col min="14340" max="14340" width="2.42578125" style="51" bestFit="1" customWidth="1"/>
    <col min="14341" max="14341" width="6.5703125" style="51" bestFit="1" customWidth="1"/>
    <col min="14342" max="14342" width="2" style="51" bestFit="1" customWidth="1"/>
    <col min="14343" max="14343" width="8.140625" style="51" customWidth="1"/>
    <col min="14344" max="14344" width="2" style="51" bestFit="1" customWidth="1"/>
    <col min="14345" max="14345" width="6.5703125" style="51" bestFit="1" customWidth="1"/>
    <col min="14346" max="14346" width="2" style="51" bestFit="1" customWidth="1"/>
    <col min="14347" max="14347" width="6.5703125" style="51" bestFit="1" customWidth="1"/>
    <col min="14348" max="14348" width="2.7109375" style="51" bestFit="1" customWidth="1"/>
    <col min="14349" max="14349" width="1.7109375" style="51" bestFit="1" customWidth="1"/>
    <col min="14350" max="14350" width="6.5703125" style="51" bestFit="1" customWidth="1"/>
    <col min="14351" max="14351" width="2" style="51" bestFit="1" customWidth="1"/>
    <col min="14352" max="14352" width="6.5703125" style="51" bestFit="1" customWidth="1"/>
    <col min="14353" max="14353" width="2.7109375" style="51" bestFit="1" customWidth="1"/>
    <col min="14354" max="14354" width="1.7109375" style="51" bestFit="1" customWidth="1"/>
    <col min="14355" max="14355" width="6.5703125" style="51" bestFit="1" customWidth="1"/>
    <col min="14356" max="14356" width="2" style="51" bestFit="1" customWidth="1"/>
    <col min="14357" max="14357" width="6.5703125" style="51" bestFit="1" customWidth="1"/>
    <col min="14358" max="14358" width="2.42578125" style="51" bestFit="1" customWidth="1"/>
    <col min="14359" max="14359" width="2.42578125" style="51" customWidth="1"/>
    <col min="14360" max="14360" width="2.7109375" style="51" bestFit="1" customWidth="1"/>
    <col min="14361" max="14361" width="2" style="51" bestFit="1" customWidth="1"/>
    <col min="14362" max="14362" width="7.140625" style="51" bestFit="1" customWidth="1"/>
    <col min="14363" max="14363" width="7.42578125" style="51" customWidth="1"/>
    <col min="14364" max="14364" width="0" style="51" hidden="1" customWidth="1"/>
    <col min="14365" max="14367" width="9.140625" style="51"/>
    <col min="14368" max="14387" width="0" style="51" hidden="1" customWidth="1"/>
    <col min="14388" max="14592" width="9.140625" style="51"/>
    <col min="14593" max="14593" width="15.42578125" style="51" customWidth="1"/>
    <col min="14594" max="14594" width="9.140625" style="51"/>
    <col min="14595" max="14595" width="3.42578125" style="51" bestFit="1" customWidth="1"/>
    <col min="14596" max="14596" width="2.42578125" style="51" bestFit="1" customWidth="1"/>
    <col min="14597" max="14597" width="6.5703125" style="51" bestFit="1" customWidth="1"/>
    <col min="14598" max="14598" width="2" style="51" bestFit="1" customWidth="1"/>
    <col min="14599" max="14599" width="8.140625" style="51" customWidth="1"/>
    <col min="14600" max="14600" width="2" style="51" bestFit="1" customWidth="1"/>
    <col min="14601" max="14601" width="6.5703125" style="51" bestFit="1" customWidth="1"/>
    <col min="14602" max="14602" width="2" style="51" bestFit="1" customWidth="1"/>
    <col min="14603" max="14603" width="6.5703125" style="51" bestFit="1" customWidth="1"/>
    <col min="14604" max="14604" width="2.7109375" style="51" bestFit="1" customWidth="1"/>
    <col min="14605" max="14605" width="1.7109375" style="51" bestFit="1" customWidth="1"/>
    <col min="14606" max="14606" width="6.5703125" style="51" bestFit="1" customWidth="1"/>
    <col min="14607" max="14607" width="2" style="51" bestFit="1" customWidth="1"/>
    <col min="14608" max="14608" width="6.5703125" style="51" bestFit="1" customWidth="1"/>
    <col min="14609" max="14609" width="2.7109375" style="51" bestFit="1" customWidth="1"/>
    <col min="14610" max="14610" width="1.7109375" style="51" bestFit="1" customWidth="1"/>
    <col min="14611" max="14611" width="6.5703125" style="51" bestFit="1" customWidth="1"/>
    <col min="14612" max="14612" width="2" style="51" bestFit="1" customWidth="1"/>
    <col min="14613" max="14613" width="6.5703125" style="51" bestFit="1" customWidth="1"/>
    <col min="14614" max="14614" width="2.42578125" style="51" bestFit="1" customWidth="1"/>
    <col min="14615" max="14615" width="2.42578125" style="51" customWidth="1"/>
    <col min="14616" max="14616" width="2.7109375" style="51" bestFit="1" customWidth="1"/>
    <col min="14617" max="14617" width="2" style="51" bestFit="1" customWidth="1"/>
    <col min="14618" max="14618" width="7.140625" style="51" bestFit="1" customWidth="1"/>
    <col min="14619" max="14619" width="7.42578125" style="51" customWidth="1"/>
    <col min="14620" max="14620" width="0" style="51" hidden="1" customWidth="1"/>
    <col min="14621" max="14623" width="9.140625" style="51"/>
    <col min="14624" max="14643" width="0" style="51" hidden="1" customWidth="1"/>
    <col min="14644" max="14848" width="9.140625" style="51"/>
    <col min="14849" max="14849" width="15.42578125" style="51" customWidth="1"/>
    <col min="14850" max="14850" width="9.140625" style="51"/>
    <col min="14851" max="14851" width="3.42578125" style="51" bestFit="1" customWidth="1"/>
    <col min="14852" max="14852" width="2.42578125" style="51" bestFit="1" customWidth="1"/>
    <col min="14853" max="14853" width="6.5703125" style="51" bestFit="1" customWidth="1"/>
    <col min="14854" max="14854" width="2" style="51" bestFit="1" customWidth="1"/>
    <col min="14855" max="14855" width="8.140625" style="51" customWidth="1"/>
    <col min="14856" max="14856" width="2" style="51" bestFit="1" customWidth="1"/>
    <col min="14857" max="14857" width="6.5703125" style="51" bestFit="1" customWidth="1"/>
    <col min="14858" max="14858" width="2" style="51" bestFit="1" customWidth="1"/>
    <col min="14859" max="14859" width="6.5703125" style="51" bestFit="1" customWidth="1"/>
    <col min="14860" max="14860" width="2.7109375" style="51" bestFit="1" customWidth="1"/>
    <col min="14861" max="14861" width="1.7109375" style="51" bestFit="1" customWidth="1"/>
    <col min="14862" max="14862" width="6.5703125" style="51" bestFit="1" customWidth="1"/>
    <col min="14863" max="14863" width="2" style="51" bestFit="1" customWidth="1"/>
    <col min="14864" max="14864" width="6.5703125" style="51" bestFit="1" customWidth="1"/>
    <col min="14865" max="14865" width="2.7109375" style="51" bestFit="1" customWidth="1"/>
    <col min="14866" max="14866" width="1.7109375" style="51" bestFit="1" customWidth="1"/>
    <col min="14867" max="14867" width="6.5703125" style="51" bestFit="1" customWidth="1"/>
    <col min="14868" max="14868" width="2" style="51" bestFit="1" customWidth="1"/>
    <col min="14869" max="14869" width="6.5703125" style="51" bestFit="1" customWidth="1"/>
    <col min="14870" max="14870" width="2.42578125" style="51" bestFit="1" customWidth="1"/>
    <col min="14871" max="14871" width="2.42578125" style="51" customWidth="1"/>
    <col min="14872" max="14872" width="2.7109375" style="51" bestFit="1" customWidth="1"/>
    <col min="14873" max="14873" width="2" style="51" bestFit="1" customWidth="1"/>
    <col min="14874" max="14874" width="7.140625" style="51" bestFit="1" customWidth="1"/>
    <col min="14875" max="14875" width="7.42578125" style="51" customWidth="1"/>
    <col min="14876" max="14876" width="0" style="51" hidden="1" customWidth="1"/>
    <col min="14877" max="14879" width="9.140625" style="51"/>
    <col min="14880" max="14899" width="0" style="51" hidden="1" customWidth="1"/>
    <col min="14900" max="15104" width="9.140625" style="51"/>
    <col min="15105" max="15105" width="15.42578125" style="51" customWidth="1"/>
    <col min="15106" max="15106" width="9.140625" style="51"/>
    <col min="15107" max="15107" width="3.42578125" style="51" bestFit="1" customWidth="1"/>
    <col min="15108" max="15108" width="2.42578125" style="51" bestFit="1" customWidth="1"/>
    <col min="15109" max="15109" width="6.5703125" style="51" bestFit="1" customWidth="1"/>
    <col min="15110" max="15110" width="2" style="51" bestFit="1" customWidth="1"/>
    <col min="15111" max="15111" width="8.140625" style="51" customWidth="1"/>
    <col min="15112" max="15112" width="2" style="51" bestFit="1" customWidth="1"/>
    <col min="15113" max="15113" width="6.5703125" style="51" bestFit="1" customWidth="1"/>
    <col min="15114" max="15114" width="2" style="51" bestFit="1" customWidth="1"/>
    <col min="15115" max="15115" width="6.5703125" style="51" bestFit="1" customWidth="1"/>
    <col min="15116" max="15116" width="2.7109375" style="51" bestFit="1" customWidth="1"/>
    <col min="15117" max="15117" width="1.7109375" style="51" bestFit="1" customWidth="1"/>
    <col min="15118" max="15118" width="6.5703125" style="51" bestFit="1" customWidth="1"/>
    <col min="15119" max="15119" width="2" style="51" bestFit="1" customWidth="1"/>
    <col min="15120" max="15120" width="6.5703125" style="51" bestFit="1" customWidth="1"/>
    <col min="15121" max="15121" width="2.7109375" style="51" bestFit="1" customWidth="1"/>
    <col min="15122" max="15122" width="1.7109375" style="51" bestFit="1" customWidth="1"/>
    <col min="15123" max="15123" width="6.5703125" style="51" bestFit="1" customWidth="1"/>
    <col min="15124" max="15124" width="2" style="51" bestFit="1" customWidth="1"/>
    <col min="15125" max="15125" width="6.5703125" style="51" bestFit="1" customWidth="1"/>
    <col min="15126" max="15126" width="2.42578125" style="51" bestFit="1" customWidth="1"/>
    <col min="15127" max="15127" width="2.42578125" style="51" customWidth="1"/>
    <col min="15128" max="15128" width="2.7109375" style="51" bestFit="1" customWidth="1"/>
    <col min="15129" max="15129" width="2" style="51" bestFit="1" customWidth="1"/>
    <col min="15130" max="15130" width="7.140625" style="51" bestFit="1" customWidth="1"/>
    <col min="15131" max="15131" width="7.42578125" style="51" customWidth="1"/>
    <col min="15132" max="15132" width="0" style="51" hidden="1" customWidth="1"/>
    <col min="15133" max="15135" width="9.140625" style="51"/>
    <col min="15136" max="15155" width="0" style="51" hidden="1" customWidth="1"/>
    <col min="15156" max="15360" width="9.140625" style="51"/>
    <col min="15361" max="15361" width="15.42578125" style="51" customWidth="1"/>
    <col min="15362" max="15362" width="9.140625" style="51"/>
    <col min="15363" max="15363" width="3.42578125" style="51" bestFit="1" customWidth="1"/>
    <col min="15364" max="15364" width="2.42578125" style="51" bestFit="1" customWidth="1"/>
    <col min="15365" max="15365" width="6.5703125" style="51" bestFit="1" customWidth="1"/>
    <col min="15366" max="15366" width="2" style="51" bestFit="1" customWidth="1"/>
    <col min="15367" max="15367" width="8.140625" style="51" customWidth="1"/>
    <col min="15368" max="15368" width="2" style="51" bestFit="1" customWidth="1"/>
    <col min="15369" max="15369" width="6.5703125" style="51" bestFit="1" customWidth="1"/>
    <col min="15370" max="15370" width="2" style="51" bestFit="1" customWidth="1"/>
    <col min="15371" max="15371" width="6.5703125" style="51" bestFit="1" customWidth="1"/>
    <col min="15372" max="15372" width="2.7109375" style="51" bestFit="1" customWidth="1"/>
    <col min="15373" max="15373" width="1.7109375" style="51" bestFit="1" customWidth="1"/>
    <col min="15374" max="15374" width="6.5703125" style="51" bestFit="1" customWidth="1"/>
    <col min="15375" max="15375" width="2" style="51" bestFit="1" customWidth="1"/>
    <col min="15376" max="15376" width="6.5703125" style="51" bestFit="1" customWidth="1"/>
    <col min="15377" max="15377" width="2.7109375" style="51" bestFit="1" customWidth="1"/>
    <col min="15378" max="15378" width="1.7109375" style="51" bestFit="1" customWidth="1"/>
    <col min="15379" max="15379" width="6.5703125" style="51" bestFit="1" customWidth="1"/>
    <col min="15380" max="15380" width="2" style="51" bestFit="1" customWidth="1"/>
    <col min="15381" max="15381" width="6.5703125" style="51" bestFit="1" customWidth="1"/>
    <col min="15382" max="15382" width="2.42578125" style="51" bestFit="1" customWidth="1"/>
    <col min="15383" max="15383" width="2.42578125" style="51" customWidth="1"/>
    <col min="15384" max="15384" width="2.7109375" style="51" bestFit="1" customWidth="1"/>
    <col min="15385" max="15385" width="2" style="51" bestFit="1" customWidth="1"/>
    <col min="15386" max="15386" width="7.140625" style="51" bestFit="1" customWidth="1"/>
    <col min="15387" max="15387" width="7.42578125" style="51" customWidth="1"/>
    <col min="15388" max="15388" width="0" style="51" hidden="1" customWidth="1"/>
    <col min="15389" max="15391" width="9.140625" style="51"/>
    <col min="15392" max="15411" width="0" style="51" hidden="1" customWidth="1"/>
    <col min="15412" max="15616" width="9.140625" style="51"/>
    <col min="15617" max="15617" width="15.42578125" style="51" customWidth="1"/>
    <col min="15618" max="15618" width="9.140625" style="51"/>
    <col min="15619" max="15619" width="3.42578125" style="51" bestFit="1" customWidth="1"/>
    <col min="15620" max="15620" width="2.42578125" style="51" bestFit="1" customWidth="1"/>
    <col min="15621" max="15621" width="6.5703125" style="51" bestFit="1" customWidth="1"/>
    <col min="15622" max="15622" width="2" style="51" bestFit="1" customWidth="1"/>
    <col min="15623" max="15623" width="8.140625" style="51" customWidth="1"/>
    <col min="15624" max="15624" width="2" style="51" bestFit="1" customWidth="1"/>
    <col min="15625" max="15625" width="6.5703125" style="51" bestFit="1" customWidth="1"/>
    <col min="15626" max="15626" width="2" style="51" bestFit="1" customWidth="1"/>
    <col min="15627" max="15627" width="6.5703125" style="51" bestFit="1" customWidth="1"/>
    <col min="15628" max="15628" width="2.7109375" style="51" bestFit="1" customWidth="1"/>
    <col min="15629" max="15629" width="1.7109375" style="51" bestFit="1" customWidth="1"/>
    <col min="15630" max="15630" width="6.5703125" style="51" bestFit="1" customWidth="1"/>
    <col min="15631" max="15631" width="2" style="51" bestFit="1" customWidth="1"/>
    <col min="15632" max="15632" width="6.5703125" style="51" bestFit="1" customWidth="1"/>
    <col min="15633" max="15633" width="2.7109375" style="51" bestFit="1" customWidth="1"/>
    <col min="15634" max="15634" width="1.7109375" style="51" bestFit="1" customWidth="1"/>
    <col min="15635" max="15635" width="6.5703125" style="51" bestFit="1" customWidth="1"/>
    <col min="15636" max="15636" width="2" style="51" bestFit="1" customWidth="1"/>
    <col min="15637" max="15637" width="6.5703125" style="51" bestFit="1" customWidth="1"/>
    <col min="15638" max="15638" width="2.42578125" style="51" bestFit="1" customWidth="1"/>
    <col min="15639" max="15639" width="2.42578125" style="51" customWidth="1"/>
    <col min="15640" max="15640" width="2.7109375" style="51" bestFit="1" customWidth="1"/>
    <col min="15641" max="15641" width="2" style="51" bestFit="1" customWidth="1"/>
    <col min="15642" max="15642" width="7.140625" style="51" bestFit="1" customWidth="1"/>
    <col min="15643" max="15643" width="7.42578125" style="51" customWidth="1"/>
    <col min="15644" max="15644" width="0" style="51" hidden="1" customWidth="1"/>
    <col min="15645" max="15647" width="9.140625" style="51"/>
    <col min="15648" max="15667" width="0" style="51" hidden="1" customWidth="1"/>
    <col min="15668" max="15872" width="9.140625" style="51"/>
    <col min="15873" max="15873" width="15.42578125" style="51" customWidth="1"/>
    <col min="15874" max="15874" width="9.140625" style="51"/>
    <col min="15875" max="15875" width="3.42578125" style="51" bestFit="1" customWidth="1"/>
    <col min="15876" max="15876" width="2.42578125" style="51" bestFit="1" customWidth="1"/>
    <col min="15877" max="15877" width="6.5703125" style="51" bestFit="1" customWidth="1"/>
    <col min="15878" max="15878" width="2" style="51" bestFit="1" customWidth="1"/>
    <col min="15879" max="15879" width="8.140625" style="51" customWidth="1"/>
    <col min="15880" max="15880" width="2" style="51" bestFit="1" customWidth="1"/>
    <col min="15881" max="15881" width="6.5703125" style="51" bestFit="1" customWidth="1"/>
    <col min="15882" max="15882" width="2" style="51" bestFit="1" customWidth="1"/>
    <col min="15883" max="15883" width="6.5703125" style="51" bestFit="1" customWidth="1"/>
    <col min="15884" max="15884" width="2.7109375" style="51" bestFit="1" customWidth="1"/>
    <col min="15885" max="15885" width="1.7109375" style="51" bestFit="1" customWidth="1"/>
    <col min="15886" max="15886" width="6.5703125" style="51" bestFit="1" customWidth="1"/>
    <col min="15887" max="15887" width="2" style="51" bestFit="1" customWidth="1"/>
    <col min="15888" max="15888" width="6.5703125" style="51" bestFit="1" customWidth="1"/>
    <col min="15889" max="15889" width="2.7109375" style="51" bestFit="1" customWidth="1"/>
    <col min="15890" max="15890" width="1.7109375" style="51" bestFit="1" customWidth="1"/>
    <col min="15891" max="15891" width="6.5703125" style="51" bestFit="1" customWidth="1"/>
    <col min="15892" max="15892" width="2" style="51" bestFit="1" customWidth="1"/>
    <col min="15893" max="15893" width="6.5703125" style="51" bestFit="1" customWidth="1"/>
    <col min="15894" max="15894" width="2.42578125" style="51" bestFit="1" customWidth="1"/>
    <col min="15895" max="15895" width="2.42578125" style="51" customWidth="1"/>
    <col min="15896" max="15896" width="2.7109375" style="51" bestFit="1" customWidth="1"/>
    <col min="15897" max="15897" width="2" style="51" bestFit="1" customWidth="1"/>
    <col min="15898" max="15898" width="7.140625" style="51" bestFit="1" customWidth="1"/>
    <col min="15899" max="15899" width="7.42578125" style="51" customWidth="1"/>
    <col min="15900" max="15900" width="0" style="51" hidden="1" customWidth="1"/>
    <col min="15901" max="15903" width="9.140625" style="51"/>
    <col min="15904" max="15923" width="0" style="51" hidden="1" customWidth="1"/>
    <col min="15924" max="16128" width="9.140625" style="51"/>
    <col min="16129" max="16129" width="15.42578125" style="51" customWidth="1"/>
    <col min="16130" max="16130" width="9.140625" style="51"/>
    <col min="16131" max="16131" width="3.42578125" style="51" bestFit="1" customWidth="1"/>
    <col min="16132" max="16132" width="2.42578125" style="51" bestFit="1" customWidth="1"/>
    <col min="16133" max="16133" width="6.5703125" style="51" bestFit="1" customWidth="1"/>
    <col min="16134" max="16134" width="2" style="51" bestFit="1" customWidth="1"/>
    <col min="16135" max="16135" width="8.140625" style="51" customWidth="1"/>
    <col min="16136" max="16136" width="2" style="51" bestFit="1" customWidth="1"/>
    <col min="16137" max="16137" width="6.5703125" style="51" bestFit="1" customWidth="1"/>
    <col min="16138" max="16138" width="2" style="51" bestFit="1" customWidth="1"/>
    <col min="16139" max="16139" width="6.5703125" style="51" bestFit="1" customWidth="1"/>
    <col min="16140" max="16140" width="2.7109375" style="51" bestFit="1" customWidth="1"/>
    <col min="16141" max="16141" width="1.7109375" style="51" bestFit="1" customWidth="1"/>
    <col min="16142" max="16142" width="6.5703125" style="51" bestFit="1" customWidth="1"/>
    <col min="16143" max="16143" width="2" style="51" bestFit="1" customWidth="1"/>
    <col min="16144" max="16144" width="6.5703125" style="51" bestFit="1" customWidth="1"/>
    <col min="16145" max="16145" width="2.7109375" style="51" bestFit="1" customWidth="1"/>
    <col min="16146" max="16146" width="1.7109375" style="51" bestFit="1" customWidth="1"/>
    <col min="16147" max="16147" width="6.5703125" style="51" bestFit="1" customWidth="1"/>
    <col min="16148" max="16148" width="2" style="51" bestFit="1" customWidth="1"/>
    <col min="16149" max="16149" width="6.5703125" style="51" bestFit="1" customWidth="1"/>
    <col min="16150" max="16150" width="2.42578125" style="51" bestFit="1" customWidth="1"/>
    <col min="16151" max="16151" width="2.42578125" style="51" customWidth="1"/>
    <col min="16152" max="16152" width="2.7109375" style="51" bestFit="1" customWidth="1"/>
    <col min="16153" max="16153" width="2" style="51" bestFit="1" customWidth="1"/>
    <col min="16154" max="16154" width="7.140625" style="51" bestFit="1" customWidth="1"/>
    <col min="16155" max="16155" width="7.42578125" style="51" customWidth="1"/>
    <col min="16156" max="16156" width="0" style="51" hidden="1" customWidth="1"/>
    <col min="16157" max="16159" width="9.140625" style="51"/>
    <col min="16160" max="16179" width="0" style="51" hidden="1" customWidth="1"/>
    <col min="16180" max="16384" width="9.140625" style="51"/>
  </cols>
  <sheetData>
    <row r="1" spans="1:56" ht="60" customHeight="1" x14ac:dyDescent="0.25">
      <c r="A1" s="308" t="s">
        <v>127</v>
      </c>
      <c r="B1" s="309"/>
      <c r="C1" s="309"/>
      <c r="D1" s="309"/>
      <c r="E1" s="309"/>
      <c r="F1" s="309"/>
      <c r="G1" s="309"/>
      <c r="H1" s="309"/>
      <c r="I1" s="309"/>
      <c r="J1" s="309"/>
      <c r="K1" s="309"/>
      <c r="L1" s="309"/>
      <c r="M1" s="309"/>
      <c r="N1" s="309"/>
      <c r="O1" s="309"/>
      <c r="P1" s="309"/>
      <c r="Q1" s="309"/>
      <c r="R1" s="309"/>
      <c r="S1" s="309"/>
      <c r="T1" s="309"/>
      <c r="U1" s="309"/>
      <c r="V1" s="309"/>
      <c r="W1" s="309"/>
      <c r="X1" s="309"/>
      <c r="Y1" s="309"/>
      <c r="Z1" s="309"/>
      <c r="AA1" s="310"/>
      <c r="AB1">
        <v>1</v>
      </c>
      <c r="AF1" s="51" t="s">
        <v>128</v>
      </c>
      <c r="AG1" s="52">
        <v>0.04</v>
      </c>
      <c r="AH1" s="53">
        <v>8.0000000000000002E-3</v>
      </c>
      <c r="AI1" s="53">
        <v>1.2699999999999999E-2</v>
      </c>
      <c r="AJ1" s="53">
        <v>1.23E-2</v>
      </c>
      <c r="AK1" s="53">
        <v>7.3999999999999996E-2</v>
      </c>
      <c r="AL1" s="53"/>
      <c r="AM1" s="51" t="s">
        <v>128</v>
      </c>
      <c r="AN1" s="53">
        <v>0.03</v>
      </c>
      <c r="AO1" s="53">
        <v>8.0000000000000002E-3</v>
      </c>
      <c r="AP1" s="53">
        <v>9.7000000000000003E-3</v>
      </c>
      <c r="AQ1" s="53">
        <v>5.8999999999999999E-3</v>
      </c>
      <c r="AR1" s="53">
        <v>6.1600000000000002E-2</v>
      </c>
      <c r="AS1" s="53"/>
      <c r="AT1" s="51" t="s">
        <v>128</v>
      </c>
      <c r="AU1" s="53">
        <v>5.5E-2</v>
      </c>
      <c r="AV1" s="53">
        <v>0.01</v>
      </c>
      <c r="AW1" s="53">
        <v>1.2699999999999999E-2</v>
      </c>
      <c r="AX1" s="53">
        <v>1.3899999999999999E-2</v>
      </c>
      <c r="AY1" s="53">
        <v>8.9599999999999999E-2</v>
      </c>
      <c r="AZ1" s="53"/>
      <c r="BA1" s="53"/>
      <c r="BB1" s="53"/>
      <c r="BC1" s="53"/>
      <c r="BD1" s="53"/>
    </row>
    <row r="2" spans="1:56" x14ac:dyDescent="0.25">
      <c r="A2" s="54" t="s">
        <v>129</v>
      </c>
      <c r="B2" s="55" t="s">
        <v>130</v>
      </c>
      <c r="C2" s="55"/>
      <c r="D2" s="55"/>
      <c r="E2" s="55"/>
      <c r="F2" s="55"/>
      <c r="G2" s="55"/>
      <c r="H2" s="55"/>
      <c r="I2" s="55"/>
      <c r="J2" s="55"/>
      <c r="K2" s="55"/>
      <c r="L2" s="55"/>
      <c r="M2" s="55"/>
      <c r="N2" s="55"/>
      <c r="O2" s="55"/>
      <c r="P2" s="55"/>
      <c r="Q2" s="55"/>
      <c r="R2" s="55"/>
      <c r="S2" s="311" t="s">
        <v>131</v>
      </c>
      <c r="T2" s="311"/>
      <c r="U2" s="311"/>
      <c r="V2" s="311"/>
      <c r="W2" s="311"/>
      <c r="X2" s="311"/>
      <c r="Y2" s="55"/>
      <c r="Z2" s="312" t="s">
        <v>132</v>
      </c>
      <c r="AA2" s="313"/>
      <c r="AB2"/>
      <c r="AF2" s="56" t="s">
        <v>133</v>
      </c>
      <c r="AG2" s="52">
        <v>4.0099999999999997E-2</v>
      </c>
      <c r="AH2" s="53">
        <v>4.0000000000000001E-3</v>
      </c>
      <c r="AI2" s="53">
        <v>5.5999999999999999E-3</v>
      </c>
      <c r="AJ2" s="53">
        <v>1.11E-2</v>
      </c>
      <c r="AK2" s="53">
        <v>7.2999999999999995E-2</v>
      </c>
      <c r="AL2" s="53"/>
      <c r="AM2" s="56" t="s">
        <v>133</v>
      </c>
      <c r="AN2" s="53">
        <v>3.7999999999999999E-2</v>
      </c>
      <c r="AO2" s="53">
        <v>3.2000000000000002E-3</v>
      </c>
      <c r="AP2" s="53">
        <v>5.0000000000000001E-3</v>
      </c>
      <c r="AQ2" s="53">
        <v>1.0200000000000001E-2</v>
      </c>
      <c r="AR2" s="53">
        <v>6.6400000000000001E-2</v>
      </c>
      <c r="AS2" s="53"/>
      <c r="AT2" s="56" t="s">
        <v>133</v>
      </c>
      <c r="AU2" s="53">
        <v>4.6699999999999998E-2</v>
      </c>
      <c r="AV2" s="53">
        <v>7.4000000000000003E-3</v>
      </c>
      <c r="AW2" s="53">
        <v>9.7000000000000003E-3</v>
      </c>
      <c r="AX2" s="53">
        <v>1.21E-2</v>
      </c>
      <c r="AY2" s="53">
        <v>8.6900000000000005E-2</v>
      </c>
      <c r="AZ2" s="53"/>
      <c r="BA2" s="53"/>
      <c r="BB2" s="53"/>
      <c r="BC2" s="53"/>
      <c r="BD2" s="53"/>
    </row>
    <row r="3" spans="1:56" x14ac:dyDescent="0.25">
      <c r="A3" s="54" t="s">
        <v>134</v>
      </c>
      <c r="B3" s="55"/>
      <c r="C3" s="55"/>
      <c r="D3" s="55"/>
      <c r="E3" s="55"/>
      <c r="F3" s="55"/>
      <c r="G3" s="55"/>
      <c r="H3" s="55"/>
      <c r="I3" s="55"/>
      <c r="J3" s="55"/>
      <c r="K3" s="55"/>
      <c r="L3" s="55"/>
      <c r="M3" s="55"/>
      <c r="N3" s="55"/>
      <c r="O3" s="55"/>
      <c r="P3" s="55"/>
      <c r="Q3" s="55"/>
      <c r="R3" s="55"/>
      <c r="S3" s="314" t="s">
        <v>135</v>
      </c>
      <c r="T3" s="314"/>
      <c r="U3" s="314"/>
      <c r="V3" s="314"/>
      <c r="W3" s="314"/>
      <c r="X3" s="314"/>
      <c r="Y3" s="55"/>
      <c r="Z3" s="315">
        <v>44986</v>
      </c>
      <c r="AA3" s="316"/>
      <c r="AB3"/>
      <c r="AF3" s="51" t="s">
        <v>136</v>
      </c>
      <c r="AG3" s="52">
        <v>4.9299999999999997E-2</v>
      </c>
      <c r="AH3" s="53">
        <v>4.8999999999999998E-3</v>
      </c>
      <c r="AI3" s="53">
        <v>1.3899999999999999E-2</v>
      </c>
      <c r="AJ3" s="53">
        <v>9.9000000000000008E-3</v>
      </c>
      <c r="AK3" s="53">
        <v>8.0399999999999999E-2</v>
      </c>
      <c r="AL3" s="53"/>
      <c r="AM3" s="51" t="s">
        <v>136</v>
      </c>
      <c r="AN3" s="53">
        <v>3.4299999999999997E-2</v>
      </c>
      <c r="AO3" s="53">
        <v>2.8E-3</v>
      </c>
      <c r="AP3" s="53">
        <v>0.01</v>
      </c>
      <c r="AQ3" s="53">
        <v>9.4000000000000004E-3</v>
      </c>
      <c r="AR3" s="53">
        <v>6.7400000000000002E-2</v>
      </c>
      <c r="AS3" s="53"/>
      <c r="AT3" s="51" t="s">
        <v>136</v>
      </c>
      <c r="AU3" s="53">
        <v>6.7100000000000007E-2</v>
      </c>
      <c r="AV3" s="53">
        <v>7.4999999999999997E-3</v>
      </c>
      <c r="AW3" s="53">
        <v>1.7399999999999999E-2</v>
      </c>
      <c r="AX3" s="53">
        <v>1.17E-2</v>
      </c>
      <c r="AY3" s="53">
        <v>9.4E-2</v>
      </c>
      <c r="AZ3" s="53"/>
      <c r="BA3" s="53"/>
      <c r="BB3" s="53"/>
      <c r="BC3" s="53"/>
      <c r="BD3" s="53"/>
    </row>
    <row r="4" spans="1:56" ht="15.75" thickBot="1" x14ac:dyDescent="0.3">
      <c r="A4" s="54" t="s">
        <v>137</v>
      </c>
      <c r="B4" s="55" t="s">
        <v>238</v>
      </c>
      <c r="C4" s="55"/>
      <c r="D4" s="55"/>
      <c r="E4" s="55"/>
      <c r="F4" s="55"/>
      <c r="G4" s="55"/>
      <c r="H4" s="55"/>
      <c r="I4" s="55"/>
      <c r="J4" s="55"/>
      <c r="K4" s="55"/>
      <c r="L4" s="55"/>
      <c r="M4" s="55"/>
      <c r="N4" s="55"/>
      <c r="O4" s="55"/>
      <c r="P4" s="55"/>
      <c r="Q4" s="55"/>
      <c r="R4" s="55"/>
      <c r="S4" s="305" t="s">
        <v>138</v>
      </c>
      <c r="T4" s="305"/>
      <c r="U4" s="305"/>
      <c r="V4" s="305"/>
      <c r="W4" s="305"/>
      <c r="X4" s="305"/>
      <c r="Y4" s="55"/>
      <c r="Z4" s="306"/>
      <c r="AA4" s="307"/>
      <c r="AB4"/>
      <c r="AF4" s="56" t="s">
        <v>139</v>
      </c>
      <c r="AG4" s="52">
        <v>5.9200000000000003E-2</v>
      </c>
      <c r="AH4" s="53">
        <v>5.1000000000000004E-3</v>
      </c>
      <c r="AI4" s="53">
        <v>1.4800000000000001E-2</v>
      </c>
      <c r="AJ4" s="53">
        <v>1.0699999999999999E-2</v>
      </c>
      <c r="AK4" s="53">
        <v>8.3099999999999993E-2</v>
      </c>
      <c r="AL4" s="53"/>
      <c r="AM4" s="56" t="s">
        <v>139</v>
      </c>
      <c r="AN4" s="53">
        <v>5.2900000000000003E-2</v>
      </c>
      <c r="AO4" s="53">
        <v>2.5000000000000001E-3</v>
      </c>
      <c r="AP4" s="53">
        <v>0.01</v>
      </c>
      <c r="AQ4" s="53">
        <v>1.01E-2</v>
      </c>
      <c r="AR4" s="53">
        <v>0.08</v>
      </c>
      <c r="AS4" s="53"/>
      <c r="AT4" s="56" t="s">
        <v>139</v>
      </c>
      <c r="AU4" s="53">
        <v>7.9299999999999995E-2</v>
      </c>
      <c r="AV4" s="53">
        <v>5.5999999999999999E-3</v>
      </c>
      <c r="AW4" s="53">
        <v>1.9699999999999999E-2</v>
      </c>
      <c r="AX4" s="53">
        <v>1.11E-2</v>
      </c>
      <c r="AY4" s="53">
        <v>9.5100000000000004E-2</v>
      </c>
      <c r="AZ4" s="53"/>
      <c r="BA4" s="53"/>
      <c r="BB4" s="53"/>
      <c r="BC4" s="53"/>
      <c r="BD4" s="53"/>
    </row>
    <row r="5" spans="1:56" ht="15.75" thickBot="1" x14ac:dyDescent="0.3">
      <c r="A5" s="317" t="s">
        <v>128</v>
      </c>
      <c r="B5" s="318"/>
      <c r="C5" s="318"/>
      <c r="D5" s="318"/>
      <c r="E5" s="318"/>
      <c r="F5" s="318"/>
      <c r="G5" s="318"/>
      <c r="H5" s="318"/>
      <c r="I5" s="318"/>
      <c r="J5" s="318"/>
      <c r="K5" s="318"/>
      <c r="L5" s="318"/>
      <c r="M5" s="318"/>
      <c r="N5" s="318"/>
      <c r="O5" s="318"/>
      <c r="P5" s="318"/>
      <c r="Q5" s="318"/>
      <c r="R5" s="318"/>
      <c r="S5" s="318"/>
      <c r="T5" s="318"/>
      <c r="U5" s="318"/>
      <c r="V5" s="318"/>
      <c r="W5" s="318"/>
      <c r="X5" s="318"/>
      <c r="Y5" s="318"/>
      <c r="Z5" s="318"/>
      <c r="AA5" s="319"/>
      <c r="AB5"/>
      <c r="AF5" s="56" t="s">
        <v>140</v>
      </c>
      <c r="AG5" s="52">
        <v>5.5199999999999999E-2</v>
      </c>
      <c r="AH5" s="53">
        <v>1.2200000000000001E-2</v>
      </c>
      <c r="AI5" s="53">
        <v>2.3199999999999998E-2</v>
      </c>
      <c r="AJ5" s="53">
        <v>1.0200000000000001E-2</v>
      </c>
      <c r="AK5" s="53">
        <v>8.4000000000000005E-2</v>
      </c>
      <c r="AL5" s="53"/>
      <c r="AM5" s="56" t="s">
        <v>140</v>
      </c>
      <c r="AN5" s="53">
        <v>0.04</v>
      </c>
      <c r="AO5" s="53">
        <v>8.0999999999999996E-3</v>
      </c>
      <c r="AP5" s="53">
        <v>1.46E-2</v>
      </c>
      <c r="AQ5" s="53">
        <v>9.4000000000000004E-3</v>
      </c>
      <c r="AR5" s="53">
        <v>7.1400000000000005E-2</v>
      </c>
      <c r="AS5" s="53"/>
      <c r="AT5" s="56" t="s">
        <v>140</v>
      </c>
      <c r="AU5" s="53">
        <v>7.85E-2</v>
      </c>
      <c r="AV5" s="53">
        <v>1.9900000000000001E-2</v>
      </c>
      <c r="AW5" s="53">
        <v>3.1600000000000003E-2</v>
      </c>
      <c r="AX5" s="53">
        <v>1.3299999999999999E-2</v>
      </c>
      <c r="AY5" s="53">
        <v>0.1043</v>
      </c>
      <c r="AZ5" s="53"/>
      <c r="BA5" s="53"/>
      <c r="BB5" s="53"/>
      <c r="BC5" s="53"/>
      <c r="BD5" s="53"/>
    </row>
    <row r="6" spans="1:56" x14ac:dyDescent="0.25">
      <c r="A6" s="57"/>
      <c r="B6" s="58"/>
      <c r="C6" s="58"/>
      <c r="D6" s="58"/>
      <c r="E6" s="58"/>
      <c r="F6" s="59"/>
      <c r="G6" s="59"/>
      <c r="H6" s="59"/>
      <c r="I6" s="59"/>
      <c r="J6" s="59"/>
      <c r="K6" s="59"/>
      <c r="L6" s="59"/>
      <c r="M6" s="58"/>
      <c r="N6" s="58"/>
      <c r="O6" s="58"/>
      <c r="P6" s="58"/>
      <c r="Q6" s="58"/>
      <c r="R6" s="58"/>
      <c r="S6" s="58"/>
      <c r="T6" s="58"/>
      <c r="U6" s="58"/>
      <c r="V6" s="58"/>
      <c r="W6" s="58"/>
      <c r="X6" s="58"/>
      <c r="Y6" s="58"/>
      <c r="Z6" s="58"/>
      <c r="AA6" s="60"/>
      <c r="AB6"/>
      <c r="AF6" s="51" t="s">
        <v>141</v>
      </c>
      <c r="AG6" s="53">
        <v>4.9299999999999997E-2</v>
      </c>
      <c r="AH6" s="53">
        <v>4.8999999999999998E-3</v>
      </c>
      <c r="AI6" s="53">
        <v>1.3899999999999999E-2</v>
      </c>
      <c r="AJ6" s="53">
        <v>9.9000000000000008E-3</v>
      </c>
      <c r="AK6" s="53">
        <v>8.0399999999999999E-2</v>
      </c>
      <c r="AM6" s="51" t="s">
        <v>141</v>
      </c>
      <c r="AN6" s="53">
        <v>4.9299999999999997E-2</v>
      </c>
      <c r="AO6" s="53">
        <v>4.8999999999999998E-3</v>
      </c>
      <c r="AP6" s="53">
        <v>1.3899999999999999E-2</v>
      </c>
      <c r="AQ6" s="53">
        <v>9.9000000000000008E-3</v>
      </c>
      <c r="AR6" s="53">
        <v>8.0399999999999999E-2</v>
      </c>
      <c r="AT6" s="51" t="s">
        <v>141</v>
      </c>
      <c r="AU6" s="53">
        <v>4.9299999999999997E-2</v>
      </c>
      <c r="AV6" s="53">
        <v>4.8999999999999998E-3</v>
      </c>
      <c r="AW6" s="53">
        <v>1.3899999999999999E-2</v>
      </c>
      <c r="AX6" s="53">
        <v>9.9000000000000008E-3</v>
      </c>
      <c r="AY6" s="53">
        <v>8.0399999999999999E-2</v>
      </c>
    </row>
    <row r="7" spans="1:56" x14ac:dyDescent="0.25">
      <c r="A7" s="61" t="s">
        <v>142</v>
      </c>
      <c r="B7" s="62" t="s">
        <v>143</v>
      </c>
      <c r="C7" s="63"/>
      <c r="D7" s="9"/>
      <c r="E7" s="9"/>
      <c r="F7" s="64"/>
      <c r="G7" s="65">
        <f>IF($S$4="QUARTIL MÉDIO",VLOOKUP($A$5,$AF$1:$AK$6,2,0),IF($S$4="PRIMEIRO QUARTIL",VLOOKUP($A$5,$AM$1:$AR$6,2,0),IF($S$4="TERCEIRO QUARTIL",VLOOKUP($A$5,$AT$1:$AY$6,2,0))))</f>
        <v>5.5E-2</v>
      </c>
      <c r="H7" s="64"/>
      <c r="I7" s="64"/>
      <c r="J7" s="64"/>
      <c r="K7" s="9"/>
      <c r="L7" s="64"/>
      <c r="M7" s="9"/>
      <c r="N7" s="9"/>
      <c r="O7" s="9"/>
      <c r="P7" s="9"/>
      <c r="Q7" s="9"/>
      <c r="R7" s="9"/>
      <c r="S7" s="9"/>
      <c r="T7" s="9"/>
      <c r="U7" s="9"/>
      <c r="V7" s="9"/>
      <c r="W7" s="9"/>
      <c r="X7" s="9"/>
      <c r="Y7" s="9"/>
      <c r="Z7" s="9"/>
      <c r="AA7" s="66"/>
      <c r="AB7"/>
    </row>
    <row r="8" spans="1:56" ht="18.75" customHeight="1" x14ac:dyDescent="0.25">
      <c r="A8" s="61" t="s">
        <v>144</v>
      </c>
      <c r="B8" s="62" t="s">
        <v>145</v>
      </c>
      <c r="C8" s="63"/>
      <c r="D8" s="9"/>
      <c r="E8" s="9"/>
      <c r="F8" s="64"/>
      <c r="G8" s="65">
        <v>0.01</v>
      </c>
      <c r="H8" s="64"/>
      <c r="I8" s="64"/>
      <c r="J8" s="64"/>
      <c r="K8" s="9"/>
      <c r="L8" s="64"/>
      <c r="M8" s="9"/>
      <c r="N8" s="9"/>
      <c r="O8" s="9"/>
      <c r="P8" s="9"/>
      <c r="Q8" s="9"/>
      <c r="R8" s="9"/>
      <c r="S8" s="9"/>
      <c r="T8" s="9"/>
      <c r="U8" s="9"/>
      <c r="V8" s="9"/>
      <c r="W8" s="9"/>
      <c r="X8" s="9"/>
      <c r="Y8" s="9"/>
      <c r="Z8" s="9"/>
      <c r="AA8" s="66"/>
      <c r="AB8"/>
      <c r="AG8" s="51" t="s">
        <v>146</v>
      </c>
      <c r="AN8" s="51" t="s">
        <v>147</v>
      </c>
      <c r="AU8" s="51" t="s">
        <v>148</v>
      </c>
    </row>
    <row r="9" spans="1:56" ht="18.75" customHeight="1" x14ac:dyDescent="0.25">
      <c r="A9" s="61" t="s">
        <v>149</v>
      </c>
      <c r="B9" s="62" t="s">
        <v>150</v>
      </c>
      <c r="C9" s="63"/>
      <c r="D9" s="9"/>
      <c r="E9" s="9"/>
      <c r="F9" s="64"/>
      <c r="G9" s="65">
        <v>1.2699999999999999E-2</v>
      </c>
      <c r="H9" s="64"/>
      <c r="I9" s="64"/>
      <c r="J9" s="64"/>
      <c r="K9" s="9"/>
      <c r="L9" s="64"/>
      <c r="M9" s="9"/>
      <c r="N9" s="9"/>
      <c r="O9" s="9"/>
      <c r="P9" s="9"/>
      <c r="Q9" s="9"/>
      <c r="R9" s="9"/>
      <c r="S9" s="9"/>
      <c r="T9" s="9"/>
      <c r="U9" s="9"/>
      <c r="V9" s="9"/>
      <c r="W9" s="9"/>
      <c r="X9" s="9"/>
      <c r="Y9" s="9"/>
      <c r="Z9" s="9"/>
      <c r="AA9" s="66"/>
      <c r="AB9"/>
      <c r="AG9" s="51" t="s">
        <v>151</v>
      </c>
      <c r="AH9" s="51" t="s">
        <v>152</v>
      </c>
      <c r="AI9" s="51" t="s">
        <v>153</v>
      </c>
      <c r="AJ9" s="51" t="s">
        <v>154</v>
      </c>
      <c r="AK9" s="51" t="s">
        <v>155</v>
      </c>
      <c r="AN9" s="51" t="s">
        <v>151</v>
      </c>
      <c r="AO9" s="51" t="s">
        <v>152</v>
      </c>
      <c r="AP9" s="51" t="s">
        <v>153</v>
      </c>
      <c r="AQ9" s="51" t="s">
        <v>154</v>
      </c>
      <c r="AR9" s="51" t="s">
        <v>155</v>
      </c>
      <c r="AU9" s="51" t="s">
        <v>151</v>
      </c>
      <c r="AV9" s="51" t="s">
        <v>152</v>
      </c>
      <c r="AW9" s="51" t="s">
        <v>153</v>
      </c>
      <c r="AX9" s="51" t="s">
        <v>154</v>
      </c>
      <c r="AY9" s="51" t="s">
        <v>155</v>
      </c>
    </row>
    <row r="10" spans="1:56" ht="18.75" customHeight="1" x14ac:dyDescent="0.25">
      <c r="A10" s="61" t="s">
        <v>156</v>
      </c>
      <c r="B10" s="62" t="s">
        <v>157</v>
      </c>
      <c r="C10" s="63"/>
      <c r="D10" s="9"/>
      <c r="E10" s="9"/>
      <c r="F10" s="64"/>
      <c r="G10" s="65">
        <v>9.5999999999999992E-3</v>
      </c>
      <c r="H10" s="64"/>
      <c r="I10" s="64"/>
      <c r="J10" s="64"/>
      <c r="K10" s="9"/>
      <c r="L10" s="64"/>
      <c r="M10" s="9"/>
      <c r="N10" s="9"/>
      <c r="O10" s="9"/>
      <c r="P10" s="9"/>
      <c r="Q10" s="9"/>
      <c r="R10" s="9"/>
      <c r="S10" s="9"/>
      <c r="T10" s="9"/>
      <c r="U10" s="9"/>
      <c r="V10" s="9"/>
      <c r="W10" s="9"/>
      <c r="X10" s="9"/>
      <c r="Y10" s="9"/>
      <c r="Z10" s="9"/>
      <c r="AA10" s="66"/>
      <c r="AB10"/>
    </row>
    <row r="11" spans="1:56" ht="18.75" customHeight="1" x14ac:dyDescent="0.25">
      <c r="A11" s="61" t="s">
        <v>158</v>
      </c>
      <c r="B11" s="62" t="s">
        <v>159</v>
      </c>
      <c r="C11" s="63"/>
      <c r="D11" s="9"/>
      <c r="E11" s="9"/>
      <c r="F11" s="64"/>
      <c r="G11" s="65">
        <v>7.4999999999999997E-2</v>
      </c>
      <c r="H11" s="64"/>
      <c r="I11" s="64"/>
      <c r="J11" s="64"/>
      <c r="K11" s="9"/>
      <c r="L11" s="64"/>
      <c r="M11" s="9"/>
      <c r="N11" s="9"/>
      <c r="O11" s="9"/>
      <c r="P11" s="9"/>
      <c r="Q11" s="9"/>
      <c r="R11" s="9"/>
      <c r="S11" s="9"/>
      <c r="T11" s="9"/>
      <c r="U11" s="9"/>
      <c r="V11" s="9"/>
      <c r="W11" s="9"/>
      <c r="X11" s="9"/>
      <c r="Y11" s="9"/>
      <c r="Z11" s="9"/>
      <c r="AA11" s="66"/>
      <c r="AB11"/>
      <c r="AK11" s="53"/>
    </row>
    <row r="12" spans="1:56" ht="18.75" customHeight="1" x14ac:dyDescent="0.25">
      <c r="A12" s="61" t="s">
        <v>160</v>
      </c>
      <c r="B12" s="62" t="s">
        <v>161</v>
      </c>
      <c r="C12" s="63"/>
      <c r="D12" s="9"/>
      <c r="E12" s="9"/>
      <c r="F12" s="64"/>
      <c r="G12" s="65">
        <v>4.65E-2</v>
      </c>
      <c r="H12" s="64"/>
      <c r="I12" s="64"/>
      <c r="J12" s="64"/>
      <c r="K12" s="9"/>
      <c r="L12" s="64"/>
      <c r="M12" s="9"/>
      <c r="N12" s="9"/>
      <c r="O12" s="9"/>
      <c r="P12" s="9"/>
      <c r="Q12" s="9"/>
      <c r="R12" s="9"/>
      <c r="S12" s="9"/>
      <c r="T12" s="9"/>
      <c r="U12" s="9"/>
      <c r="V12" s="9"/>
      <c r="W12" s="9"/>
      <c r="X12" s="9"/>
      <c r="Y12" s="9"/>
      <c r="Z12" s="9"/>
      <c r="AA12" s="66"/>
      <c r="AB12"/>
      <c r="AK12" s="53"/>
    </row>
    <row r="13" spans="1:56" x14ac:dyDescent="0.25">
      <c r="A13" s="67"/>
      <c r="B13" s="68"/>
      <c r="C13" s="69"/>
      <c r="D13" s="68"/>
      <c r="E13" s="68" t="s">
        <v>162</v>
      </c>
      <c r="F13" s="70"/>
      <c r="G13" s="71">
        <v>0.03</v>
      </c>
      <c r="H13" s="70"/>
      <c r="I13" s="70"/>
      <c r="J13" s="70"/>
      <c r="K13" s="68"/>
      <c r="L13" s="70"/>
      <c r="M13" s="68"/>
      <c r="N13" s="68"/>
      <c r="O13" s="68"/>
      <c r="P13" s="68"/>
      <c r="Q13" s="68"/>
      <c r="R13" s="68"/>
      <c r="S13" s="68"/>
      <c r="T13" s="68"/>
      <c r="U13" s="68"/>
      <c r="V13" s="68"/>
      <c r="W13" s="68"/>
      <c r="X13" s="68"/>
      <c r="Y13" s="68"/>
      <c r="Z13" s="68"/>
      <c r="AA13" s="72"/>
      <c r="AB13"/>
      <c r="AK13" s="53"/>
    </row>
    <row r="14" spans="1:56" x14ac:dyDescent="0.25">
      <c r="A14" s="67"/>
      <c r="B14" s="68"/>
      <c r="C14" s="69"/>
      <c r="D14" s="68"/>
      <c r="E14" s="68" t="s">
        <v>163</v>
      </c>
      <c r="F14" s="70"/>
      <c r="G14" s="71">
        <v>6.4999999999999997E-3</v>
      </c>
      <c r="H14" s="70"/>
      <c r="I14" s="70"/>
      <c r="J14" s="70"/>
      <c r="K14" s="68"/>
      <c r="L14" s="70"/>
      <c r="M14" s="68"/>
      <c r="N14" s="68"/>
      <c r="O14" s="68"/>
      <c r="P14" s="68"/>
      <c r="Q14" s="68"/>
      <c r="R14" s="68"/>
      <c r="S14" s="68"/>
      <c r="T14" s="68"/>
      <c r="U14" s="68"/>
      <c r="V14" s="68"/>
      <c r="W14" s="68"/>
      <c r="X14" s="68"/>
      <c r="Y14" s="68"/>
      <c r="Z14" s="68"/>
      <c r="AA14" s="72"/>
      <c r="AB14"/>
      <c r="AK14" s="53"/>
    </row>
    <row r="15" spans="1:56" x14ac:dyDescent="0.25">
      <c r="A15" s="67"/>
      <c r="B15" s="68"/>
      <c r="C15" s="69"/>
      <c r="D15" s="68"/>
      <c r="E15" s="68" t="s">
        <v>164</v>
      </c>
      <c r="F15" s="70"/>
      <c r="G15" s="71">
        <v>0.01</v>
      </c>
      <c r="H15" s="70"/>
      <c r="I15" s="70"/>
      <c r="J15" s="70"/>
      <c r="K15" s="68"/>
      <c r="L15" s="70"/>
      <c r="M15" s="68"/>
      <c r="N15" s="68"/>
      <c r="O15" s="68"/>
      <c r="P15" s="68"/>
      <c r="Q15" s="68"/>
      <c r="R15" s="68"/>
      <c r="S15" s="68"/>
      <c r="T15" s="68"/>
      <c r="U15" s="68"/>
      <c r="V15" s="68"/>
      <c r="W15" s="68"/>
      <c r="X15" s="68"/>
      <c r="Y15" s="68"/>
      <c r="Z15" s="68"/>
      <c r="AA15" s="72"/>
      <c r="AB15"/>
      <c r="AK15" s="53"/>
    </row>
    <row r="16" spans="1:56" x14ac:dyDescent="0.25">
      <c r="A16" s="67"/>
      <c r="B16" s="68"/>
      <c r="C16" s="69"/>
      <c r="D16" s="68"/>
      <c r="E16" s="68" t="s">
        <v>165</v>
      </c>
      <c r="F16" s="70"/>
      <c r="G16" s="71" t="s">
        <v>166</v>
      </c>
      <c r="H16" s="70"/>
      <c r="I16" s="70"/>
      <c r="J16" s="70"/>
      <c r="K16" s="68"/>
      <c r="L16" s="70"/>
      <c r="M16" s="68"/>
      <c r="N16" s="68"/>
      <c r="O16" s="68"/>
      <c r="P16" s="68"/>
      <c r="Q16" s="68"/>
      <c r="R16" s="68"/>
      <c r="S16" s="68"/>
      <c r="T16" s="68"/>
      <c r="U16" s="68"/>
      <c r="V16" s="68"/>
      <c r="W16" s="68"/>
      <c r="X16" s="68"/>
      <c r="Y16" s="68"/>
      <c r="Z16" s="68"/>
      <c r="AA16" s="72"/>
      <c r="AB16"/>
      <c r="AK16" s="53"/>
    </row>
    <row r="17" spans="1:28" ht="18.75" customHeight="1" x14ac:dyDescent="0.25">
      <c r="A17" s="61"/>
      <c r="B17" s="9"/>
      <c r="C17" s="9"/>
      <c r="D17" s="9"/>
      <c r="E17" s="9"/>
      <c r="F17" s="9"/>
      <c r="G17" s="9"/>
      <c r="H17" s="9"/>
      <c r="I17" s="9"/>
      <c r="J17" s="9"/>
      <c r="K17" s="9"/>
      <c r="L17" s="9"/>
      <c r="M17" s="9"/>
      <c r="N17" s="9"/>
      <c r="O17" s="9"/>
      <c r="P17" s="9"/>
      <c r="Q17" s="9"/>
      <c r="R17" s="9"/>
      <c r="S17" s="9"/>
      <c r="T17" s="9"/>
      <c r="U17" s="9"/>
      <c r="V17" s="9"/>
      <c r="W17" s="9"/>
      <c r="X17" s="9"/>
      <c r="Y17" s="9"/>
      <c r="Z17" s="9"/>
      <c r="AA17" s="66"/>
      <c r="AB17"/>
    </row>
    <row r="18" spans="1:28" ht="18.75" customHeight="1" x14ac:dyDescent="0.25">
      <c r="A18" s="61"/>
      <c r="B18" s="9"/>
      <c r="C18" s="9"/>
      <c r="D18" s="9"/>
      <c r="E18" s="9"/>
      <c r="F18" s="9"/>
      <c r="G18" s="9"/>
      <c r="H18" s="9"/>
      <c r="I18" s="9"/>
      <c r="J18" s="9"/>
      <c r="K18" s="9"/>
      <c r="L18" s="9"/>
      <c r="M18" s="9"/>
      <c r="N18" s="9"/>
      <c r="O18" s="9"/>
      <c r="P18" s="9"/>
      <c r="Q18" s="9"/>
      <c r="R18" s="9"/>
      <c r="S18" s="9"/>
      <c r="T18" s="9"/>
      <c r="U18" s="9"/>
      <c r="V18" s="9"/>
      <c r="W18" s="9"/>
      <c r="X18" s="9"/>
      <c r="Y18" s="9"/>
      <c r="Z18" s="9"/>
      <c r="AA18" s="66"/>
      <c r="AB18"/>
    </row>
    <row r="19" spans="1:28" ht="18.75" customHeight="1" x14ac:dyDescent="0.25">
      <c r="A19" s="61"/>
      <c r="B19" s="9"/>
      <c r="C19" s="9"/>
      <c r="D19" s="9"/>
      <c r="E19" s="9"/>
      <c r="F19" s="9"/>
      <c r="G19" s="9"/>
      <c r="H19" s="9"/>
      <c r="I19" s="9"/>
      <c r="J19" s="9"/>
      <c r="K19" s="9"/>
      <c r="L19" s="9"/>
      <c r="M19" s="9"/>
      <c r="N19" s="9"/>
      <c r="O19" s="9"/>
      <c r="P19" s="9"/>
      <c r="Q19" s="9"/>
      <c r="R19" s="9"/>
      <c r="S19" s="9"/>
      <c r="T19" s="9"/>
      <c r="U19" s="9"/>
      <c r="V19" s="9"/>
      <c r="W19" s="9"/>
      <c r="X19" s="9"/>
      <c r="Y19" s="9"/>
      <c r="Z19" s="9"/>
      <c r="AA19" s="66"/>
      <c r="AB19"/>
    </row>
    <row r="20" spans="1:28" ht="18.75" customHeight="1" x14ac:dyDescent="0.25">
      <c r="A20" s="61"/>
      <c r="B20" s="9"/>
      <c r="C20" s="9"/>
      <c r="D20" s="9"/>
      <c r="E20" s="9"/>
      <c r="F20" s="9"/>
      <c r="G20" s="9"/>
      <c r="H20" s="9"/>
      <c r="I20" s="9"/>
      <c r="J20" s="9"/>
      <c r="K20" s="9"/>
      <c r="L20" s="9"/>
      <c r="M20" s="9"/>
      <c r="N20" s="9"/>
      <c r="O20" s="9"/>
      <c r="P20" s="9"/>
      <c r="Q20" s="9"/>
      <c r="R20" s="9"/>
      <c r="S20" s="9"/>
      <c r="T20" s="9"/>
      <c r="U20" s="9"/>
      <c r="V20" s="9"/>
      <c r="W20" s="9"/>
      <c r="X20" s="9"/>
      <c r="Y20" s="9"/>
      <c r="Z20" s="9"/>
      <c r="AA20" s="66"/>
      <c r="AB20"/>
    </row>
    <row r="21" spans="1:28" ht="18.75" customHeight="1" x14ac:dyDescent="0.25">
      <c r="A21" s="61"/>
      <c r="B21" s="73" t="s">
        <v>167</v>
      </c>
      <c r="C21" s="320" t="s">
        <v>168</v>
      </c>
      <c r="D21" s="74" t="s">
        <v>169</v>
      </c>
      <c r="E21" s="75">
        <v>1</v>
      </c>
      <c r="F21" s="74" t="s">
        <v>170</v>
      </c>
      <c r="G21" s="75">
        <f>G7</f>
        <v>5.5E-2</v>
      </c>
      <c r="H21" s="74" t="s">
        <v>170</v>
      </c>
      <c r="I21" s="75">
        <f>G8</f>
        <v>0.01</v>
      </c>
      <c r="J21" s="74" t="s">
        <v>170</v>
      </c>
      <c r="K21" s="75">
        <f>G9</f>
        <v>1.2699999999999999E-2</v>
      </c>
      <c r="L21" s="73" t="s">
        <v>171</v>
      </c>
      <c r="M21" s="73" t="s">
        <v>172</v>
      </c>
      <c r="N21" s="75">
        <v>1</v>
      </c>
      <c r="O21" s="73" t="s">
        <v>170</v>
      </c>
      <c r="P21" s="75">
        <f>G10</f>
        <v>9.5999999999999992E-3</v>
      </c>
      <c r="Q21" s="73" t="s">
        <v>171</v>
      </c>
      <c r="R21" s="73" t="s">
        <v>172</v>
      </c>
      <c r="S21" s="75">
        <v>1</v>
      </c>
      <c r="T21" s="73" t="s">
        <v>170</v>
      </c>
      <c r="U21" s="75">
        <f>G11</f>
        <v>7.4999999999999997E-2</v>
      </c>
      <c r="V21" s="73" t="s">
        <v>173</v>
      </c>
      <c r="W21" s="320" t="s">
        <v>174</v>
      </c>
      <c r="X21" s="321">
        <v>-1</v>
      </c>
      <c r="Y21" s="322" t="s">
        <v>175</v>
      </c>
      <c r="Z21" s="323">
        <f>ROUND((((E21+G21+I21+K21)*(N21+P21)*(S21+U21))/(N23-P23))-1,4)</f>
        <v>0.22670000000000001</v>
      </c>
      <c r="AA21" s="66"/>
      <c r="AB21"/>
    </row>
    <row r="22" spans="1:28" ht="3.75" customHeight="1" x14ac:dyDescent="0.25">
      <c r="A22" s="61"/>
      <c r="B22" s="9"/>
      <c r="C22" s="320"/>
      <c r="D22" s="324"/>
      <c r="E22" s="324"/>
      <c r="F22" s="324"/>
      <c r="G22" s="324"/>
      <c r="H22" s="324"/>
      <c r="I22" s="324"/>
      <c r="J22" s="324"/>
      <c r="K22" s="324"/>
      <c r="L22" s="324"/>
      <c r="M22" s="324"/>
      <c r="N22" s="324"/>
      <c r="O22" s="324"/>
      <c r="P22" s="324"/>
      <c r="Q22" s="324"/>
      <c r="R22" s="324"/>
      <c r="S22" s="324"/>
      <c r="T22" s="324"/>
      <c r="U22" s="324"/>
      <c r="V22" s="324"/>
      <c r="W22" s="320"/>
      <c r="X22" s="321"/>
      <c r="Y22" s="322"/>
      <c r="Z22" s="323"/>
      <c r="AA22" s="66"/>
      <c r="AB22"/>
    </row>
    <row r="23" spans="1:28" s="83" customFormat="1" ht="18.75" customHeight="1" x14ac:dyDescent="0.25">
      <c r="A23" s="76"/>
      <c r="B23" s="77"/>
      <c r="C23" s="320"/>
      <c r="D23" s="78"/>
      <c r="E23" s="78"/>
      <c r="F23" s="78"/>
      <c r="G23" s="78"/>
      <c r="H23" s="78"/>
      <c r="I23" s="78"/>
      <c r="J23" s="78"/>
      <c r="K23" s="79"/>
      <c r="L23" s="79"/>
      <c r="M23" s="78" t="s">
        <v>172</v>
      </c>
      <c r="N23" s="80">
        <v>1</v>
      </c>
      <c r="O23" s="79" t="s">
        <v>166</v>
      </c>
      <c r="P23" s="80">
        <f>G12</f>
        <v>4.65E-2</v>
      </c>
      <c r="Q23" s="79" t="s">
        <v>176</v>
      </c>
      <c r="R23" s="79"/>
      <c r="S23" s="79"/>
      <c r="T23" s="79"/>
      <c r="U23" s="79"/>
      <c r="V23" s="79"/>
      <c r="W23" s="320"/>
      <c r="X23" s="321"/>
      <c r="Y23" s="322"/>
      <c r="Z23" s="323"/>
      <c r="AA23" s="81"/>
      <c r="AB23" s="82"/>
    </row>
    <row r="24" spans="1:28" ht="18.75" customHeight="1" x14ac:dyDescent="0.25">
      <c r="A24" s="61"/>
      <c r="B24" s="9"/>
      <c r="C24" s="9"/>
      <c r="D24" s="9"/>
      <c r="E24" s="9"/>
      <c r="F24" s="64"/>
      <c r="G24" s="64"/>
      <c r="H24" s="64"/>
      <c r="I24" s="64"/>
      <c r="J24" s="64"/>
      <c r="K24" s="64"/>
      <c r="L24" s="64"/>
      <c r="M24" s="9"/>
      <c r="N24" s="9"/>
      <c r="O24" s="9"/>
      <c r="P24" s="9"/>
      <c r="Q24" s="9"/>
      <c r="R24" s="9"/>
      <c r="S24" s="9"/>
      <c r="T24" s="9"/>
      <c r="U24" s="9"/>
      <c r="V24" s="9"/>
      <c r="W24" s="9"/>
      <c r="X24" s="9"/>
      <c r="Y24" s="9"/>
      <c r="Z24" s="9"/>
      <c r="AA24" s="66"/>
      <c r="AB24"/>
    </row>
    <row r="25" spans="1:28" ht="18.75" customHeight="1" thickBot="1" x14ac:dyDescent="0.3">
      <c r="A25" s="84" t="s">
        <v>177</v>
      </c>
      <c r="B25" s="85"/>
      <c r="C25" s="85"/>
      <c r="D25" s="85"/>
      <c r="E25" s="85"/>
      <c r="F25" s="86"/>
      <c r="G25" s="86"/>
      <c r="H25" s="86"/>
      <c r="I25" s="86"/>
      <c r="J25" s="86"/>
      <c r="K25" s="86"/>
      <c r="L25" s="86"/>
      <c r="M25" s="85"/>
      <c r="N25" s="85"/>
      <c r="O25" s="85"/>
      <c r="P25" s="85"/>
      <c r="Q25" s="85"/>
      <c r="R25" s="85"/>
      <c r="S25" s="85"/>
      <c r="T25" s="85"/>
      <c r="U25" s="85"/>
      <c r="V25" s="85"/>
      <c r="W25" s="85"/>
      <c r="X25" s="85"/>
      <c r="Y25" s="85"/>
      <c r="Z25" s="85"/>
      <c r="AA25" s="87"/>
      <c r="AB25"/>
    </row>
    <row r="26" spans="1:28" ht="26.25" customHeight="1" x14ac:dyDescent="0.25">
      <c r="A26" s="88"/>
      <c r="B26" s="89"/>
      <c r="C26" s="89"/>
      <c r="D26" s="89"/>
      <c r="E26" s="89"/>
      <c r="F26" s="89"/>
      <c r="G26" s="89"/>
      <c r="H26" s="89"/>
      <c r="I26" s="89"/>
      <c r="J26" s="89"/>
      <c r="K26" s="89"/>
      <c r="L26" s="89"/>
      <c r="M26" s="89"/>
      <c r="N26" s="89"/>
      <c r="O26" s="89"/>
      <c r="P26" s="89"/>
      <c r="Q26" s="89"/>
      <c r="R26" s="89"/>
      <c r="S26" s="89"/>
      <c r="T26" s="89"/>
      <c r="U26" s="89"/>
      <c r="V26" s="89"/>
      <c r="W26" s="89"/>
      <c r="X26" s="89"/>
      <c r="Y26" s="89"/>
      <c r="Z26" s="89"/>
      <c r="AA26" s="90"/>
      <c r="AB26"/>
    </row>
    <row r="27" spans="1:28" ht="26.25" customHeight="1" x14ac:dyDescent="0.25">
      <c r="A27" s="91"/>
      <c r="B27" s="92"/>
      <c r="C27" s="92"/>
      <c r="D27" s="92"/>
      <c r="E27" s="92"/>
      <c r="F27" s="92"/>
      <c r="G27" s="92"/>
      <c r="H27" s="92"/>
      <c r="I27" s="92"/>
      <c r="J27" s="92"/>
      <c r="K27" s="92"/>
      <c r="L27" s="92"/>
      <c r="M27" s="92"/>
      <c r="N27" s="92"/>
      <c r="O27" s="92"/>
      <c r="P27" s="92"/>
      <c r="Q27" s="92"/>
      <c r="R27" s="92"/>
      <c r="S27" s="92"/>
      <c r="T27" s="92"/>
      <c r="U27" s="92"/>
      <c r="V27" s="92"/>
      <c r="W27" s="92"/>
      <c r="X27" s="92"/>
      <c r="Y27" s="92"/>
      <c r="Z27" s="92"/>
      <c r="AA27" s="93"/>
      <c r="AB27"/>
    </row>
    <row r="28" spans="1:28" ht="26.25" customHeight="1" thickBot="1" x14ac:dyDescent="0.3">
      <c r="A28" s="84"/>
      <c r="B28" s="94"/>
      <c r="C28" s="94"/>
      <c r="D28" s="94"/>
      <c r="E28" s="94"/>
      <c r="F28" s="94"/>
      <c r="G28" s="94"/>
      <c r="H28" s="94"/>
      <c r="I28" s="94"/>
      <c r="J28" s="94"/>
      <c r="K28" s="94"/>
      <c r="L28" s="94"/>
      <c r="M28" s="94"/>
      <c r="N28" s="94"/>
      <c r="O28" s="94"/>
      <c r="P28" s="94"/>
      <c r="Q28" s="94"/>
      <c r="R28" s="94"/>
      <c r="S28" s="94"/>
      <c r="T28" s="94"/>
      <c r="U28" s="94"/>
      <c r="V28" s="94"/>
      <c r="W28" s="94"/>
      <c r="X28" s="94"/>
      <c r="Y28" s="94"/>
      <c r="Z28" s="94"/>
      <c r="AA28" s="95"/>
      <c r="AB28"/>
    </row>
  </sheetData>
  <mergeCells count="14">
    <mergeCell ref="A5:AA5"/>
    <mergeCell ref="C21:C23"/>
    <mergeCell ref="W21:W23"/>
    <mergeCell ref="X21:X23"/>
    <mergeCell ref="Y21:Y23"/>
    <mergeCell ref="Z21:Z23"/>
    <mergeCell ref="D22:V22"/>
    <mergeCell ref="S4:X4"/>
    <mergeCell ref="Z4:AA4"/>
    <mergeCell ref="A1:AA1"/>
    <mergeCell ref="S2:X2"/>
    <mergeCell ref="Z2:AA2"/>
    <mergeCell ref="S3:X3"/>
    <mergeCell ref="Z3:AA3"/>
  </mergeCells>
  <dataValidations count="2">
    <dataValidation type="list" allowBlank="1" showInputMessage="1" showErrorMessage="1" sqref="S4:X4 JO4:JT4 TK4:TP4 ADG4:ADL4 ANC4:ANH4 AWY4:AXD4 BGU4:BGZ4 BQQ4:BQV4 CAM4:CAR4 CKI4:CKN4 CUE4:CUJ4 DEA4:DEF4 DNW4:DOB4 DXS4:DXX4 EHO4:EHT4 ERK4:ERP4 FBG4:FBL4 FLC4:FLH4 FUY4:FVD4 GEU4:GEZ4 GOQ4:GOV4 GYM4:GYR4 HII4:HIN4 HSE4:HSJ4 ICA4:ICF4 ILW4:IMB4 IVS4:IVX4 JFO4:JFT4 JPK4:JPP4 JZG4:JZL4 KJC4:KJH4 KSY4:KTD4 LCU4:LCZ4 LMQ4:LMV4 LWM4:LWR4 MGI4:MGN4 MQE4:MQJ4 NAA4:NAF4 NJW4:NKB4 NTS4:NTX4 ODO4:ODT4 ONK4:ONP4 OXG4:OXL4 PHC4:PHH4 PQY4:PRD4 QAU4:QAZ4 QKQ4:QKV4 QUM4:QUR4 REI4:REN4 ROE4:ROJ4 RYA4:RYF4 SHW4:SIB4 SRS4:SRX4 TBO4:TBT4 TLK4:TLP4 TVG4:TVL4 UFC4:UFH4 UOY4:UPD4 UYU4:UYZ4 VIQ4:VIV4 VSM4:VSR4 WCI4:WCN4 WME4:WMJ4 WWA4:WWF4 S65540:X65540 JO65540:JT65540 TK65540:TP65540 ADG65540:ADL65540 ANC65540:ANH65540 AWY65540:AXD65540 BGU65540:BGZ65540 BQQ65540:BQV65540 CAM65540:CAR65540 CKI65540:CKN65540 CUE65540:CUJ65540 DEA65540:DEF65540 DNW65540:DOB65540 DXS65540:DXX65540 EHO65540:EHT65540 ERK65540:ERP65540 FBG65540:FBL65540 FLC65540:FLH65540 FUY65540:FVD65540 GEU65540:GEZ65540 GOQ65540:GOV65540 GYM65540:GYR65540 HII65540:HIN65540 HSE65540:HSJ65540 ICA65540:ICF65540 ILW65540:IMB65540 IVS65540:IVX65540 JFO65540:JFT65540 JPK65540:JPP65540 JZG65540:JZL65540 KJC65540:KJH65540 KSY65540:KTD65540 LCU65540:LCZ65540 LMQ65540:LMV65540 LWM65540:LWR65540 MGI65540:MGN65540 MQE65540:MQJ65540 NAA65540:NAF65540 NJW65540:NKB65540 NTS65540:NTX65540 ODO65540:ODT65540 ONK65540:ONP65540 OXG65540:OXL65540 PHC65540:PHH65540 PQY65540:PRD65540 QAU65540:QAZ65540 QKQ65540:QKV65540 QUM65540:QUR65540 REI65540:REN65540 ROE65540:ROJ65540 RYA65540:RYF65540 SHW65540:SIB65540 SRS65540:SRX65540 TBO65540:TBT65540 TLK65540:TLP65540 TVG65540:TVL65540 UFC65540:UFH65540 UOY65540:UPD65540 UYU65540:UYZ65540 VIQ65540:VIV65540 VSM65540:VSR65540 WCI65540:WCN65540 WME65540:WMJ65540 WWA65540:WWF65540 S131076:X131076 JO131076:JT131076 TK131076:TP131076 ADG131076:ADL131076 ANC131076:ANH131076 AWY131076:AXD131076 BGU131076:BGZ131076 BQQ131076:BQV131076 CAM131076:CAR131076 CKI131076:CKN131076 CUE131076:CUJ131076 DEA131076:DEF131076 DNW131076:DOB131076 DXS131076:DXX131076 EHO131076:EHT131076 ERK131076:ERP131076 FBG131076:FBL131076 FLC131076:FLH131076 FUY131076:FVD131076 GEU131076:GEZ131076 GOQ131076:GOV131076 GYM131076:GYR131076 HII131076:HIN131076 HSE131076:HSJ131076 ICA131076:ICF131076 ILW131076:IMB131076 IVS131076:IVX131076 JFO131076:JFT131076 JPK131076:JPP131076 JZG131076:JZL131076 KJC131076:KJH131076 KSY131076:KTD131076 LCU131076:LCZ131076 LMQ131076:LMV131076 LWM131076:LWR131076 MGI131076:MGN131076 MQE131076:MQJ131076 NAA131076:NAF131076 NJW131076:NKB131076 NTS131076:NTX131076 ODO131076:ODT131076 ONK131076:ONP131076 OXG131076:OXL131076 PHC131076:PHH131076 PQY131076:PRD131076 QAU131076:QAZ131076 QKQ131076:QKV131076 QUM131076:QUR131076 REI131076:REN131076 ROE131076:ROJ131076 RYA131076:RYF131076 SHW131076:SIB131076 SRS131076:SRX131076 TBO131076:TBT131076 TLK131076:TLP131076 TVG131076:TVL131076 UFC131076:UFH131076 UOY131076:UPD131076 UYU131076:UYZ131076 VIQ131076:VIV131076 VSM131076:VSR131076 WCI131076:WCN131076 WME131076:WMJ131076 WWA131076:WWF131076 S196612:X196612 JO196612:JT196612 TK196612:TP196612 ADG196612:ADL196612 ANC196612:ANH196612 AWY196612:AXD196612 BGU196612:BGZ196612 BQQ196612:BQV196612 CAM196612:CAR196612 CKI196612:CKN196612 CUE196612:CUJ196612 DEA196612:DEF196612 DNW196612:DOB196612 DXS196612:DXX196612 EHO196612:EHT196612 ERK196612:ERP196612 FBG196612:FBL196612 FLC196612:FLH196612 FUY196612:FVD196612 GEU196612:GEZ196612 GOQ196612:GOV196612 GYM196612:GYR196612 HII196612:HIN196612 HSE196612:HSJ196612 ICA196612:ICF196612 ILW196612:IMB196612 IVS196612:IVX196612 JFO196612:JFT196612 JPK196612:JPP196612 JZG196612:JZL196612 KJC196612:KJH196612 KSY196612:KTD196612 LCU196612:LCZ196612 LMQ196612:LMV196612 LWM196612:LWR196612 MGI196612:MGN196612 MQE196612:MQJ196612 NAA196612:NAF196612 NJW196612:NKB196612 NTS196612:NTX196612 ODO196612:ODT196612 ONK196612:ONP196612 OXG196612:OXL196612 PHC196612:PHH196612 PQY196612:PRD196612 QAU196612:QAZ196612 QKQ196612:QKV196612 QUM196612:QUR196612 REI196612:REN196612 ROE196612:ROJ196612 RYA196612:RYF196612 SHW196612:SIB196612 SRS196612:SRX196612 TBO196612:TBT196612 TLK196612:TLP196612 TVG196612:TVL196612 UFC196612:UFH196612 UOY196612:UPD196612 UYU196612:UYZ196612 VIQ196612:VIV196612 VSM196612:VSR196612 WCI196612:WCN196612 WME196612:WMJ196612 WWA196612:WWF196612 S262148:X262148 JO262148:JT262148 TK262148:TP262148 ADG262148:ADL262148 ANC262148:ANH262148 AWY262148:AXD262148 BGU262148:BGZ262148 BQQ262148:BQV262148 CAM262148:CAR262148 CKI262148:CKN262148 CUE262148:CUJ262148 DEA262148:DEF262148 DNW262148:DOB262148 DXS262148:DXX262148 EHO262148:EHT262148 ERK262148:ERP262148 FBG262148:FBL262148 FLC262148:FLH262148 FUY262148:FVD262148 GEU262148:GEZ262148 GOQ262148:GOV262148 GYM262148:GYR262148 HII262148:HIN262148 HSE262148:HSJ262148 ICA262148:ICF262148 ILW262148:IMB262148 IVS262148:IVX262148 JFO262148:JFT262148 JPK262148:JPP262148 JZG262148:JZL262148 KJC262148:KJH262148 KSY262148:KTD262148 LCU262148:LCZ262148 LMQ262148:LMV262148 LWM262148:LWR262148 MGI262148:MGN262148 MQE262148:MQJ262148 NAA262148:NAF262148 NJW262148:NKB262148 NTS262148:NTX262148 ODO262148:ODT262148 ONK262148:ONP262148 OXG262148:OXL262148 PHC262148:PHH262148 PQY262148:PRD262148 QAU262148:QAZ262148 QKQ262148:QKV262148 QUM262148:QUR262148 REI262148:REN262148 ROE262148:ROJ262148 RYA262148:RYF262148 SHW262148:SIB262148 SRS262148:SRX262148 TBO262148:TBT262148 TLK262148:TLP262148 TVG262148:TVL262148 UFC262148:UFH262148 UOY262148:UPD262148 UYU262148:UYZ262148 VIQ262148:VIV262148 VSM262148:VSR262148 WCI262148:WCN262148 WME262148:WMJ262148 WWA262148:WWF262148 S327684:X327684 JO327684:JT327684 TK327684:TP327684 ADG327684:ADL327684 ANC327684:ANH327684 AWY327684:AXD327684 BGU327684:BGZ327684 BQQ327684:BQV327684 CAM327684:CAR327684 CKI327684:CKN327684 CUE327684:CUJ327684 DEA327684:DEF327684 DNW327684:DOB327684 DXS327684:DXX327684 EHO327684:EHT327684 ERK327684:ERP327684 FBG327684:FBL327684 FLC327684:FLH327684 FUY327684:FVD327684 GEU327684:GEZ327684 GOQ327684:GOV327684 GYM327684:GYR327684 HII327684:HIN327684 HSE327684:HSJ327684 ICA327684:ICF327684 ILW327684:IMB327684 IVS327684:IVX327684 JFO327684:JFT327684 JPK327684:JPP327684 JZG327684:JZL327684 KJC327684:KJH327684 KSY327684:KTD327684 LCU327684:LCZ327684 LMQ327684:LMV327684 LWM327684:LWR327684 MGI327684:MGN327684 MQE327684:MQJ327684 NAA327684:NAF327684 NJW327684:NKB327684 NTS327684:NTX327684 ODO327684:ODT327684 ONK327684:ONP327684 OXG327684:OXL327684 PHC327684:PHH327684 PQY327684:PRD327684 QAU327684:QAZ327684 QKQ327684:QKV327684 QUM327684:QUR327684 REI327684:REN327684 ROE327684:ROJ327684 RYA327684:RYF327684 SHW327684:SIB327684 SRS327684:SRX327684 TBO327684:TBT327684 TLK327684:TLP327684 TVG327684:TVL327684 UFC327684:UFH327684 UOY327684:UPD327684 UYU327684:UYZ327684 VIQ327684:VIV327684 VSM327684:VSR327684 WCI327684:WCN327684 WME327684:WMJ327684 WWA327684:WWF327684 S393220:X393220 JO393220:JT393220 TK393220:TP393220 ADG393220:ADL393220 ANC393220:ANH393220 AWY393220:AXD393220 BGU393220:BGZ393220 BQQ393220:BQV393220 CAM393220:CAR393220 CKI393220:CKN393220 CUE393220:CUJ393220 DEA393220:DEF393220 DNW393220:DOB393220 DXS393220:DXX393220 EHO393220:EHT393220 ERK393220:ERP393220 FBG393220:FBL393220 FLC393220:FLH393220 FUY393220:FVD393220 GEU393220:GEZ393220 GOQ393220:GOV393220 GYM393220:GYR393220 HII393220:HIN393220 HSE393220:HSJ393220 ICA393220:ICF393220 ILW393220:IMB393220 IVS393220:IVX393220 JFO393220:JFT393220 JPK393220:JPP393220 JZG393220:JZL393220 KJC393220:KJH393220 KSY393220:KTD393220 LCU393220:LCZ393220 LMQ393220:LMV393220 LWM393220:LWR393220 MGI393220:MGN393220 MQE393220:MQJ393220 NAA393220:NAF393220 NJW393220:NKB393220 NTS393220:NTX393220 ODO393220:ODT393220 ONK393220:ONP393220 OXG393220:OXL393220 PHC393220:PHH393220 PQY393220:PRD393220 QAU393220:QAZ393220 QKQ393220:QKV393220 QUM393220:QUR393220 REI393220:REN393220 ROE393220:ROJ393220 RYA393220:RYF393220 SHW393220:SIB393220 SRS393220:SRX393220 TBO393220:TBT393220 TLK393220:TLP393220 TVG393220:TVL393220 UFC393220:UFH393220 UOY393220:UPD393220 UYU393220:UYZ393220 VIQ393220:VIV393220 VSM393220:VSR393220 WCI393220:WCN393220 WME393220:WMJ393220 WWA393220:WWF393220 S458756:X458756 JO458756:JT458756 TK458756:TP458756 ADG458756:ADL458756 ANC458756:ANH458756 AWY458756:AXD458756 BGU458756:BGZ458756 BQQ458756:BQV458756 CAM458756:CAR458756 CKI458756:CKN458756 CUE458756:CUJ458756 DEA458756:DEF458756 DNW458756:DOB458756 DXS458756:DXX458756 EHO458756:EHT458756 ERK458756:ERP458756 FBG458756:FBL458756 FLC458756:FLH458756 FUY458756:FVD458756 GEU458756:GEZ458756 GOQ458756:GOV458756 GYM458756:GYR458756 HII458756:HIN458756 HSE458756:HSJ458756 ICA458756:ICF458756 ILW458756:IMB458756 IVS458756:IVX458756 JFO458756:JFT458756 JPK458756:JPP458756 JZG458756:JZL458756 KJC458756:KJH458756 KSY458756:KTD458756 LCU458756:LCZ458756 LMQ458756:LMV458756 LWM458756:LWR458756 MGI458756:MGN458756 MQE458756:MQJ458756 NAA458756:NAF458756 NJW458756:NKB458756 NTS458756:NTX458756 ODO458756:ODT458756 ONK458756:ONP458756 OXG458756:OXL458756 PHC458756:PHH458756 PQY458756:PRD458756 QAU458756:QAZ458756 QKQ458756:QKV458756 QUM458756:QUR458756 REI458756:REN458756 ROE458756:ROJ458756 RYA458756:RYF458756 SHW458756:SIB458756 SRS458756:SRX458756 TBO458756:TBT458756 TLK458756:TLP458756 TVG458756:TVL458756 UFC458756:UFH458756 UOY458756:UPD458756 UYU458756:UYZ458756 VIQ458756:VIV458756 VSM458756:VSR458756 WCI458756:WCN458756 WME458756:WMJ458756 WWA458756:WWF458756 S524292:X524292 JO524292:JT524292 TK524292:TP524292 ADG524292:ADL524292 ANC524292:ANH524292 AWY524292:AXD524292 BGU524292:BGZ524292 BQQ524292:BQV524292 CAM524292:CAR524292 CKI524292:CKN524292 CUE524292:CUJ524292 DEA524292:DEF524292 DNW524292:DOB524292 DXS524292:DXX524292 EHO524292:EHT524292 ERK524292:ERP524292 FBG524292:FBL524292 FLC524292:FLH524292 FUY524292:FVD524292 GEU524292:GEZ524292 GOQ524292:GOV524292 GYM524292:GYR524292 HII524292:HIN524292 HSE524292:HSJ524292 ICA524292:ICF524292 ILW524292:IMB524292 IVS524292:IVX524292 JFO524292:JFT524292 JPK524292:JPP524292 JZG524292:JZL524292 KJC524292:KJH524292 KSY524292:KTD524292 LCU524292:LCZ524292 LMQ524292:LMV524292 LWM524292:LWR524292 MGI524292:MGN524292 MQE524292:MQJ524292 NAA524292:NAF524292 NJW524292:NKB524292 NTS524292:NTX524292 ODO524292:ODT524292 ONK524292:ONP524292 OXG524292:OXL524292 PHC524292:PHH524292 PQY524292:PRD524292 QAU524292:QAZ524292 QKQ524292:QKV524292 QUM524292:QUR524292 REI524292:REN524292 ROE524292:ROJ524292 RYA524292:RYF524292 SHW524292:SIB524292 SRS524292:SRX524292 TBO524292:TBT524292 TLK524292:TLP524292 TVG524292:TVL524292 UFC524292:UFH524292 UOY524292:UPD524292 UYU524292:UYZ524292 VIQ524292:VIV524292 VSM524292:VSR524292 WCI524292:WCN524292 WME524292:WMJ524292 WWA524292:WWF524292 S589828:X589828 JO589828:JT589828 TK589828:TP589828 ADG589828:ADL589828 ANC589828:ANH589828 AWY589828:AXD589828 BGU589828:BGZ589828 BQQ589828:BQV589828 CAM589828:CAR589828 CKI589828:CKN589828 CUE589828:CUJ589828 DEA589828:DEF589828 DNW589828:DOB589828 DXS589828:DXX589828 EHO589828:EHT589828 ERK589828:ERP589828 FBG589828:FBL589828 FLC589828:FLH589828 FUY589828:FVD589828 GEU589828:GEZ589828 GOQ589828:GOV589828 GYM589828:GYR589828 HII589828:HIN589828 HSE589828:HSJ589828 ICA589828:ICF589828 ILW589828:IMB589828 IVS589828:IVX589828 JFO589828:JFT589828 JPK589828:JPP589828 JZG589828:JZL589828 KJC589828:KJH589828 KSY589828:KTD589828 LCU589828:LCZ589828 LMQ589828:LMV589828 LWM589828:LWR589828 MGI589828:MGN589828 MQE589828:MQJ589828 NAA589828:NAF589828 NJW589828:NKB589828 NTS589828:NTX589828 ODO589828:ODT589828 ONK589828:ONP589828 OXG589828:OXL589828 PHC589828:PHH589828 PQY589828:PRD589828 QAU589828:QAZ589828 QKQ589828:QKV589828 QUM589828:QUR589828 REI589828:REN589828 ROE589828:ROJ589828 RYA589828:RYF589828 SHW589828:SIB589828 SRS589828:SRX589828 TBO589828:TBT589828 TLK589828:TLP589828 TVG589828:TVL589828 UFC589828:UFH589828 UOY589828:UPD589828 UYU589828:UYZ589828 VIQ589828:VIV589828 VSM589828:VSR589828 WCI589828:WCN589828 WME589828:WMJ589828 WWA589828:WWF589828 S655364:X655364 JO655364:JT655364 TK655364:TP655364 ADG655364:ADL655364 ANC655364:ANH655364 AWY655364:AXD655364 BGU655364:BGZ655364 BQQ655364:BQV655364 CAM655364:CAR655364 CKI655364:CKN655364 CUE655364:CUJ655364 DEA655364:DEF655364 DNW655364:DOB655364 DXS655364:DXX655364 EHO655364:EHT655364 ERK655364:ERP655364 FBG655364:FBL655364 FLC655364:FLH655364 FUY655364:FVD655364 GEU655364:GEZ655364 GOQ655364:GOV655364 GYM655364:GYR655364 HII655364:HIN655364 HSE655364:HSJ655364 ICA655364:ICF655364 ILW655364:IMB655364 IVS655364:IVX655364 JFO655364:JFT655364 JPK655364:JPP655364 JZG655364:JZL655364 KJC655364:KJH655364 KSY655364:KTD655364 LCU655364:LCZ655364 LMQ655364:LMV655364 LWM655364:LWR655364 MGI655364:MGN655364 MQE655364:MQJ655364 NAA655364:NAF655364 NJW655364:NKB655364 NTS655364:NTX655364 ODO655364:ODT655364 ONK655364:ONP655364 OXG655364:OXL655364 PHC655364:PHH655364 PQY655364:PRD655364 QAU655364:QAZ655364 QKQ655364:QKV655364 QUM655364:QUR655364 REI655364:REN655364 ROE655364:ROJ655364 RYA655364:RYF655364 SHW655364:SIB655364 SRS655364:SRX655364 TBO655364:TBT655364 TLK655364:TLP655364 TVG655364:TVL655364 UFC655364:UFH655364 UOY655364:UPD655364 UYU655364:UYZ655364 VIQ655364:VIV655364 VSM655364:VSR655364 WCI655364:WCN655364 WME655364:WMJ655364 WWA655364:WWF655364 S720900:X720900 JO720900:JT720900 TK720900:TP720900 ADG720900:ADL720900 ANC720900:ANH720900 AWY720900:AXD720900 BGU720900:BGZ720900 BQQ720900:BQV720900 CAM720900:CAR720900 CKI720900:CKN720900 CUE720900:CUJ720900 DEA720900:DEF720900 DNW720900:DOB720900 DXS720900:DXX720900 EHO720900:EHT720900 ERK720900:ERP720900 FBG720900:FBL720900 FLC720900:FLH720900 FUY720900:FVD720900 GEU720900:GEZ720900 GOQ720900:GOV720900 GYM720900:GYR720900 HII720900:HIN720900 HSE720900:HSJ720900 ICA720900:ICF720900 ILW720900:IMB720900 IVS720900:IVX720900 JFO720900:JFT720900 JPK720900:JPP720900 JZG720900:JZL720900 KJC720900:KJH720900 KSY720900:KTD720900 LCU720900:LCZ720900 LMQ720900:LMV720900 LWM720900:LWR720900 MGI720900:MGN720900 MQE720900:MQJ720900 NAA720900:NAF720900 NJW720900:NKB720900 NTS720900:NTX720900 ODO720900:ODT720900 ONK720900:ONP720900 OXG720900:OXL720900 PHC720900:PHH720900 PQY720900:PRD720900 QAU720900:QAZ720900 QKQ720900:QKV720900 QUM720900:QUR720900 REI720900:REN720900 ROE720900:ROJ720900 RYA720900:RYF720900 SHW720900:SIB720900 SRS720900:SRX720900 TBO720900:TBT720900 TLK720900:TLP720900 TVG720900:TVL720900 UFC720900:UFH720900 UOY720900:UPD720900 UYU720900:UYZ720900 VIQ720900:VIV720900 VSM720900:VSR720900 WCI720900:WCN720900 WME720900:WMJ720900 WWA720900:WWF720900 S786436:X786436 JO786436:JT786436 TK786436:TP786436 ADG786436:ADL786436 ANC786436:ANH786436 AWY786436:AXD786436 BGU786436:BGZ786436 BQQ786436:BQV786436 CAM786436:CAR786436 CKI786436:CKN786436 CUE786436:CUJ786436 DEA786436:DEF786436 DNW786436:DOB786436 DXS786436:DXX786436 EHO786436:EHT786436 ERK786436:ERP786436 FBG786436:FBL786436 FLC786436:FLH786436 FUY786436:FVD786436 GEU786436:GEZ786436 GOQ786436:GOV786436 GYM786436:GYR786436 HII786436:HIN786436 HSE786436:HSJ786436 ICA786436:ICF786436 ILW786436:IMB786436 IVS786436:IVX786436 JFO786436:JFT786436 JPK786436:JPP786436 JZG786436:JZL786436 KJC786436:KJH786436 KSY786436:KTD786436 LCU786436:LCZ786436 LMQ786436:LMV786436 LWM786436:LWR786436 MGI786436:MGN786436 MQE786436:MQJ786436 NAA786436:NAF786436 NJW786436:NKB786436 NTS786436:NTX786436 ODO786436:ODT786436 ONK786436:ONP786436 OXG786436:OXL786436 PHC786436:PHH786436 PQY786436:PRD786436 QAU786436:QAZ786436 QKQ786436:QKV786436 QUM786436:QUR786436 REI786436:REN786436 ROE786436:ROJ786436 RYA786436:RYF786436 SHW786436:SIB786436 SRS786436:SRX786436 TBO786436:TBT786436 TLK786436:TLP786436 TVG786436:TVL786436 UFC786436:UFH786436 UOY786436:UPD786436 UYU786436:UYZ786436 VIQ786436:VIV786436 VSM786436:VSR786436 WCI786436:WCN786436 WME786436:WMJ786436 WWA786436:WWF786436 S851972:X851972 JO851972:JT851972 TK851972:TP851972 ADG851972:ADL851972 ANC851972:ANH851972 AWY851972:AXD851972 BGU851972:BGZ851972 BQQ851972:BQV851972 CAM851972:CAR851972 CKI851972:CKN851972 CUE851972:CUJ851972 DEA851972:DEF851972 DNW851972:DOB851972 DXS851972:DXX851972 EHO851972:EHT851972 ERK851972:ERP851972 FBG851972:FBL851972 FLC851972:FLH851972 FUY851972:FVD851972 GEU851972:GEZ851972 GOQ851972:GOV851972 GYM851972:GYR851972 HII851972:HIN851972 HSE851972:HSJ851972 ICA851972:ICF851972 ILW851972:IMB851972 IVS851972:IVX851972 JFO851972:JFT851972 JPK851972:JPP851972 JZG851972:JZL851972 KJC851972:KJH851972 KSY851972:KTD851972 LCU851972:LCZ851972 LMQ851972:LMV851972 LWM851972:LWR851972 MGI851972:MGN851972 MQE851972:MQJ851972 NAA851972:NAF851972 NJW851972:NKB851972 NTS851972:NTX851972 ODO851972:ODT851972 ONK851972:ONP851972 OXG851972:OXL851972 PHC851972:PHH851972 PQY851972:PRD851972 QAU851972:QAZ851972 QKQ851972:QKV851972 QUM851972:QUR851972 REI851972:REN851972 ROE851972:ROJ851972 RYA851972:RYF851972 SHW851972:SIB851972 SRS851972:SRX851972 TBO851972:TBT851972 TLK851972:TLP851972 TVG851972:TVL851972 UFC851972:UFH851972 UOY851972:UPD851972 UYU851972:UYZ851972 VIQ851972:VIV851972 VSM851972:VSR851972 WCI851972:WCN851972 WME851972:WMJ851972 WWA851972:WWF851972 S917508:X917508 JO917508:JT917508 TK917508:TP917508 ADG917508:ADL917508 ANC917508:ANH917508 AWY917508:AXD917508 BGU917508:BGZ917508 BQQ917508:BQV917508 CAM917508:CAR917508 CKI917508:CKN917508 CUE917508:CUJ917508 DEA917508:DEF917508 DNW917508:DOB917508 DXS917508:DXX917508 EHO917508:EHT917508 ERK917508:ERP917508 FBG917508:FBL917508 FLC917508:FLH917508 FUY917508:FVD917508 GEU917508:GEZ917508 GOQ917508:GOV917508 GYM917508:GYR917508 HII917508:HIN917508 HSE917508:HSJ917508 ICA917508:ICF917508 ILW917508:IMB917508 IVS917508:IVX917508 JFO917508:JFT917508 JPK917508:JPP917508 JZG917508:JZL917508 KJC917508:KJH917508 KSY917508:KTD917508 LCU917508:LCZ917508 LMQ917508:LMV917508 LWM917508:LWR917508 MGI917508:MGN917508 MQE917508:MQJ917508 NAA917508:NAF917508 NJW917508:NKB917508 NTS917508:NTX917508 ODO917508:ODT917508 ONK917508:ONP917508 OXG917508:OXL917508 PHC917508:PHH917508 PQY917508:PRD917508 QAU917508:QAZ917508 QKQ917508:QKV917508 QUM917508:QUR917508 REI917508:REN917508 ROE917508:ROJ917508 RYA917508:RYF917508 SHW917508:SIB917508 SRS917508:SRX917508 TBO917508:TBT917508 TLK917508:TLP917508 TVG917508:TVL917508 UFC917508:UFH917508 UOY917508:UPD917508 UYU917508:UYZ917508 VIQ917508:VIV917508 VSM917508:VSR917508 WCI917508:WCN917508 WME917508:WMJ917508 WWA917508:WWF917508 S983044:X983044 JO983044:JT983044 TK983044:TP983044 ADG983044:ADL983044 ANC983044:ANH983044 AWY983044:AXD983044 BGU983044:BGZ983044 BQQ983044:BQV983044 CAM983044:CAR983044 CKI983044:CKN983044 CUE983044:CUJ983044 DEA983044:DEF983044 DNW983044:DOB983044 DXS983044:DXX983044 EHO983044:EHT983044 ERK983044:ERP983044 FBG983044:FBL983044 FLC983044:FLH983044 FUY983044:FVD983044 GEU983044:GEZ983044 GOQ983044:GOV983044 GYM983044:GYR983044 HII983044:HIN983044 HSE983044:HSJ983044 ICA983044:ICF983044 ILW983044:IMB983044 IVS983044:IVX983044 JFO983044:JFT983044 JPK983044:JPP983044 JZG983044:JZL983044 KJC983044:KJH983044 KSY983044:KTD983044 LCU983044:LCZ983044 LMQ983044:LMV983044 LWM983044:LWR983044 MGI983044:MGN983044 MQE983044:MQJ983044 NAA983044:NAF983044 NJW983044:NKB983044 NTS983044:NTX983044 ODO983044:ODT983044 ONK983044:ONP983044 OXG983044:OXL983044 PHC983044:PHH983044 PQY983044:PRD983044 QAU983044:QAZ983044 QKQ983044:QKV983044 QUM983044:QUR983044 REI983044:REN983044 ROE983044:ROJ983044 RYA983044:RYF983044 SHW983044:SIB983044 SRS983044:SRX983044 TBO983044:TBT983044 TLK983044:TLP983044 TVG983044:TVL983044 UFC983044:UFH983044 UOY983044:UPD983044 UYU983044:UYZ983044 VIQ983044:VIV983044 VSM983044:VSR983044 WCI983044:WCN983044 WME983044:WMJ983044 WWA983044:WWF983044" xr:uid="{00000000-0002-0000-0300-000000000000}">
      <formula1>"PRIMEIRO QUARTIL, QUARTIL MÉDIO, TERCEIRO QUARTIL"</formula1>
    </dataValidation>
    <dataValidation type="list" allowBlank="1" showInputMessage="1" showErrorMessage="1" sqref="A5:AA5 IW5:JW5 SS5:TS5 ACO5:ADO5 AMK5:ANK5 AWG5:AXG5 BGC5:BHC5 BPY5:BQY5 BZU5:CAU5 CJQ5:CKQ5 CTM5:CUM5 DDI5:DEI5 DNE5:DOE5 DXA5:DYA5 EGW5:EHW5 EQS5:ERS5 FAO5:FBO5 FKK5:FLK5 FUG5:FVG5 GEC5:GFC5 GNY5:GOY5 GXU5:GYU5 HHQ5:HIQ5 HRM5:HSM5 IBI5:ICI5 ILE5:IME5 IVA5:IWA5 JEW5:JFW5 JOS5:JPS5 JYO5:JZO5 KIK5:KJK5 KSG5:KTG5 LCC5:LDC5 LLY5:LMY5 LVU5:LWU5 MFQ5:MGQ5 MPM5:MQM5 MZI5:NAI5 NJE5:NKE5 NTA5:NUA5 OCW5:ODW5 OMS5:ONS5 OWO5:OXO5 PGK5:PHK5 PQG5:PRG5 QAC5:QBC5 QJY5:QKY5 QTU5:QUU5 RDQ5:REQ5 RNM5:ROM5 RXI5:RYI5 SHE5:SIE5 SRA5:SSA5 TAW5:TBW5 TKS5:TLS5 TUO5:TVO5 UEK5:UFK5 UOG5:UPG5 UYC5:UZC5 VHY5:VIY5 VRU5:VSU5 WBQ5:WCQ5 WLM5:WMM5 WVI5:WWI5 A65541:AA65541 IW65541:JW65541 SS65541:TS65541 ACO65541:ADO65541 AMK65541:ANK65541 AWG65541:AXG65541 BGC65541:BHC65541 BPY65541:BQY65541 BZU65541:CAU65541 CJQ65541:CKQ65541 CTM65541:CUM65541 DDI65541:DEI65541 DNE65541:DOE65541 DXA65541:DYA65541 EGW65541:EHW65541 EQS65541:ERS65541 FAO65541:FBO65541 FKK65541:FLK65541 FUG65541:FVG65541 GEC65541:GFC65541 GNY65541:GOY65541 GXU65541:GYU65541 HHQ65541:HIQ65541 HRM65541:HSM65541 IBI65541:ICI65541 ILE65541:IME65541 IVA65541:IWA65541 JEW65541:JFW65541 JOS65541:JPS65541 JYO65541:JZO65541 KIK65541:KJK65541 KSG65541:KTG65541 LCC65541:LDC65541 LLY65541:LMY65541 LVU65541:LWU65541 MFQ65541:MGQ65541 MPM65541:MQM65541 MZI65541:NAI65541 NJE65541:NKE65541 NTA65541:NUA65541 OCW65541:ODW65541 OMS65541:ONS65541 OWO65541:OXO65541 PGK65541:PHK65541 PQG65541:PRG65541 QAC65541:QBC65541 QJY65541:QKY65541 QTU65541:QUU65541 RDQ65541:REQ65541 RNM65541:ROM65541 RXI65541:RYI65541 SHE65541:SIE65541 SRA65541:SSA65541 TAW65541:TBW65541 TKS65541:TLS65541 TUO65541:TVO65541 UEK65541:UFK65541 UOG65541:UPG65541 UYC65541:UZC65541 VHY65541:VIY65541 VRU65541:VSU65541 WBQ65541:WCQ65541 WLM65541:WMM65541 WVI65541:WWI65541 A131077:AA131077 IW131077:JW131077 SS131077:TS131077 ACO131077:ADO131077 AMK131077:ANK131077 AWG131077:AXG131077 BGC131077:BHC131077 BPY131077:BQY131077 BZU131077:CAU131077 CJQ131077:CKQ131077 CTM131077:CUM131077 DDI131077:DEI131077 DNE131077:DOE131077 DXA131077:DYA131077 EGW131077:EHW131077 EQS131077:ERS131077 FAO131077:FBO131077 FKK131077:FLK131077 FUG131077:FVG131077 GEC131077:GFC131077 GNY131077:GOY131077 GXU131077:GYU131077 HHQ131077:HIQ131077 HRM131077:HSM131077 IBI131077:ICI131077 ILE131077:IME131077 IVA131077:IWA131077 JEW131077:JFW131077 JOS131077:JPS131077 JYO131077:JZO131077 KIK131077:KJK131077 KSG131077:KTG131077 LCC131077:LDC131077 LLY131077:LMY131077 LVU131077:LWU131077 MFQ131077:MGQ131077 MPM131077:MQM131077 MZI131077:NAI131077 NJE131077:NKE131077 NTA131077:NUA131077 OCW131077:ODW131077 OMS131077:ONS131077 OWO131077:OXO131077 PGK131077:PHK131077 PQG131077:PRG131077 QAC131077:QBC131077 QJY131077:QKY131077 QTU131077:QUU131077 RDQ131077:REQ131077 RNM131077:ROM131077 RXI131077:RYI131077 SHE131077:SIE131077 SRA131077:SSA131077 TAW131077:TBW131077 TKS131077:TLS131077 TUO131077:TVO131077 UEK131077:UFK131077 UOG131077:UPG131077 UYC131077:UZC131077 VHY131077:VIY131077 VRU131077:VSU131077 WBQ131077:WCQ131077 WLM131077:WMM131077 WVI131077:WWI131077 A196613:AA196613 IW196613:JW196613 SS196613:TS196613 ACO196613:ADO196613 AMK196613:ANK196613 AWG196613:AXG196613 BGC196613:BHC196613 BPY196613:BQY196613 BZU196613:CAU196613 CJQ196613:CKQ196613 CTM196613:CUM196613 DDI196613:DEI196613 DNE196613:DOE196613 DXA196613:DYA196613 EGW196613:EHW196613 EQS196613:ERS196613 FAO196613:FBO196613 FKK196613:FLK196613 FUG196613:FVG196613 GEC196613:GFC196613 GNY196613:GOY196613 GXU196613:GYU196613 HHQ196613:HIQ196613 HRM196613:HSM196613 IBI196613:ICI196613 ILE196613:IME196613 IVA196613:IWA196613 JEW196613:JFW196613 JOS196613:JPS196613 JYO196613:JZO196613 KIK196613:KJK196613 KSG196613:KTG196613 LCC196613:LDC196613 LLY196613:LMY196613 LVU196613:LWU196613 MFQ196613:MGQ196613 MPM196613:MQM196613 MZI196613:NAI196613 NJE196613:NKE196613 NTA196613:NUA196613 OCW196613:ODW196613 OMS196613:ONS196613 OWO196613:OXO196613 PGK196613:PHK196613 PQG196613:PRG196613 QAC196613:QBC196613 QJY196613:QKY196613 QTU196613:QUU196613 RDQ196613:REQ196613 RNM196613:ROM196613 RXI196613:RYI196613 SHE196613:SIE196613 SRA196613:SSA196613 TAW196613:TBW196613 TKS196613:TLS196613 TUO196613:TVO196613 UEK196613:UFK196613 UOG196613:UPG196613 UYC196613:UZC196613 VHY196613:VIY196613 VRU196613:VSU196613 WBQ196613:WCQ196613 WLM196613:WMM196613 WVI196613:WWI196613 A262149:AA262149 IW262149:JW262149 SS262149:TS262149 ACO262149:ADO262149 AMK262149:ANK262149 AWG262149:AXG262149 BGC262149:BHC262149 BPY262149:BQY262149 BZU262149:CAU262149 CJQ262149:CKQ262149 CTM262149:CUM262149 DDI262149:DEI262149 DNE262149:DOE262149 DXA262149:DYA262149 EGW262149:EHW262149 EQS262149:ERS262149 FAO262149:FBO262149 FKK262149:FLK262149 FUG262149:FVG262149 GEC262149:GFC262149 GNY262149:GOY262149 GXU262149:GYU262149 HHQ262149:HIQ262149 HRM262149:HSM262149 IBI262149:ICI262149 ILE262149:IME262149 IVA262149:IWA262149 JEW262149:JFW262149 JOS262149:JPS262149 JYO262149:JZO262149 KIK262149:KJK262149 KSG262149:KTG262149 LCC262149:LDC262149 LLY262149:LMY262149 LVU262149:LWU262149 MFQ262149:MGQ262149 MPM262149:MQM262149 MZI262149:NAI262149 NJE262149:NKE262149 NTA262149:NUA262149 OCW262149:ODW262149 OMS262149:ONS262149 OWO262149:OXO262149 PGK262149:PHK262149 PQG262149:PRG262149 QAC262149:QBC262149 QJY262149:QKY262149 QTU262149:QUU262149 RDQ262149:REQ262149 RNM262149:ROM262149 RXI262149:RYI262149 SHE262149:SIE262149 SRA262149:SSA262149 TAW262149:TBW262149 TKS262149:TLS262149 TUO262149:TVO262149 UEK262149:UFK262149 UOG262149:UPG262149 UYC262149:UZC262149 VHY262149:VIY262149 VRU262149:VSU262149 WBQ262149:WCQ262149 WLM262149:WMM262149 WVI262149:WWI262149 A327685:AA327685 IW327685:JW327685 SS327685:TS327685 ACO327685:ADO327685 AMK327685:ANK327685 AWG327685:AXG327685 BGC327685:BHC327685 BPY327685:BQY327685 BZU327685:CAU327685 CJQ327685:CKQ327685 CTM327685:CUM327685 DDI327685:DEI327685 DNE327685:DOE327685 DXA327685:DYA327685 EGW327685:EHW327685 EQS327685:ERS327685 FAO327685:FBO327685 FKK327685:FLK327685 FUG327685:FVG327685 GEC327685:GFC327685 GNY327685:GOY327685 GXU327685:GYU327685 HHQ327685:HIQ327685 HRM327685:HSM327685 IBI327685:ICI327685 ILE327685:IME327685 IVA327685:IWA327685 JEW327685:JFW327685 JOS327685:JPS327685 JYO327685:JZO327685 KIK327685:KJK327685 KSG327685:KTG327685 LCC327685:LDC327685 LLY327685:LMY327685 LVU327685:LWU327685 MFQ327685:MGQ327685 MPM327685:MQM327685 MZI327685:NAI327685 NJE327685:NKE327685 NTA327685:NUA327685 OCW327685:ODW327685 OMS327685:ONS327685 OWO327685:OXO327685 PGK327685:PHK327685 PQG327685:PRG327685 QAC327685:QBC327685 QJY327685:QKY327685 QTU327685:QUU327685 RDQ327685:REQ327685 RNM327685:ROM327685 RXI327685:RYI327685 SHE327685:SIE327685 SRA327685:SSA327685 TAW327685:TBW327685 TKS327685:TLS327685 TUO327685:TVO327685 UEK327685:UFK327685 UOG327685:UPG327685 UYC327685:UZC327685 VHY327685:VIY327685 VRU327685:VSU327685 WBQ327685:WCQ327685 WLM327685:WMM327685 WVI327685:WWI327685 A393221:AA393221 IW393221:JW393221 SS393221:TS393221 ACO393221:ADO393221 AMK393221:ANK393221 AWG393221:AXG393221 BGC393221:BHC393221 BPY393221:BQY393221 BZU393221:CAU393221 CJQ393221:CKQ393221 CTM393221:CUM393221 DDI393221:DEI393221 DNE393221:DOE393221 DXA393221:DYA393221 EGW393221:EHW393221 EQS393221:ERS393221 FAO393221:FBO393221 FKK393221:FLK393221 FUG393221:FVG393221 GEC393221:GFC393221 GNY393221:GOY393221 GXU393221:GYU393221 HHQ393221:HIQ393221 HRM393221:HSM393221 IBI393221:ICI393221 ILE393221:IME393221 IVA393221:IWA393221 JEW393221:JFW393221 JOS393221:JPS393221 JYO393221:JZO393221 KIK393221:KJK393221 KSG393221:KTG393221 LCC393221:LDC393221 LLY393221:LMY393221 LVU393221:LWU393221 MFQ393221:MGQ393221 MPM393221:MQM393221 MZI393221:NAI393221 NJE393221:NKE393221 NTA393221:NUA393221 OCW393221:ODW393221 OMS393221:ONS393221 OWO393221:OXO393221 PGK393221:PHK393221 PQG393221:PRG393221 QAC393221:QBC393221 QJY393221:QKY393221 QTU393221:QUU393221 RDQ393221:REQ393221 RNM393221:ROM393221 RXI393221:RYI393221 SHE393221:SIE393221 SRA393221:SSA393221 TAW393221:TBW393221 TKS393221:TLS393221 TUO393221:TVO393221 UEK393221:UFK393221 UOG393221:UPG393221 UYC393221:UZC393221 VHY393221:VIY393221 VRU393221:VSU393221 WBQ393221:WCQ393221 WLM393221:WMM393221 WVI393221:WWI393221 A458757:AA458757 IW458757:JW458757 SS458757:TS458757 ACO458757:ADO458757 AMK458757:ANK458757 AWG458757:AXG458757 BGC458757:BHC458757 BPY458757:BQY458757 BZU458757:CAU458757 CJQ458757:CKQ458757 CTM458757:CUM458757 DDI458757:DEI458757 DNE458757:DOE458757 DXA458757:DYA458757 EGW458757:EHW458757 EQS458757:ERS458757 FAO458757:FBO458757 FKK458757:FLK458757 FUG458757:FVG458757 GEC458757:GFC458757 GNY458757:GOY458757 GXU458757:GYU458757 HHQ458757:HIQ458757 HRM458757:HSM458757 IBI458757:ICI458757 ILE458757:IME458757 IVA458757:IWA458757 JEW458757:JFW458757 JOS458757:JPS458757 JYO458757:JZO458757 KIK458757:KJK458757 KSG458757:KTG458757 LCC458757:LDC458757 LLY458757:LMY458757 LVU458757:LWU458757 MFQ458757:MGQ458757 MPM458757:MQM458757 MZI458757:NAI458757 NJE458757:NKE458757 NTA458757:NUA458757 OCW458757:ODW458757 OMS458757:ONS458757 OWO458757:OXO458757 PGK458757:PHK458757 PQG458757:PRG458757 QAC458757:QBC458757 QJY458757:QKY458757 QTU458757:QUU458757 RDQ458757:REQ458757 RNM458757:ROM458757 RXI458757:RYI458757 SHE458757:SIE458757 SRA458757:SSA458757 TAW458757:TBW458757 TKS458757:TLS458757 TUO458757:TVO458757 UEK458757:UFK458757 UOG458757:UPG458757 UYC458757:UZC458757 VHY458757:VIY458757 VRU458757:VSU458757 WBQ458757:WCQ458757 WLM458757:WMM458757 WVI458757:WWI458757 A524293:AA524293 IW524293:JW524293 SS524293:TS524293 ACO524293:ADO524293 AMK524293:ANK524293 AWG524293:AXG524293 BGC524293:BHC524293 BPY524293:BQY524293 BZU524293:CAU524293 CJQ524293:CKQ524293 CTM524293:CUM524293 DDI524293:DEI524293 DNE524293:DOE524293 DXA524293:DYA524293 EGW524293:EHW524293 EQS524293:ERS524293 FAO524293:FBO524293 FKK524293:FLK524293 FUG524293:FVG524293 GEC524293:GFC524293 GNY524293:GOY524293 GXU524293:GYU524293 HHQ524293:HIQ524293 HRM524293:HSM524293 IBI524293:ICI524293 ILE524293:IME524293 IVA524293:IWA524293 JEW524293:JFW524293 JOS524293:JPS524293 JYO524293:JZO524293 KIK524293:KJK524293 KSG524293:KTG524293 LCC524293:LDC524293 LLY524293:LMY524293 LVU524293:LWU524293 MFQ524293:MGQ524293 MPM524293:MQM524293 MZI524293:NAI524293 NJE524293:NKE524293 NTA524293:NUA524293 OCW524293:ODW524293 OMS524293:ONS524293 OWO524293:OXO524293 PGK524293:PHK524293 PQG524293:PRG524293 QAC524293:QBC524293 QJY524293:QKY524293 QTU524293:QUU524293 RDQ524293:REQ524293 RNM524293:ROM524293 RXI524293:RYI524293 SHE524293:SIE524293 SRA524293:SSA524293 TAW524293:TBW524293 TKS524293:TLS524293 TUO524293:TVO524293 UEK524293:UFK524293 UOG524293:UPG524293 UYC524293:UZC524293 VHY524293:VIY524293 VRU524293:VSU524293 WBQ524293:WCQ524293 WLM524293:WMM524293 WVI524293:WWI524293 A589829:AA589829 IW589829:JW589829 SS589829:TS589829 ACO589829:ADO589829 AMK589829:ANK589829 AWG589829:AXG589829 BGC589829:BHC589829 BPY589829:BQY589829 BZU589829:CAU589829 CJQ589829:CKQ589829 CTM589829:CUM589829 DDI589829:DEI589829 DNE589829:DOE589829 DXA589829:DYA589829 EGW589829:EHW589829 EQS589829:ERS589829 FAO589829:FBO589829 FKK589829:FLK589829 FUG589829:FVG589829 GEC589829:GFC589829 GNY589829:GOY589829 GXU589829:GYU589829 HHQ589829:HIQ589829 HRM589829:HSM589829 IBI589829:ICI589829 ILE589829:IME589829 IVA589829:IWA589829 JEW589829:JFW589829 JOS589829:JPS589829 JYO589829:JZO589829 KIK589829:KJK589829 KSG589829:KTG589829 LCC589829:LDC589829 LLY589829:LMY589829 LVU589829:LWU589829 MFQ589829:MGQ589829 MPM589829:MQM589829 MZI589829:NAI589829 NJE589829:NKE589829 NTA589829:NUA589829 OCW589829:ODW589829 OMS589829:ONS589829 OWO589829:OXO589829 PGK589829:PHK589829 PQG589829:PRG589829 QAC589829:QBC589829 QJY589829:QKY589829 QTU589829:QUU589829 RDQ589829:REQ589829 RNM589829:ROM589829 RXI589829:RYI589829 SHE589829:SIE589829 SRA589829:SSA589829 TAW589829:TBW589829 TKS589829:TLS589829 TUO589829:TVO589829 UEK589829:UFK589829 UOG589829:UPG589829 UYC589829:UZC589829 VHY589829:VIY589829 VRU589829:VSU589829 WBQ589829:WCQ589829 WLM589829:WMM589829 WVI589829:WWI589829 A655365:AA655365 IW655365:JW655365 SS655365:TS655365 ACO655365:ADO655365 AMK655365:ANK655365 AWG655365:AXG655365 BGC655365:BHC655365 BPY655365:BQY655365 BZU655365:CAU655365 CJQ655365:CKQ655365 CTM655365:CUM655365 DDI655365:DEI655365 DNE655365:DOE655365 DXA655365:DYA655365 EGW655365:EHW655365 EQS655365:ERS655365 FAO655365:FBO655365 FKK655365:FLK655365 FUG655365:FVG655365 GEC655365:GFC655365 GNY655365:GOY655365 GXU655365:GYU655365 HHQ655365:HIQ655365 HRM655365:HSM655365 IBI655365:ICI655365 ILE655365:IME655365 IVA655365:IWA655365 JEW655365:JFW655365 JOS655365:JPS655365 JYO655365:JZO655365 KIK655365:KJK655365 KSG655365:KTG655365 LCC655365:LDC655365 LLY655365:LMY655365 LVU655365:LWU655365 MFQ655365:MGQ655365 MPM655365:MQM655365 MZI655365:NAI655365 NJE655365:NKE655365 NTA655365:NUA655365 OCW655365:ODW655365 OMS655365:ONS655365 OWO655365:OXO655365 PGK655365:PHK655365 PQG655365:PRG655365 QAC655365:QBC655365 QJY655365:QKY655365 QTU655365:QUU655365 RDQ655365:REQ655365 RNM655365:ROM655365 RXI655365:RYI655365 SHE655365:SIE655365 SRA655365:SSA655365 TAW655365:TBW655365 TKS655365:TLS655365 TUO655365:TVO655365 UEK655365:UFK655365 UOG655365:UPG655365 UYC655365:UZC655365 VHY655365:VIY655365 VRU655365:VSU655365 WBQ655365:WCQ655365 WLM655365:WMM655365 WVI655365:WWI655365 A720901:AA720901 IW720901:JW720901 SS720901:TS720901 ACO720901:ADO720901 AMK720901:ANK720901 AWG720901:AXG720901 BGC720901:BHC720901 BPY720901:BQY720901 BZU720901:CAU720901 CJQ720901:CKQ720901 CTM720901:CUM720901 DDI720901:DEI720901 DNE720901:DOE720901 DXA720901:DYA720901 EGW720901:EHW720901 EQS720901:ERS720901 FAO720901:FBO720901 FKK720901:FLK720901 FUG720901:FVG720901 GEC720901:GFC720901 GNY720901:GOY720901 GXU720901:GYU720901 HHQ720901:HIQ720901 HRM720901:HSM720901 IBI720901:ICI720901 ILE720901:IME720901 IVA720901:IWA720901 JEW720901:JFW720901 JOS720901:JPS720901 JYO720901:JZO720901 KIK720901:KJK720901 KSG720901:KTG720901 LCC720901:LDC720901 LLY720901:LMY720901 LVU720901:LWU720901 MFQ720901:MGQ720901 MPM720901:MQM720901 MZI720901:NAI720901 NJE720901:NKE720901 NTA720901:NUA720901 OCW720901:ODW720901 OMS720901:ONS720901 OWO720901:OXO720901 PGK720901:PHK720901 PQG720901:PRG720901 QAC720901:QBC720901 QJY720901:QKY720901 QTU720901:QUU720901 RDQ720901:REQ720901 RNM720901:ROM720901 RXI720901:RYI720901 SHE720901:SIE720901 SRA720901:SSA720901 TAW720901:TBW720901 TKS720901:TLS720901 TUO720901:TVO720901 UEK720901:UFK720901 UOG720901:UPG720901 UYC720901:UZC720901 VHY720901:VIY720901 VRU720901:VSU720901 WBQ720901:WCQ720901 WLM720901:WMM720901 WVI720901:WWI720901 A786437:AA786437 IW786437:JW786437 SS786437:TS786437 ACO786437:ADO786437 AMK786437:ANK786437 AWG786437:AXG786437 BGC786437:BHC786437 BPY786437:BQY786437 BZU786437:CAU786437 CJQ786437:CKQ786437 CTM786437:CUM786437 DDI786437:DEI786437 DNE786437:DOE786437 DXA786437:DYA786437 EGW786437:EHW786437 EQS786437:ERS786437 FAO786437:FBO786437 FKK786437:FLK786437 FUG786437:FVG786437 GEC786437:GFC786437 GNY786437:GOY786437 GXU786437:GYU786437 HHQ786437:HIQ786437 HRM786437:HSM786437 IBI786437:ICI786437 ILE786437:IME786437 IVA786437:IWA786437 JEW786437:JFW786437 JOS786437:JPS786437 JYO786437:JZO786437 KIK786437:KJK786437 KSG786437:KTG786437 LCC786437:LDC786437 LLY786437:LMY786437 LVU786437:LWU786437 MFQ786437:MGQ786437 MPM786437:MQM786437 MZI786437:NAI786437 NJE786437:NKE786437 NTA786437:NUA786437 OCW786437:ODW786437 OMS786437:ONS786437 OWO786437:OXO786437 PGK786437:PHK786437 PQG786437:PRG786437 QAC786437:QBC786437 QJY786437:QKY786437 QTU786437:QUU786437 RDQ786437:REQ786437 RNM786437:ROM786437 RXI786437:RYI786437 SHE786437:SIE786437 SRA786437:SSA786437 TAW786437:TBW786437 TKS786437:TLS786437 TUO786437:TVO786437 UEK786437:UFK786437 UOG786437:UPG786437 UYC786437:UZC786437 VHY786437:VIY786437 VRU786437:VSU786437 WBQ786437:WCQ786437 WLM786437:WMM786437 WVI786437:WWI786437 A851973:AA851973 IW851973:JW851973 SS851973:TS851973 ACO851973:ADO851973 AMK851973:ANK851973 AWG851973:AXG851973 BGC851973:BHC851973 BPY851973:BQY851973 BZU851973:CAU851973 CJQ851973:CKQ851973 CTM851973:CUM851973 DDI851973:DEI851973 DNE851973:DOE851973 DXA851973:DYA851973 EGW851973:EHW851973 EQS851973:ERS851973 FAO851973:FBO851973 FKK851973:FLK851973 FUG851973:FVG851973 GEC851973:GFC851973 GNY851973:GOY851973 GXU851973:GYU851973 HHQ851973:HIQ851973 HRM851973:HSM851973 IBI851973:ICI851973 ILE851973:IME851973 IVA851973:IWA851973 JEW851973:JFW851973 JOS851973:JPS851973 JYO851973:JZO851973 KIK851973:KJK851973 KSG851973:KTG851973 LCC851973:LDC851973 LLY851973:LMY851973 LVU851973:LWU851973 MFQ851973:MGQ851973 MPM851973:MQM851973 MZI851973:NAI851973 NJE851973:NKE851973 NTA851973:NUA851973 OCW851973:ODW851973 OMS851973:ONS851973 OWO851973:OXO851973 PGK851973:PHK851973 PQG851973:PRG851973 QAC851973:QBC851973 QJY851973:QKY851973 QTU851973:QUU851973 RDQ851973:REQ851973 RNM851973:ROM851973 RXI851973:RYI851973 SHE851973:SIE851973 SRA851973:SSA851973 TAW851973:TBW851973 TKS851973:TLS851973 TUO851973:TVO851973 UEK851973:UFK851973 UOG851973:UPG851973 UYC851973:UZC851973 VHY851973:VIY851973 VRU851973:VSU851973 WBQ851973:WCQ851973 WLM851973:WMM851973 WVI851973:WWI851973 A917509:AA917509 IW917509:JW917509 SS917509:TS917509 ACO917509:ADO917509 AMK917509:ANK917509 AWG917509:AXG917509 BGC917509:BHC917509 BPY917509:BQY917509 BZU917509:CAU917509 CJQ917509:CKQ917509 CTM917509:CUM917509 DDI917509:DEI917509 DNE917509:DOE917509 DXA917509:DYA917509 EGW917509:EHW917509 EQS917509:ERS917509 FAO917509:FBO917509 FKK917509:FLK917509 FUG917509:FVG917509 GEC917509:GFC917509 GNY917509:GOY917509 GXU917509:GYU917509 HHQ917509:HIQ917509 HRM917509:HSM917509 IBI917509:ICI917509 ILE917509:IME917509 IVA917509:IWA917509 JEW917509:JFW917509 JOS917509:JPS917509 JYO917509:JZO917509 KIK917509:KJK917509 KSG917509:KTG917509 LCC917509:LDC917509 LLY917509:LMY917509 LVU917509:LWU917509 MFQ917509:MGQ917509 MPM917509:MQM917509 MZI917509:NAI917509 NJE917509:NKE917509 NTA917509:NUA917509 OCW917509:ODW917509 OMS917509:ONS917509 OWO917509:OXO917509 PGK917509:PHK917509 PQG917509:PRG917509 QAC917509:QBC917509 QJY917509:QKY917509 QTU917509:QUU917509 RDQ917509:REQ917509 RNM917509:ROM917509 RXI917509:RYI917509 SHE917509:SIE917509 SRA917509:SSA917509 TAW917509:TBW917509 TKS917509:TLS917509 TUO917509:TVO917509 UEK917509:UFK917509 UOG917509:UPG917509 UYC917509:UZC917509 VHY917509:VIY917509 VRU917509:VSU917509 WBQ917509:WCQ917509 WLM917509:WMM917509 WVI917509:WWI917509 A983045:AA983045 IW983045:JW983045 SS983045:TS983045 ACO983045:ADO983045 AMK983045:ANK983045 AWG983045:AXG983045 BGC983045:BHC983045 BPY983045:BQY983045 BZU983045:CAU983045 CJQ983045:CKQ983045 CTM983045:CUM983045 DDI983045:DEI983045 DNE983045:DOE983045 DXA983045:DYA983045 EGW983045:EHW983045 EQS983045:ERS983045 FAO983045:FBO983045 FKK983045:FLK983045 FUG983045:FVG983045 GEC983045:GFC983045 GNY983045:GOY983045 GXU983045:GYU983045 HHQ983045:HIQ983045 HRM983045:HSM983045 IBI983045:ICI983045 ILE983045:IME983045 IVA983045:IWA983045 JEW983045:JFW983045 JOS983045:JPS983045 JYO983045:JZO983045 KIK983045:KJK983045 KSG983045:KTG983045 LCC983045:LDC983045 LLY983045:LMY983045 LVU983045:LWU983045 MFQ983045:MGQ983045 MPM983045:MQM983045 MZI983045:NAI983045 NJE983045:NKE983045 NTA983045:NUA983045 OCW983045:ODW983045 OMS983045:ONS983045 OWO983045:OXO983045 PGK983045:PHK983045 PQG983045:PRG983045 QAC983045:QBC983045 QJY983045:QKY983045 QTU983045:QUU983045 RDQ983045:REQ983045 RNM983045:ROM983045 RXI983045:RYI983045 SHE983045:SIE983045 SRA983045:SSA983045 TAW983045:TBW983045 TKS983045:TLS983045 TUO983045:TVO983045 UEK983045:UFK983045 UOG983045:UPG983045 UYC983045:UZC983045 VHY983045:VIY983045 VRU983045:VSU983045 WBQ983045:WCQ983045 WLM983045:WMM983045 WVI983045:WWI983045" xr:uid="{00000000-0002-0000-0300-000001000000}">
      <formula1>$AF$1:$AF$6</formula1>
    </dataValidation>
  </dataValidations>
  <printOptions horizontalCentered="1"/>
  <pageMargins left="0.51181102362204722" right="0.51181102362204722" top="0.78740157480314965" bottom="0.78740157480314965" header="0.31496062992125984" footer="0.31496062992125984"/>
  <pageSetup paperSize="9" scale="6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4</vt:i4>
      </vt:variant>
    </vt:vector>
  </HeadingPairs>
  <TitlesOfParts>
    <vt:vector size="4" baseType="lpstr">
      <vt:lpstr>Orçamento Analítico</vt:lpstr>
      <vt:lpstr>CPU</vt:lpstr>
      <vt:lpstr>CFF</vt:lpstr>
      <vt:lpstr>BDI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 Obras</dc:creator>
  <cp:lastModifiedBy>Windows</cp:lastModifiedBy>
  <cp:lastPrinted>2023-09-26T13:24:01Z</cp:lastPrinted>
  <dcterms:created xsi:type="dcterms:W3CDTF">2022-03-31T18:36:43Z</dcterms:created>
  <dcterms:modified xsi:type="dcterms:W3CDTF">2023-09-26T13:24:06Z</dcterms:modified>
</cp:coreProperties>
</file>