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Plan1" sheetId="1" r:id="rId1"/>
    <sheet name="Plan2" sheetId="2" r:id="rId2"/>
    <sheet name="Plan3" sheetId="3" r:id="rId3"/>
  </sheets>
  <calcPr calcId="152511"/>
</workbook>
</file>

<file path=xl/calcChain.xml><?xml version="1.0" encoding="utf-8"?>
<calcChain xmlns="http://schemas.openxmlformats.org/spreadsheetml/2006/main">
  <c r="H96" i="1" l="1"/>
  <c r="I96" i="1" s="1"/>
  <c r="H97" i="1" s="1"/>
  <c r="H93" i="1"/>
  <c r="I93" i="1" s="1"/>
  <c r="H92" i="1"/>
  <c r="I92" i="1" s="1"/>
  <c r="H91" i="1"/>
  <c r="I91" i="1" s="1"/>
  <c r="H90" i="1"/>
  <c r="I90" i="1" s="1"/>
  <c r="H89" i="1"/>
  <c r="I89" i="1" s="1"/>
  <c r="H86" i="1"/>
  <c r="I86" i="1" s="1"/>
  <c r="I85" i="1"/>
  <c r="H85" i="1"/>
  <c r="H84" i="1"/>
  <c r="I84" i="1" s="1"/>
  <c r="H87" i="1" s="1"/>
  <c r="H81" i="1"/>
  <c r="I81" i="1" s="1"/>
  <c r="H80" i="1"/>
  <c r="I80" i="1" s="1"/>
  <c r="H79" i="1"/>
  <c r="I79" i="1" s="1"/>
  <c r="H78" i="1"/>
  <c r="I78" i="1" s="1"/>
  <c r="H77" i="1"/>
  <c r="I77" i="1" s="1"/>
  <c r="H76" i="1"/>
  <c r="I76" i="1" s="1"/>
  <c r="H75" i="1"/>
  <c r="I75" i="1" s="1"/>
  <c r="H74" i="1"/>
  <c r="I74" i="1" s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H66" i="1"/>
  <c r="I66" i="1" s="1"/>
  <c r="H65" i="1"/>
  <c r="I65" i="1" s="1"/>
  <c r="H64" i="1"/>
  <c r="I64" i="1" s="1"/>
  <c r="H63" i="1"/>
  <c r="I63" i="1" s="1"/>
  <c r="H62" i="1"/>
  <c r="I62" i="1" s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I54" i="1" s="1"/>
  <c r="H53" i="1"/>
  <c r="I53" i="1" s="1"/>
  <c r="H52" i="1"/>
  <c r="I52" i="1" s="1"/>
  <c r="H51" i="1"/>
  <c r="I51" i="1" s="1"/>
  <c r="H48" i="1"/>
  <c r="I48" i="1" s="1"/>
  <c r="H47" i="1"/>
  <c r="I47" i="1" s="1"/>
  <c r="H46" i="1"/>
  <c r="I46" i="1" s="1"/>
  <c r="H45" i="1"/>
  <c r="I45" i="1" s="1"/>
  <c r="H44" i="1"/>
  <c r="I44" i="1" s="1"/>
  <c r="H41" i="1"/>
  <c r="I41" i="1" s="1"/>
  <c r="H42" i="1" s="1"/>
  <c r="H38" i="1"/>
  <c r="I38" i="1" s="1"/>
  <c r="I37" i="1"/>
  <c r="H37" i="1"/>
  <c r="I36" i="1"/>
  <c r="H36" i="1"/>
  <c r="H35" i="1"/>
  <c r="I35" i="1" s="1"/>
  <c r="I34" i="1"/>
  <c r="H34" i="1"/>
  <c r="I33" i="1"/>
  <c r="H33" i="1"/>
  <c r="H32" i="1"/>
  <c r="I32" i="1" s="1"/>
  <c r="I31" i="1"/>
  <c r="H31" i="1"/>
  <c r="H27" i="1"/>
  <c r="I27" i="1" s="1"/>
  <c r="H28" i="1" s="1"/>
  <c r="H24" i="1"/>
  <c r="I24" i="1" s="1"/>
  <c r="H23" i="1"/>
  <c r="I23" i="1" s="1"/>
  <c r="H22" i="1"/>
  <c r="I22" i="1" s="1"/>
  <c r="H21" i="1"/>
  <c r="I21" i="1" s="1"/>
  <c r="H49" i="1" l="1"/>
  <c r="H25" i="1"/>
  <c r="H39" i="1"/>
  <c r="H82" i="1"/>
  <c r="H94" i="1"/>
  <c r="H98" i="1" s="1"/>
</calcChain>
</file>

<file path=xl/comments1.xml><?xml version="1.0" encoding="utf-8"?>
<comments xmlns="http://schemas.openxmlformats.org/spreadsheetml/2006/main">
  <authors>
    <author>Autor</author>
  </authors>
  <commentList>
    <comment ref="B14" authorId="0" shapeId="0">
      <text>
        <r>
          <rPr>
            <sz val="7"/>
            <color indexed="81"/>
            <rFont val="Arial"/>
            <family val="2"/>
          </rPr>
          <t>SINAPI ou MERCADO (quando não houver referência no SINAPI)</t>
        </r>
      </text>
    </comment>
    <comment ref="C17" authorId="0" shapeId="0">
      <text>
        <r>
          <rPr>
            <sz val="7"/>
            <color indexed="81"/>
            <rFont val="Tahoma"/>
            <family val="2"/>
          </rPr>
          <t>Código da Composição</t>
        </r>
      </text>
    </comment>
  </commentList>
</comments>
</file>

<file path=xl/sharedStrings.xml><?xml version="1.0" encoding="utf-8"?>
<sst xmlns="http://schemas.openxmlformats.org/spreadsheetml/2006/main" count="342" uniqueCount="286">
  <si>
    <t xml:space="preserve">PLANILHA ORÇAMENTÁRIA </t>
  </si>
  <si>
    <t>SECRETARIA MUNICIPAL DE OBRAS E URBANISMO</t>
  </si>
  <si>
    <t>INSTITUIÇÃO:</t>
  </si>
  <si>
    <t>PREFEITURA MUNICIPAL DE SARZEDO</t>
  </si>
  <si>
    <t>DATA:</t>
  </si>
  <si>
    <t>OBRA:</t>
  </si>
  <si>
    <t>2º ETAPA - REFORMA DO PRÉDIO DO ANTIGO HOSPITAL FRANKLIN LANDI</t>
  </si>
  <si>
    <t>LOCAL:</t>
  </si>
  <si>
    <t>RUA EVA FERNANDES CALDEIRAS, N° 222 - BAIRRO CENTRO - SARZEDO</t>
  </si>
  <si>
    <t>PRAZO DE EXECUÇÃO</t>
  </si>
  <si>
    <t>90 DIAS</t>
  </si>
  <si>
    <t>FORNECIMENTO DE MATERIAL E MÃO DE OBRA - OS ITENS DEVEM SER CONSULTADOS COM A FISCALIZAÇÃO DA SECRETARIA MUNICIPAL DE OBRAS E URBANISMO, E TODOS OS MATERIAIS DEVERÃO SER APROVADOS PELA MESMA, CONFORME DESCRITO NO MEMORIAL DESCRITIVO.</t>
  </si>
  <si>
    <t>REFERÊNCIA SETOP NOVEMBRO DE 2019</t>
  </si>
  <si>
    <t>BDI =</t>
  </si>
  <si>
    <t>ITEM</t>
  </si>
  <si>
    <t>DESCRIÇÃO DOS SERVIÇOS</t>
  </si>
  <si>
    <t xml:space="preserve">UN </t>
  </si>
  <si>
    <t>QTD</t>
  </si>
  <si>
    <t>VALORES (R$)</t>
  </si>
  <si>
    <t>CUSTO UNITÁRIO SEM BDI</t>
  </si>
  <si>
    <t>CUSTO UNITÁRIO COM BDI</t>
  </si>
  <si>
    <t>TOTAL DO ITEM COM BDI</t>
  </si>
  <si>
    <t>REFERÊNCIA</t>
  </si>
  <si>
    <t>CÓDIGO</t>
  </si>
  <si>
    <t>PISO INTERNO</t>
  </si>
  <si>
    <t>1.1</t>
  </si>
  <si>
    <t xml:space="preserve">ED-48479 </t>
  </si>
  <si>
    <t>DEM-PIS-005</t>
  </si>
  <si>
    <t>DEMOLIÇÃO DE PISO CIMENTADO OU CONTRAPISO DE ARGAMASSA ESPESSURA MÁXIMA DE 10CM, INCLUSIVE AFASTAMENTO</t>
  </si>
  <si>
    <t>M²</t>
  </si>
  <si>
    <t>1.2</t>
  </si>
  <si>
    <t xml:space="preserve">ED-50566 </t>
  </si>
  <si>
    <t>PIS-CON-005</t>
  </si>
  <si>
    <t xml:space="preserve">CONTRAPISO DESEMPENADO COM ARGAMASSA, TRAÇO 1:3 (CIMENTO E AREIA), ESP. 20MM </t>
  </si>
  <si>
    <t>1.3</t>
  </si>
  <si>
    <t xml:space="preserve">ED-50754 </t>
  </si>
  <si>
    <t>REV-POR-012</t>
  </si>
  <si>
    <t>REVESTIMENTO COM PORCELANATO APLICADO EM PISO, ACABAMENTO POLÍDO, AMBIENTE INTERNO, PADRÃO EXTRA, BORDA RETIFICADA, DIMENSÃO DA PEÇA (60X60CM), ASSENTAMENTO COM ARGAMASSA INDUSTRIALIZADA, INCLUSIVE REJUNTAMENTO</t>
  </si>
  <si>
    <t>1.4</t>
  </si>
  <si>
    <t xml:space="preserve">ED-50771 </t>
  </si>
  <si>
    <t>ROD-CER-005</t>
  </si>
  <si>
    <t xml:space="preserve">RODAPÉ COM REVESTIMENTO EM CERÂMICA ESMALTADA COMERCIAL, ALTURA 10CM, PEI IV, ASSENTAMENTO COM ARGAMASSA INDUSTRIALIZADA, INCLUSIVE REJUNTAMENTO
</t>
  </si>
  <si>
    <t>M</t>
  </si>
  <si>
    <t>TOTAL PISO INTERNO</t>
  </si>
  <si>
    <t>REVESTIMENTO INTERNO</t>
  </si>
  <si>
    <t>2.1</t>
  </si>
  <si>
    <t>ED-9081</t>
  </si>
  <si>
    <t>-</t>
  </si>
  <si>
    <t>REVESTIMENTO COM CERÂMICA APLICADO EM PAREDE, ACABAMENTO ESMALTADO, AMBIENTE INTERNO/EXTERNO, PADRÃO EXTRA, DIMENSÃO DA PEÇA ATÉ 2025 CM2, PEI III, ASSENTAMENTO COM ARGAMASSA INDUSTRIALIZADA, INCLUSIVE REJUNTAMENTO</t>
  </si>
  <si>
    <t>TOTAL REVESTIMENTO INTERNO</t>
  </si>
  <si>
    <t>PINTURA INTERNA</t>
  </si>
  <si>
    <t>3.1</t>
  </si>
  <si>
    <t xml:space="preserve">ED-50505 </t>
  </si>
  <si>
    <t>PIN-LIX-005</t>
  </si>
  <si>
    <t xml:space="preserve"> LIXAMENTO MANUAL EM PAREDE PARA REMOÇÃO DE TINTA</t>
  </si>
  <si>
    <t>3.2</t>
  </si>
  <si>
    <t xml:space="preserve">ED-50506 </t>
  </si>
  <si>
    <t>PIN-LIX-006</t>
  </si>
  <si>
    <t xml:space="preserve"> LIXAMENTO MANUAL EM TETO PARA REMOÇÃO DE TINTA</t>
  </si>
  <si>
    <t>3.3</t>
  </si>
  <si>
    <t xml:space="preserve">ED-50514 </t>
  </si>
  <si>
    <t>PIN-SEL-005</t>
  </si>
  <si>
    <t xml:space="preserve">PREPARAÇÃO PARA EMASSAMENTO OU PINTURA (LÁTEX/ACRÍLICA) EM PAREDE, INCLUSIVE UMA (1) DEMÃO DE SELADOR ACRÍLICO </t>
  </si>
  <si>
    <t>3.4</t>
  </si>
  <si>
    <t xml:space="preserve">ED-50515 </t>
  </si>
  <si>
    <t>PIN-SEL-010</t>
  </si>
  <si>
    <t>PREPARAÇÃO PARA EMASSAMENTO OU PINTURA (LÁTEX/ACRÍLICA) EM TETO, INCLUSIVE UMA (1) DEMÃO DE SELADOR ACRÍLICO</t>
  </si>
  <si>
    <t>3.5</t>
  </si>
  <si>
    <t xml:space="preserve">ED-50478 </t>
  </si>
  <si>
    <t xml:space="preserve">PIN-EMA-011 </t>
  </si>
  <si>
    <t>EMASSAMENTO EM PAREDE COM MASSA CORRIDA (PVA), DUAS (2) DEMÃOS, INCLUSIVE LIXAMENTO PARA PINTURA</t>
  </si>
  <si>
    <t>3.6</t>
  </si>
  <si>
    <t xml:space="preserve">ED-50476 </t>
  </si>
  <si>
    <t>PIN-EMA-008</t>
  </si>
  <si>
    <t xml:space="preserve">EMASSAMENTO EM TETO COM MASSA ACRÍLICA, DUAS (2) DEMÃOS, INCLUSIVE LIXAMENTO PARA PINTURA </t>
  </si>
  <si>
    <t>3.7</t>
  </si>
  <si>
    <t xml:space="preserve">ED-50451 </t>
  </si>
  <si>
    <t xml:space="preserve">PIN-ACR-005 </t>
  </si>
  <si>
    <t>PINTURA ACRÍLICA EM PAREDE, DUAS (2) DEMÃOS, EXCLUSIVE SELADOR ACRÍLICO E MASSA ACRÍLICA/CORRIDA (PVA)</t>
  </si>
  <si>
    <t>3.8</t>
  </si>
  <si>
    <t xml:space="preserve">ED-50452 </t>
  </si>
  <si>
    <t xml:space="preserve">PIN-ACR-006 </t>
  </si>
  <si>
    <t xml:space="preserve">PINTURA ACRÍLICA EM TETO, DUAS (2) DEMÃOS, EXCLUSIVE SELADOR ACRÍLICO E MASSA ACRÍLICA/CORRIDA (PVA) </t>
  </si>
  <si>
    <t>TOTAL PINTURA INTERNA</t>
  </si>
  <si>
    <t>REBAIXAMENTO</t>
  </si>
  <si>
    <t>4.1</t>
  </si>
  <si>
    <t xml:space="preserve">ED-49686 </t>
  </si>
  <si>
    <t xml:space="preserve">FOR-GES-010 </t>
  </si>
  <si>
    <t>FORRO DE GESSO EM PLACAS ACARTONADAS - FGE</t>
  </si>
  <si>
    <t>TOTAL REBAIXAMENTO</t>
  </si>
  <si>
    <t>ESQUADRIAS</t>
  </si>
  <si>
    <t>5.1</t>
  </si>
  <si>
    <t xml:space="preserve">ED-49605 </t>
  </si>
  <si>
    <t>ESQ-POR-065</t>
  </si>
  <si>
    <t>PORTA EM MADEIRA DE LEI ESPECIAL COMPLETA 80 X 210 CM, COM REVESTIMENTO EM LAMINADO MELAMÍNICO NAS DUAS FACES, INCLUSIVE FERRAGENS E MAÇANETA TIPO ALAVANCA</t>
  </si>
  <si>
    <t>UND</t>
  </si>
  <si>
    <t>5.2</t>
  </si>
  <si>
    <t xml:space="preserve">ED-49604 </t>
  </si>
  <si>
    <t>ESQ-POR-060</t>
  </si>
  <si>
    <t>PORTA EM MADEIRA DE LEI ESPECIAL COMPLETA 90 X 210 CM, PARA PINTURA, PARA P.N.E., COM PROTEÇÃO INFERIOR EM LAMINADO MELAMÍNICO, INCLUSIVE FERRAGENS E MAÇANETA TIPO ALAVANCA (P2)</t>
  </si>
  <si>
    <t>5.3</t>
  </si>
  <si>
    <t xml:space="preserve">ED-51159 
</t>
  </si>
  <si>
    <t>VID-TEM-010</t>
  </si>
  <si>
    <t>VIDRO TEMPERADO INCOLOR, ESP. 8MM, INCLUSIVE FIXAÇÃO E VEDAÇÃO COM GUARNIÇÃO/GAXETA DE BORRACHA NEOPRENE, FORNECIMENTO E INSTALAÇÃO, EXCLUSIVE CAIXILHO/PERFIL</t>
  </si>
  <si>
    <t>5.4</t>
  </si>
  <si>
    <t xml:space="preserve">ED-51160 </t>
  </si>
  <si>
    <t>VID-TEM-015</t>
  </si>
  <si>
    <t>VIDRO TEMPERADO INCOLOR, ESP. 10MM, INCLUSIVE FIXAÇÃO E VEDAÇÃO COM GUARNIÇÃO/GAXETA DE BORRACHA NEOPRENE, FORNECIMENTO E INSTALAÇÃO, EXCLUSIVE CAIXILHO/PERFIL</t>
  </si>
  <si>
    <t>5.5</t>
  </si>
  <si>
    <t xml:space="preserve">ED-48538 </t>
  </si>
  <si>
    <t>DIV-PAI-015</t>
  </si>
  <si>
    <t xml:space="preserve">CONJUNTO DE FERRAGENS PARA CONFECÇÃO DE PORTA </t>
  </si>
  <si>
    <t>CJ</t>
  </si>
  <si>
    <t>TOTAL ESQUADRIAS</t>
  </si>
  <si>
    <t>ELÉTRICA</t>
  </si>
  <si>
    <t>6.1</t>
  </si>
  <si>
    <t xml:space="preserve">ED-49428 </t>
  </si>
  <si>
    <t>ELE-PAD-050</t>
  </si>
  <si>
    <t>PADRÃO CEMIG AÉREO TIPO H2, 5,1 &lt;= CARGA INSTALADA &lt;= 10 KW, BIFÁSICO</t>
  </si>
  <si>
    <t>6.2</t>
  </si>
  <si>
    <t xml:space="preserve">ED-49499 </t>
  </si>
  <si>
    <t xml:space="preserve">ELE-QUA-006 </t>
  </si>
  <si>
    <t>QUADRO DE DISTRIBUIÇÃO PARA 12 MÓDULOS COM BARRAMENTO E CHAVE</t>
  </si>
  <si>
    <t>6.3</t>
  </si>
  <si>
    <t xml:space="preserve">ED-51017 </t>
  </si>
  <si>
    <t>SPDA-ATE-005</t>
  </si>
  <si>
    <t xml:space="preserve">ATERRAMENTO COMPLETO PARA PÁRA-RAIOS , COM HASTES DE COBRE COM ALMA DE AÇO TIPO "COPPERWELD" </t>
  </si>
  <si>
    <t>6.4</t>
  </si>
  <si>
    <t xml:space="preserve">ED-49414 </t>
  </si>
  <si>
    <t xml:space="preserve">ELE-MAN-020 </t>
  </si>
  <si>
    <t xml:space="preserve">ELETRODUTO FLEXÍVEL CORRUGADO, PVC, ANTI-CHAMA DN 32 MM (1"’) - APLICAÇÃO EM ALVENARIA </t>
  </si>
  <si>
    <t>6.5</t>
  </si>
  <si>
    <t>ED-49500</t>
  </si>
  <si>
    <t xml:space="preserve"> ELE-QUA-010 </t>
  </si>
  <si>
    <t xml:space="preserve">QUADRO DE DISTRIBUIÇÃO PARA 20 MÓDULOS COM BARRAMENTO 100 A </t>
  </si>
  <si>
    <t>6.6</t>
  </si>
  <si>
    <t xml:space="preserve">ED-48986 </t>
  </si>
  <si>
    <t>ELE-CAB-270</t>
  </si>
  <si>
    <t>CABO DE COBRE FLEXÍVEL, CLASSE 5, ISOLAMENTO TIPO EPR/HEPR, NÃO HALOGENADO, ANTICHAMA, TERMOFIXO, UNIPOLAR, SEÇÃO 1,5 MM2, 90°C, 0,6/1KV</t>
  </si>
  <si>
    <t>6.7</t>
  </si>
  <si>
    <t xml:space="preserve">ED-48989 </t>
  </si>
  <si>
    <t>ELE-CAB-275</t>
  </si>
  <si>
    <t>CABO DE COBRE FLEXÍVEL, CLASSE 5, ISOLAMENTO TIPO EPR/HEPR, NÃO HALOGENADO, ANTICHAMA, TERMOFIXO, UNIPOLAR, SEÇÃO 2,5 MM2, 90°C, 0,6/1KV</t>
  </si>
  <si>
    <t>6.8</t>
  </si>
  <si>
    <t xml:space="preserve">ED-48995 </t>
  </si>
  <si>
    <t xml:space="preserve">ELE-CAB-285
</t>
  </si>
  <si>
    <t>CABO DE COBRE FLEXÍVEL, CLASSE 5, ISOLAMENTO TIPO EPR/HEPR, NÃO HALOGENADO, ANTICHAMA, TERMOFIXO, UNIPOLAR, SEÇÃO 6 MM2, 90°C, 0,6/1KV</t>
  </si>
  <si>
    <t>6.9</t>
  </si>
  <si>
    <t xml:space="preserve">ED-49001 </t>
  </si>
  <si>
    <t>ELE-CAB-295</t>
  </si>
  <si>
    <t xml:space="preserve">
CABO DE COBRE FLEXÍVEL, CLASSE 5, ISOLAMENTO TIPO EPR/HEPR, NÃO HALOGENADO, ANTICHAMA, TERMOFIXO, UNIPOLAR, SEÇÃO 16 MM2, 90°C, 0,6/1KV
</t>
  </si>
  <si>
    <t>6.10</t>
  </si>
  <si>
    <t xml:space="preserve">ED-48366 </t>
  </si>
  <si>
    <t>CAB-CAB-020</t>
  </si>
  <si>
    <t xml:space="preserve">CABO TELEFÔNICO FORMADO POR CONDUTOR EM FIO SÓLIDO DE COBRE ELETROLÍTICO, RECOZIDO E ESTANHADO, 0,50 MM </t>
  </si>
  <si>
    <t>6.11</t>
  </si>
  <si>
    <t xml:space="preserve">ED-48365 </t>
  </si>
  <si>
    <t xml:space="preserve">CAB-CAB-015 </t>
  </si>
  <si>
    <t>CABO UTP 4 PARES CATEGORIA 6 COM REVESTIMENTO EXTERNO NÃO PROPAGANTE A CHAMA</t>
  </si>
  <si>
    <t>6.12</t>
  </si>
  <si>
    <t xml:space="preserve">ED-50229 </t>
  </si>
  <si>
    <t xml:space="preserve">INST-STVAL-005 </t>
  </si>
  <si>
    <t>PONTO SECO PARA INSTALAÇÃO DE SOM, TV, ALARME E LÓGICA, INCLUINDO ELETRODUTO DE PVC RÍGIDO E CAIXA COM ESPELHO</t>
  </si>
  <si>
    <t>6.13</t>
  </si>
  <si>
    <t>ED-49007</t>
  </si>
  <si>
    <t xml:space="preserve"> ELE-CAB-305</t>
  </si>
  <si>
    <t>CABO DE COBRE FLEXÍVEL, CLASSE 5, ISOLAMENTO TIPO EPR/HEPR, NÃO HALOGENADO, ANTICHAMA, TERMOFIXO, UNIPOLAR, SEÇÃO 35 MM2, 90°C, 0,6/1KV</t>
  </si>
  <si>
    <t>6.14</t>
  </si>
  <si>
    <t xml:space="preserve">ED-48369 </t>
  </si>
  <si>
    <t xml:space="preserve">CAB-CON-005 </t>
  </si>
  <si>
    <t xml:space="preserve">CONECTOR RJ 45 FÊMEA CAT 6 </t>
  </si>
  <si>
    <t>6.15</t>
  </si>
  <si>
    <t xml:space="preserve">ED-50231 </t>
  </si>
  <si>
    <t xml:space="preserve">INST-TEL-005 </t>
  </si>
  <si>
    <t>PONTO DE TELEFONE, INCLUINDO ELETRODUTO DE PVC RÍGIDO E CAIXA COM ESPELHO</t>
  </si>
  <si>
    <t>6.16</t>
  </si>
  <si>
    <t xml:space="preserve">ED-50232 </t>
  </si>
  <si>
    <t xml:space="preserve">INST-TOM-005 </t>
  </si>
  <si>
    <t xml:space="preserve">PONTO DE TOMADA DE EMBUTIR, INCLUINDO ELETRODUTO DE PVC RÍGIDO E CAIXA COM ESPELHO </t>
  </si>
  <si>
    <t>6.17</t>
  </si>
  <si>
    <t xml:space="preserve">ED-50227 </t>
  </si>
  <si>
    <t xml:space="preserve">INST-INT-005 </t>
  </si>
  <si>
    <t>PONTO DE INTERRUPTOR, INCLUINDO ELETRODUTO DE PVC RÍGIDO E CAIXA COM ESPELHO</t>
  </si>
  <si>
    <t>6.18</t>
  </si>
  <si>
    <t xml:space="preserve">ED-49246 </t>
  </si>
  <si>
    <t xml:space="preserve">ELE-DIS-026 </t>
  </si>
  <si>
    <t>DISJUNTOR BIPOLAR TERMOMAGNÉTICO 10KA, DE 70A U</t>
  </si>
  <si>
    <t>6.19</t>
  </si>
  <si>
    <t xml:space="preserve">ED-49270 </t>
  </si>
  <si>
    <t xml:space="preserve">ELE-DIS-062 </t>
  </si>
  <si>
    <t>DISJUNTOR BIPOLAR TERMOMAGNÉTICO 5KA, DE 16A U</t>
  </si>
  <si>
    <t>6.20</t>
  </si>
  <si>
    <t xml:space="preserve">ED-49271 </t>
  </si>
  <si>
    <t xml:space="preserve">ELE-DIS-063 </t>
  </si>
  <si>
    <t>DISJUNTOR BIPOLAR TERMOMAGNÉTICO 5KA, DE 20A</t>
  </si>
  <si>
    <t>6.21</t>
  </si>
  <si>
    <t xml:space="preserve">ED-49274 </t>
  </si>
  <si>
    <t xml:space="preserve">ELE-DIS-066 </t>
  </si>
  <si>
    <t>DISJUNTOR BIPOLAR TERMOMAGNÉTICO 5KA, DE 32A</t>
  </si>
  <si>
    <t>6.22</t>
  </si>
  <si>
    <t xml:space="preserve">ED-49276 </t>
  </si>
  <si>
    <t xml:space="preserve">ELE-DIS-068 </t>
  </si>
  <si>
    <t>DISJUNTOR BIPOLAR TERMOMAGNÉTICO 5KA, DE 40A</t>
  </si>
  <si>
    <t>6.23</t>
  </si>
  <si>
    <t xml:space="preserve">ED-49213 </t>
  </si>
  <si>
    <t xml:space="preserve">ELE-CXS-365 </t>
  </si>
  <si>
    <t>CAIXA DE PASSAGEM CP-N2 INCLUSIVE TAMPA</t>
  </si>
  <si>
    <t>6.24</t>
  </si>
  <si>
    <t xml:space="preserve">ED-49168 </t>
  </si>
  <si>
    <t>ELE-CXS-090</t>
  </si>
  <si>
    <t>CAIXA DE PASSAGEM EM ALVENARIA E TAMPA DE CONCRETO, FUNDO DE BRITA, TIPO 1, 30 X 30 X 40 CM, INCLUSIVE ESCAVAÇÃO, REATERRO E BOTA-FORA</t>
  </si>
  <si>
    <t>6.25</t>
  </si>
  <si>
    <t xml:space="preserve">ED-49188 </t>
  </si>
  <si>
    <t>ELE-CXS-165</t>
  </si>
  <si>
    <t>ED-49188 ELE-CXS-165 CAIXA DE LIGAÇÃO DE PVC PARA ELETRODUTO FLEXÍVEL , QUADRADA, DIMENSÕES 4 X 4"</t>
  </si>
  <si>
    <t>6.26</t>
  </si>
  <si>
    <t xml:space="preserve">ED-49187 </t>
  </si>
  <si>
    <t xml:space="preserve">ELE-CXS-160 </t>
  </si>
  <si>
    <t>CAIXA DE LIGAÇÃO DE PVC PARA ELETRODUTO FLEXÍVEL , RETANGULAR, DIMENSÕES 4 X 2"</t>
  </si>
  <si>
    <t>6.27</t>
  </si>
  <si>
    <t xml:space="preserve">ED-49533 </t>
  </si>
  <si>
    <t xml:space="preserve">ELE-TOM-025 </t>
  </si>
  <si>
    <t>TOMADA DUPLA - 2P + T - 20A COM PLACA</t>
  </si>
  <si>
    <t>6.28</t>
  </si>
  <si>
    <t xml:space="preserve">ED-49531 </t>
  </si>
  <si>
    <t xml:space="preserve">ELE-TOM-015 </t>
  </si>
  <si>
    <t>TOMADA SIMPLES - 2P + T - 20A COM PLACA</t>
  </si>
  <si>
    <t>6.29</t>
  </si>
  <si>
    <t xml:space="preserve">ED-50707 </t>
  </si>
  <si>
    <t xml:space="preserve">RAS-ALV-005 </t>
  </si>
  <si>
    <t>RASGO EM ALVENARIA PARA PASSAGEM DE ELETRODUTO/TUBULAÇÃO, DN 15MM A 25MM (1/2" A 1")</t>
  </si>
  <si>
    <t>6.30</t>
  </si>
  <si>
    <t xml:space="preserve">ED-50704 </t>
  </si>
  <si>
    <t xml:space="preserve">ENC-ALV-005 </t>
  </si>
  <si>
    <t xml:space="preserve">ENCHIMENTO DE RASGO EM ALVENARIA/CONCRETO COM ARGAMASSA, DN 15MM A 25MM (1/2" A 1") </t>
  </si>
  <si>
    <t>6.31</t>
  </si>
  <si>
    <t xml:space="preserve">ED-49387 </t>
  </si>
  <si>
    <t>ELE-LUM-011</t>
  </si>
  <si>
    <t>LUMINÁRIA COMERCIAL CHANFRADA DE SOBREPOR COMPLETA, PARA DUAS (2) LÂMPADAS TUBULARES FLUORESCENTE 2X16W-ØT8, FORNECIMENTO E INSTALAÇÃO, INCLUSIVE BASE, REATOR E LÂMPADAS</t>
  </si>
  <si>
    <t>TOTAL ELÉTRICA</t>
  </si>
  <si>
    <t>HIDRÁULICA</t>
  </si>
  <si>
    <t>7.1</t>
  </si>
  <si>
    <t xml:space="preserve">ED-50224 </t>
  </si>
  <si>
    <t>INST-ESG-010</t>
  </si>
  <si>
    <t>PONTO DE ESGOTO, INCLUINDO TUBO DE PVC RÍGIDO SOLDÁVEL DE 50 MM E CONEXÕES (PIAS DE COZINHA, MÁQUINAS DE LAVAR, ETC.)</t>
  </si>
  <si>
    <t>7.2</t>
  </si>
  <si>
    <t xml:space="preserve">ED-50222 </t>
  </si>
  <si>
    <t xml:space="preserve">INST-AGU-010 </t>
  </si>
  <si>
    <t>PONTO DE ÁGUA FRIA EMBUTIDO, INCLUINDO TUBO DE PVC RÍGIDO ROSCÁVEL E CONEXÕES</t>
  </si>
  <si>
    <t>7.3</t>
  </si>
  <si>
    <t xml:space="preserve">ED-50225 </t>
  </si>
  <si>
    <t>INST-ESG-015</t>
  </si>
  <si>
    <t>PONTO DE ESGOTO, INCLUINDO TUBO DE PVC RÍGIDO SOLDÁVEL DE 100 MM E CONEXÕES (VASO SANITÁRIO)</t>
  </si>
  <si>
    <t>TOTAL HIDRÁULICA</t>
  </si>
  <si>
    <t>OUTROS</t>
  </si>
  <si>
    <t>8.1</t>
  </si>
  <si>
    <t xml:space="preserve">ED-48157 </t>
  </si>
  <si>
    <t xml:space="preserve">ACE-ASS-015 </t>
  </si>
  <si>
    <t>ASSENTO PARA VASO PNE (NBR 9050)</t>
  </si>
  <si>
    <t>8.2</t>
  </si>
  <si>
    <t>ED-50295</t>
  </si>
  <si>
    <t xml:space="preserve"> LOU-VAS-005 </t>
  </si>
  <si>
    <t>VASO SANITÁRIO ENVELOPADO</t>
  </si>
  <si>
    <t>8.3</t>
  </si>
  <si>
    <t xml:space="preserve">ED-48161 
</t>
  </si>
  <si>
    <t>ACE-BAR-010</t>
  </si>
  <si>
    <t>BARRA DE APOIO EM AÇO INOX POLIDO RETA, DN 1.1/4" (31,75MM), PARA ACESSIBILIDADE (PMR/PCR), COMPRIMENTO 100CM, INSTALADO EM PAREDE, INCLUSIVE FORNECIMENTO, INSTALAÇÃO E ACESSÓRIOS PARA FIXAÇÃO</t>
  </si>
  <si>
    <t>8.4</t>
  </si>
  <si>
    <t xml:space="preserve">ED-48162 </t>
  </si>
  <si>
    <t>ACE-BAR-015</t>
  </si>
  <si>
    <t>BARRA DE APOIO EM AÇO INOX POLIDO RETA, DN 1.1/4" (31,75MM), PARA ACESSIBILIDADE (PMR/PCR), COMPRIMENTO 90CM, INSTALADO EM PAREDE, INCLUSIVE FORNECIMENTO, INSTALAÇÃO E ACESSÓRIOS PARA FIXAÇÃO</t>
  </si>
  <si>
    <t>8.5</t>
  </si>
  <si>
    <t xml:space="preserve">ED-50282 </t>
  </si>
  <si>
    <t>LOU-LAV-010</t>
  </si>
  <si>
    <t>LAVATÓRIO DE LOUÇA BRANCA COM COLUNA, TAMANHO MÉDIO, INCLUSIVE ACESSÓRIOS DE FIXAÇÃO, VÁLVULA DE ESCOAMENTO DE METAL COM ACABAMENTO CROMADO, SIFÃO DE METAL TIPO COPO COM ACABAMENTO CROMADO, FORNECIMENTO, INSTALAÇÃO E REJUNTAMENTO, EXCLUSIVE TORNEIRA E ENGATE FLEXÍVEL</t>
  </si>
  <si>
    <t>TOTAL OUTROS</t>
  </si>
  <si>
    <t>LIMPEZA FINAL</t>
  </si>
  <si>
    <t>9.1</t>
  </si>
  <si>
    <t xml:space="preserve">ED-50266 </t>
  </si>
  <si>
    <t xml:space="preserve">LIM-GER-005 </t>
  </si>
  <si>
    <t xml:space="preserve">LIMPEZA FINAL PARA ENTREGA DA OBRA </t>
  </si>
  <si>
    <t>TOTAL LIMPEZA FINAL</t>
  </si>
  <si>
    <t>TOTAL DOS SERVIÇOS</t>
  </si>
  <si>
    <t>SARZEDO, 04 DE MARÇO DE 2020</t>
  </si>
  <si>
    <t>STEFANE A. BATISTA MOREIRA</t>
  </si>
  <si>
    <t>ENGENHEIRA CIVIL - CREA: 221.259/D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</si>
</sst>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0.000%"/>
    <numFmt numFmtId="165" formatCode="&quot;R$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name val="Batang"/>
    </font>
    <font>
      <b/>
      <sz val="18"/>
      <name val="Batang"/>
    </font>
    <font>
      <sz val="18"/>
      <name val="Batang"/>
    </font>
    <font>
      <sz val="16"/>
      <name val="Batang"/>
    </font>
    <font>
      <sz val="14"/>
      <name val="Batang"/>
    </font>
    <font>
      <b/>
      <sz val="14"/>
      <name val="Batang"/>
    </font>
    <font>
      <sz val="7"/>
      <color indexed="81"/>
      <name val="Arial"/>
      <family val="2"/>
    </font>
    <font>
      <sz val="7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9">
    <xf numFmtId="0" fontId="0" fillId="0" borderId="0" xfId="0"/>
    <xf numFmtId="10" fontId="7" fillId="0" borderId="9" xfId="2" applyNumberFormat="1" applyFont="1" applyFill="1" applyBorder="1" applyAlignment="1" applyProtection="1">
      <alignment horizontal="center" vertical="center"/>
    </xf>
    <xf numFmtId="164" fontId="7" fillId="0" borderId="11" xfId="2" applyNumberFormat="1" applyFont="1" applyFill="1" applyBorder="1" applyAlignment="1" applyProtection="1">
      <alignment horizontal="center" vertical="center"/>
    </xf>
    <xf numFmtId="0" fontId="6" fillId="0" borderId="9" xfId="0" applyFont="1" applyFill="1" applyBorder="1" applyAlignment="1" applyProtection="1">
      <alignment horizontal="center" vertical="center"/>
    </xf>
    <xf numFmtId="0" fontId="6" fillId="0" borderId="10" xfId="0" applyFont="1" applyFill="1" applyBorder="1" applyAlignment="1" applyProtection="1">
      <alignment horizontal="center" vertical="center"/>
    </xf>
    <xf numFmtId="0" fontId="6" fillId="0" borderId="10" xfId="0" applyFont="1" applyFill="1" applyBorder="1" applyAlignment="1" applyProtection="1">
      <alignment horizontal="left" vertical="center"/>
    </xf>
    <xf numFmtId="2" fontId="6" fillId="0" borderId="10" xfId="0" applyNumberFormat="1" applyFont="1" applyFill="1" applyBorder="1" applyAlignment="1" applyProtection="1">
      <alignment horizontal="left" vertical="center"/>
    </xf>
    <xf numFmtId="0" fontId="6" fillId="0" borderId="10" xfId="0" applyFont="1" applyFill="1" applyBorder="1" applyAlignment="1" applyProtection="1">
      <alignment vertical="center" wrapText="1"/>
    </xf>
    <xf numFmtId="0" fontId="6" fillId="0" borderId="11" xfId="0" applyFont="1" applyFill="1" applyBorder="1" applyAlignment="1" applyProtection="1">
      <alignment vertical="center" wrapText="1"/>
    </xf>
    <xf numFmtId="0" fontId="7" fillId="0" borderId="15" xfId="0" applyFont="1" applyFill="1" applyBorder="1" applyAlignment="1" applyProtection="1">
      <alignment horizontal="center" vertical="center" wrapText="1"/>
    </xf>
    <xf numFmtId="0" fontId="7" fillId="0" borderId="15" xfId="0" applyFont="1" applyFill="1" applyBorder="1" applyAlignment="1" applyProtection="1">
      <alignment horizontal="center" vertical="center"/>
    </xf>
    <xf numFmtId="0" fontId="7" fillId="2" borderId="12" xfId="0" applyFont="1" applyFill="1" applyBorder="1" applyAlignment="1" applyProtection="1">
      <alignment horizontal="center" vertical="center"/>
      <protection locked="0"/>
    </xf>
    <xf numFmtId="0" fontId="7" fillId="0" borderId="12" xfId="0" applyFont="1" applyFill="1" applyBorder="1" applyAlignment="1" applyProtection="1">
      <alignment horizontal="center" vertical="center"/>
      <protection locked="0"/>
    </xf>
    <xf numFmtId="49" fontId="6" fillId="0" borderId="12" xfId="0" applyNumberFormat="1" applyFont="1" applyFill="1" applyBorder="1" applyAlignment="1" applyProtection="1">
      <alignment horizontal="center" vertical="center"/>
      <protection locked="0"/>
    </xf>
    <xf numFmtId="0" fontId="6" fillId="0" borderId="12" xfId="0" applyFont="1" applyFill="1" applyBorder="1" applyAlignment="1" applyProtection="1">
      <alignment horizontal="center" vertical="center"/>
      <protection locked="0"/>
    </xf>
    <xf numFmtId="2" fontId="6" fillId="0" borderId="12" xfId="0" applyNumberFormat="1" applyFont="1" applyFill="1" applyBorder="1" applyAlignment="1" applyProtection="1">
      <alignment horizontal="center" vertical="center"/>
      <protection locked="0"/>
    </xf>
    <xf numFmtId="165" fontId="6" fillId="0" borderId="12" xfId="1" applyNumberFormat="1" applyFont="1" applyFill="1" applyBorder="1" applyAlignment="1" applyProtection="1">
      <alignment horizontal="center" vertical="center"/>
    </xf>
    <xf numFmtId="165" fontId="6" fillId="0" borderId="12" xfId="1" applyNumberFormat="1" applyFont="1" applyFill="1" applyBorder="1" applyAlignment="1" applyProtection="1">
      <alignment horizontal="center" vertical="center"/>
      <protection locked="0"/>
    </xf>
    <xf numFmtId="0" fontId="6" fillId="0" borderId="12" xfId="0" applyFont="1" applyFill="1" applyBorder="1" applyAlignment="1" applyProtection="1">
      <alignment horizontal="justify" vertical="center" wrapText="1"/>
      <protection locked="0"/>
    </xf>
    <xf numFmtId="49" fontId="6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justify" vertical="center"/>
      <protection locked="0"/>
    </xf>
    <xf numFmtId="0" fontId="6" fillId="0" borderId="12" xfId="0" applyFont="1" applyFill="1" applyBorder="1" applyAlignment="1" applyProtection="1">
      <alignment horizontal="left" vertical="center"/>
      <protection locked="0"/>
    </xf>
    <xf numFmtId="49" fontId="6" fillId="0" borderId="12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2" xfId="0" applyNumberFormat="1" applyFont="1" applyFill="1" applyBorder="1" applyAlignment="1" applyProtection="1">
      <alignment horizontal="center" vertical="center"/>
      <protection locked="0"/>
    </xf>
    <xf numFmtId="165" fontId="6" fillId="0" borderId="12" xfId="0" applyNumberFormat="1" applyFont="1" applyFill="1" applyBorder="1" applyAlignment="1" applyProtection="1">
      <alignment horizontal="center" vertical="center"/>
      <protection locked="0"/>
    </xf>
    <xf numFmtId="49" fontId="6" fillId="0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13" xfId="0" applyFont="1" applyFill="1" applyBorder="1" applyAlignment="1" applyProtection="1">
      <alignment horizontal="justify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2" fontId="6" fillId="0" borderId="13" xfId="0" applyNumberFormat="1" applyFont="1" applyFill="1" applyBorder="1" applyAlignment="1" applyProtection="1">
      <alignment horizontal="center" vertical="center"/>
      <protection locked="0"/>
    </xf>
    <xf numFmtId="165" fontId="6" fillId="0" borderId="13" xfId="1" applyNumberFormat="1" applyFont="1" applyFill="1" applyBorder="1" applyAlignment="1" applyProtection="1">
      <alignment horizontal="center" vertical="center"/>
      <protection locked="0"/>
    </xf>
    <xf numFmtId="49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center" vertical="center"/>
      <protection locked="0"/>
    </xf>
    <xf numFmtId="49" fontId="6" fillId="0" borderId="0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justify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2" fontId="6" fillId="0" borderId="0" xfId="0" applyNumberFormat="1" applyFont="1" applyFill="1" applyBorder="1" applyAlignment="1" applyProtection="1">
      <alignment horizontal="center" vertical="center"/>
      <protection locked="0"/>
    </xf>
    <xf numFmtId="165" fontId="6" fillId="0" borderId="0" xfId="1" applyNumberFormat="1" applyFont="1" applyFill="1" applyBorder="1" applyAlignment="1" applyProtection="1">
      <alignment horizontal="center" vertical="center"/>
      <protection locked="0"/>
    </xf>
    <xf numFmtId="165" fontId="6" fillId="0" borderId="0" xfId="1" applyNumberFormat="1" applyFont="1" applyFill="1" applyBorder="1" applyAlignment="1" applyProtection="1">
      <alignment horizontal="center" vertical="center"/>
    </xf>
    <xf numFmtId="165" fontId="6" fillId="0" borderId="5" xfId="1" applyNumberFormat="1" applyFont="1" applyFill="1" applyBorder="1" applyAlignment="1" applyProtection="1">
      <alignment horizontal="center" vertical="center"/>
    </xf>
    <xf numFmtId="0" fontId="7" fillId="0" borderId="6" xfId="0" applyFont="1" applyFill="1" applyBorder="1" applyAlignment="1" applyProtection="1">
      <alignment horizontal="center" vertical="center"/>
      <protection locked="0"/>
    </xf>
    <xf numFmtId="49" fontId="6" fillId="0" borderId="7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Fill="1" applyBorder="1" applyAlignment="1" applyProtection="1">
      <alignment horizontal="justify" vertical="center"/>
      <protection locked="0"/>
    </xf>
    <xf numFmtId="0" fontId="6" fillId="0" borderId="7" xfId="0" applyFont="1" applyFill="1" applyBorder="1" applyAlignment="1" applyProtection="1">
      <alignment horizontal="center" vertical="center"/>
      <protection locked="0"/>
    </xf>
    <xf numFmtId="2" fontId="6" fillId="0" borderId="7" xfId="0" applyNumberFormat="1" applyFont="1" applyFill="1" applyBorder="1" applyAlignment="1" applyProtection="1">
      <alignment horizontal="center" vertical="center"/>
      <protection locked="0"/>
    </xf>
    <xf numFmtId="165" fontId="6" fillId="0" borderId="7" xfId="1" applyNumberFormat="1" applyFont="1" applyFill="1" applyBorder="1" applyAlignment="1" applyProtection="1">
      <alignment horizontal="center" vertical="center"/>
      <protection locked="0"/>
    </xf>
    <xf numFmtId="165" fontId="6" fillId="0" borderId="7" xfId="1" applyNumberFormat="1" applyFont="1" applyFill="1" applyBorder="1" applyAlignment="1" applyProtection="1">
      <alignment horizontal="center" vertical="center"/>
    </xf>
    <xf numFmtId="165" fontId="6" fillId="0" borderId="8" xfId="1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5" xfId="0" applyFont="1" applyFill="1" applyBorder="1" applyAlignment="1" applyProtection="1">
      <alignment horizontal="center" vertical="center"/>
      <protection locked="0"/>
    </xf>
    <xf numFmtId="0" fontId="7" fillId="0" borderId="9" xfId="0" applyFont="1" applyFill="1" applyBorder="1" applyAlignment="1" applyProtection="1">
      <alignment horizontal="center" vertical="center"/>
      <protection locked="0"/>
    </xf>
    <xf numFmtId="0" fontId="7" fillId="0" borderId="10" xfId="0" applyFont="1" applyFill="1" applyBorder="1" applyAlignment="1" applyProtection="1">
      <alignment horizontal="center" vertical="center"/>
      <protection locked="0"/>
    </xf>
    <xf numFmtId="165" fontId="7" fillId="0" borderId="12" xfId="1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right" vertical="center"/>
      <protection locked="0"/>
    </xf>
    <xf numFmtId="0" fontId="7" fillId="0" borderId="2" xfId="0" applyFont="1" applyFill="1" applyBorder="1" applyAlignment="1" applyProtection="1">
      <alignment horizontal="right" vertical="center"/>
      <protection locked="0"/>
    </xf>
    <xf numFmtId="165" fontId="7" fillId="0" borderId="2" xfId="1" applyNumberFormat="1" applyFont="1" applyFill="1" applyBorder="1" applyAlignment="1" applyProtection="1">
      <alignment horizontal="center" vertical="center"/>
    </xf>
    <xf numFmtId="165" fontId="7" fillId="0" borderId="3" xfId="1" applyNumberFormat="1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left" vertical="center"/>
      <protection locked="0"/>
    </xf>
    <xf numFmtId="0" fontId="7" fillId="0" borderId="0" xfId="0" applyFont="1" applyFill="1" applyBorder="1" applyAlignment="1" applyProtection="1">
      <alignment horizontal="left" vertical="center"/>
      <protection locked="0"/>
    </xf>
    <xf numFmtId="165" fontId="7" fillId="0" borderId="0" xfId="1" applyNumberFormat="1" applyFont="1" applyFill="1" applyBorder="1" applyAlignment="1" applyProtection="1">
      <alignment horizontal="center" vertical="center"/>
    </xf>
    <xf numFmtId="165" fontId="7" fillId="0" borderId="5" xfId="1" applyNumberFormat="1" applyFont="1" applyFill="1" applyBorder="1" applyAlignment="1" applyProtection="1">
      <alignment horizontal="center" vertical="center"/>
    </xf>
    <xf numFmtId="0" fontId="7" fillId="2" borderId="9" xfId="0" applyFont="1" applyFill="1" applyBorder="1" applyAlignment="1" applyProtection="1">
      <alignment horizontal="left" vertical="center"/>
      <protection locked="0"/>
    </xf>
    <xf numFmtId="0" fontId="7" fillId="2" borderId="10" xfId="0" applyFont="1" applyFill="1" applyBorder="1" applyAlignment="1" applyProtection="1">
      <alignment horizontal="left" vertical="center"/>
      <protection locked="0"/>
    </xf>
    <xf numFmtId="0" fontId="7" fillId="2" borderId="11" xfId="0" applyFont="1" applyFill="1" applyBorder="1" applyAlignment="1" applyProtection="1">
      <alignment horizontal="left" vertical="center"/>
      <protection locked="0"/>
    </xf>
    <xf numFmtId="0" fontId="7" fillId="0" borderId="9" xfId="0" applyFont="1" applyFill="1" applyBorder="1" applyAlignment="1" applyProtection="1">
      <alignment horizontal="right" vertical="center"/>
      <protection locked="0"/>
    </xf>
    <xf numFmtId="0" fontId="7" fillId="0" borderId="10" xfId="0" applyFont="1" applyFill="1" applyBorder="1" applyAlignment="1" applyProtection="1">
      <alignment horizontal="right" vertical="center"/>
      <protection locked="0"/>
    </xf>
    <xf numFmtId="0" fontId="7" fillId="0" borderId="11" xfId="0" applyFont="1" applyFill="1" applyBorder="1" applyAlignment="1" applyProtection="1">
      <alignment horizontal="right" vertical="center"/>
      <protection locked="0"/>
    </xf>
    <xf numFmtId="165" fontId="7" fillId="0" borderId="9" xfId="1" applyNumberFormat="1" applyFont="1" applyFill="1" applyBorder="1" applyAlignment="1" applyProtection="1">
      <alignment horizontal="center" vertical="center"/>
    </xf>
    <xf numFmtId="165" fontId="7" fillId="0" borderId="11" xfId="1" applyNumberFormat="1" applyFont="1" applyFill="1" applyBorder="1" applyAlignment="1" applyProtection="1">
      <alignment horizontal="center" vertical="center"/>
    </xf>
    <xf numFmtId="49" fontId="7" fillId="0" borderId="9" xfId="0" applyNumberFormat="1" applyFont="1" applyFill="1" applyBorder="1" applyAlignment="1" applyProtection="1">
      <alignment horizontal="right" vertical="center"/>
      <protection locked="0"/>
    </xf>
    <xf numFmtId="49" fontId="7" fillId="0" borderId="10" xfId="0" applyNumberFormat="1" applyFont="1" applyFill="1" applyBorder="1" applyAlignment="1" applyProtection="1">
      <alignment horizontal="right" vertical="center"/>
      <protection locked="0"/>
    </xf>
    <xf numFmtId="49" fontId="7" fillId="0" borderId="11" xfId="0" applyNumberFormat="1" applyFont="1" applyFill="1" applyBorder="1" applyAlignment="1" applyProtection="1">
      <alignment horizontal="right" vertical="center"/>
      <protection locked="0"/>
    </xf>
    <xf numFmtId="0" fontId="7" fillId="0" borderId="3" xfId="0" applyFont="1" applyFill="1" applyBorder="1" applyAlignment="1" applyProtection="1">
      <alignment horizontal="right" vertical="center"/>
      <protection locked="0"/>
    </xf>
    <xf numFmtId="0" fontId="7" fillId="0" borderId="6" xfId="0" applyFont="1" applyFill="1" applyBorder="1" applyAlignment="1" applyProtection="1">
      <alignment horizontal="right" vertical="center"/>
      <protection locked="0"/>
    </xf>
    <xf numFmtId="0" fontId="7" fillId="0" borderId="7" xfId="0" applyFont="1" applyFill="1" applyBorder="1" applyAlignment="1" applyProtection="1">
      <alignment horizontal="right" vertical="center"/>
      <protection locked="0"/>
    </xf>
    <xf numFmtId="0" fontId="7" fillId="0" borderId="8" xfId="0" applyFont="1" applyFill="1" applyBorder="1" applyAlignment="1" applyProtection="1">
      <alignment horizontal="right" vertical="center"/>
      <protection locked="0"/>
    </xf>
    <xf numFmtId="165" fontId="7" fillId="0" borderId="1" xfId="1" applyNumberFormat="1" applyFont="1" applyFill="1" applyBorder="1" applyAlignment="1" applyProtection="1">
      <alignment horizontal="center" vertical="center"/>
    </xf>
    <xf numFmtId="165" fontId="7" fillId="0" borderId="6" xfId="1" applyNumberFormat="1" applyFont="1" applyFill="1" applyBorder="1" applyAlignment="1" applyProtection="1">
      <alignment horizontal="center" vertical="center"/>
    </xf>
    <xf numFmtId="165" fontId="7" fillId="0" borderId="8" xfId="1" applyNumberFormat="1" applyFont="1" applyFill="1" applyBorder="1" applyAlignment="1" applyProtection="1">
      <alignment horizontal="center" vertical="center"/>
    </xf>
    <xf numFmtId="0" fontId="7" fillId="0" borderId="12" xfId="0" applyFont="1" applyFill="1" applyBorder="1" applyAlignment="1" applyProtection="1">
      <alignment horizontal="right" vertical="center"/>
      <protection locked="0"/>
    </xf>
    <xf numFmtId="0" fontId="7" fillId="0" borderId="13" xfId="0" applyFont="1" applyFill="1" applyBorder="1" applyAlignment="1" applyProtection="1">
      <alignment horizontal="center" vertical="center"/>
    </xf>
    <xf numFmtId="0" fontId="7" fillId="0" borderId="14" xfId="0" applyFont="1" applyFill="1" applyBorder="1" applyAlignment="1" applyProtection="1">
      <alignment horizontal="center" vertical="center"/>
    </xf>
    <xf numFmtId="0" fontId="7" fillId="0" borderId="15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0" fontId="7" fillId="0" borderId="8" xfId="0" applyFont="1" applyFill="1" applyBorder="1" applyAlignment="1" applyProtection="1">
      <alignment horizontal="center" vertical="center" wrapText="1"/>
    </xf>
    <xf numFmtId="2" fontId="7" fillId="0" borderId="13" xfId="0" applyNumberFormat="1" applyFont="1" applyFill="1" applyBorder="1" applyAlignment="1" applyProtection="1">
      <alignment horizontal="center" vertical="center"/>
    </xf>
    <xf numFmtId="2" fontId="7" fillId="0" borderId="14" xfId="0" applyNumberFormat="1" applyFont="1" applyFill="1" applyBorder="1" applyAlignment="1" applyProtection="1">
      <alignment horizontal="center" vertical="center"/>
    </xf>
    <xf numFmtId="2" fontId="7" fillId="0" borderId="15" xfId="0" applyNumberFormat="1" applyFont="1" applyFill="1" applyBorder="1" applyAlignment="1" applyProtection="1">
      <alignment horizontal="center" vertical="center"/>
    </xf>
    <xf numFmtId="0" fontId="7" fillId="0" borderId="9" xfId="0" applyFont="1" applyFill="1" applyBorder="1" applyAlignment="1" applyProtection="1">
      <alignment horizontal="center" vertical="center"/>
    </xf>
    <xf numFmtId="0" fontId="7" fillId="0" borderId="10" xfId="0" applyFont="1" applyFill="1" applyBorder="1" applyAlignment="1" applyProtection="1">
      <alignment horizontal="center" vertical="center"/>
    </xf>
    <xf numFmtId="0" fontId="7" fillId="0" borderId="11" xfId="0" applyFont="1" applyFill="1" applyBorder="1" applyAlignment="1" applyProtection="1">
      <alignment horizontal="center" vertical="center"/>
    </xf>
    <xf numFmtId="0" fontId="7" fillId="0" borderId="13" xfId="0" applyFont="1" applyFill="1" applyBorder="1" applyAlignment="1" applyProtection="1">
      <alignment horizontal="center" vertical="center" wrapText="1"/>
    </xf>
    <xf numFmtId="0" fontId="7" fillId="0" borderId="14" xfId="0" applyFont="1" applyFill="1" applyBorder="1" applyAlignment="1" applyProtection="1">
      <alignment horizontal="center" vertical="center" wrapText="1"/>
    </xf>
    <xf numFmtId="0" fontId="7" fillId="0" borderId="15" xfId="0" applyFont="1" applyFill="1" applyBorder="1" applyAlignment="1" applyProtection="1">
      <alignment horizontal="center" vertical="center" wrapText="1"/>
    </xf>
    <xf numFmtId="0" fontId="4" fillId="0" borderId="12" xfId="0" applyFont="1" applyFill="1" applyBorder="1" applyAlignment="1" applyProtection="1">
      <alignment horizontal="left" vertical="center"/>
    </xf>
    <xf numFmtId="0" fontId="4" fillId="0" borderId="12" xfId="0" applyFont="1" applyFill="1" applyBorder="1" applyAlignment="1" applyProtection="1">
      <alignment vertical="center"/>
    </xf>
    <xf numFmtId="0" fontId="5" fillId="0" borderId="12" xfId="0" applyFont="1" applyFill="1" applyBorder="1" applyAlignment="1" applyProtection="1">
      <alignment horizontal="center" vertical="center" wrapText="1"/>
    </xf>
    <xf numFmtId="0" fontId="4" fillId="0" borderId="12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 applyProtection="1">
      <alignment horizontal="center" vertical="center"/>
    </xf>
    <xf numFmtId="0" fontId="2" fillId="0" borderId="6" xfId="0" applyFont="1" applyFill="1" applyBorder="1" applyAlignment="1" applyProtection="1">
      <alignment horizontal="center" vertical="center"/>
    </xf>
    <xf numFmtId="0" fontId="2" fillId="0" borderId="7" xfId="0" applyFont="1" applyFill="1" applyBorder="1" applyAlignment="1" applyProtection="1">
      <alignment horizontal="center" vertical="center"/>
    </xf>
    <xf numFmtId="0" fontId="2" fillId="0" borderId="8" xfId="0" applyFont="1" applyFill="1" applyBorder="1" applyAlignment="1" applyProtection="1">
      <alignment horizontal="center" vertical="center"/>
    </xf>
    <xf numFmtId="0" fontId="3" fillId="0" borderId="9" xfId="0" applyFont="1" applyFill="1" applyBorder="1" applyAlignment="1" applyProtection="1">
      <alignment horizontal="center" vertical="center"/>
    </xf>
    <xf numFmtId="0" fontId="3" fillId="0" borderId="10" xfId="0" applyFont="1" applyFill="1" applyBorder="1" applyAlignment="1" applyProtection="1">
      <alignment horizontal="center" vertical="center"/>
    </xf>
    <xf numFmtId="0" fontId="3" fillId="0" borderId="11" xfId="0" applyFont="1" applyFill="1" applyBorder="1" applyAlignment="1" applyProtection="1">
      <alignment horizontal="center" vertical="center"/>
    </xf>
    <xf numFmtId="14" fontId="3" fillId="0" borderId="1" xfId="0" applyNumberFormat="1" applyFont="1" applyFill="1" applyBorder="1" applyAlignment="1" applyProtection="1">
      <alignment horizontal="center" vertical="center"/>
    </xf>
    <xf numFmtId="14" fontId="3" fillId="0" borderId="3" xfId="0" applyNumberFormat="1" applyFont="1" applyFill="1" applyBorder="1" applyAlignment="1" applyProtection="1">
      <alignment horizontal="center" vertical="center"/>
    </xf>
    <xf numFmtId="14" fontId="3" fillId="0" borderId="6" xfId="0" applyNumberFormat="1" applyFont="1" applyFill="1" applyBorder="1" applyAlignment="1" applyProtection="1">
      <alignment horizontal="center" vertical="center"/>
    </xf>
    <xf numFmtId="14" fontId="3" fillId="0" borderId="8" xfId="0" applyNumberFormat="1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 applyProtection="1">
      <alignment horizontal="left" vertical="center"/>
    </xf>
    <xf numFmtId="0" fontId="4" fillId="0" borderId="10" xfId="0" applyFont="1" applyFill="1" applyBorder="1" applyAlignment="1" applyProtection="1">
      <alignment horizontal="left" vertical="center"/>
    </xf>
    <xf numFmtId="0" fontId="4" fillId="0" borderId="11" xfId="0" applyFont="1" applyFill="1" applyBorder="1" applyAlignment="1" applyProtection="1">
      <alignment horizontal="left" vertical="center"/>
    </xf>
  </cellXfs>
  <cellStyles count="3">
    <cellStyle name="Normal" xfId="0" builtinId="0"/>
    <cellStyle name="Porcentagem" xfId="2" builtinId="5"/>
    <cellStyle name="Vírgula" xfId="1" builtinId="3"/>
  </cellStyles>
  <dxfs count="60"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0</xdr:row>
      <xdr:rowOff>142875</xdr:rowOff>
    </xdr:from>
    <xdr:to>
      <xdr:col>1</xdr:col>
      <xdr:colOff>1247775</xdr:colOff>
      <xdr:row>4</xdr:row>
      <xdr:rowOff>0</xdr:rowOff>
    </xdr:to>
    <xdr:pic>
      <xdr:nvPicPr>
        <xdr:cNvPr id="2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333375"/>
          <a:ext cx="9239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04"/>
  <sheetViews>
    <sheetView tabSelected="1" zoomScale="37" zoomScaleNormal="37" workbookViewId="0">
      <selection activeCell="G35" sqref="G35"/>
    </sheetView>
  </sheetViews>
  <sheetFormatPr defaultRowHeight="15" x14ac:dyDescent="0.25"/>
  <cols>
    <col min="1" max="1" width="12.28515625" customWidth="1"/>
    <col min="2" max="2" width="22.28515625" customWidth="1"/>
    <col min="3" max="3" width="22.85546875" bestFit="1" customWidth="1"/>
    <col min="4" max="4" width="133" customWidth="1"/>
    <col min="5" max="5" width="11" customWidth="1"/>
    <col min="6" max="6" width="11.7109375" bestFit="1" customWidth="1"/>
    <col min="7" max="7" width="24.85546875" customWidth="1"/>
    <col min="8" max="8" width="23.5703125" bestFit="1" customWidth="1"/>
    <col min="9" max="9" width="25.42578125" bestFit="1" customWidth="1"/>
  </cols>
  <sheetData>
    <row r="1" spans="1:9" x14ac:dyDescent="0.25">
      <c r="A1" s="110" t="s">
        <v>0</v>
      </c>
      <c r="B1" s="111"/>
      <c r="C1" s="111"/>
      <c r="D1" s="111"/>
      <c r="E1" s="111"/>
      <c r="F1" s="111"/>
      <c r="G1" s="111"/>
      <c r="H1" s="111"/>
      <c r="I1" s="112"/>
    </row>
    <row r="2" spans="1:9" x14ac:dyDescent="0.25">
      <c r="A2" s="113"/>
      <c r="B2" s="114"/>
      <c r="C2" s="114"/>
      <c r="D2" s="114"/>
      <c r="E2" s="114"/>
      <c r="F2" s="114"/>
      <c r="G2" s="114"/>
      <c r="H2" s="114"/>
      <c r="I2" s="115"/>
    </row>
    <row r="3" spans="1:9" x14ac:dyDescent="0.25">
      <c r="A3" s="113"/>
      <c r="B3" s="114"/>
      <c r="C3" s="114"/>
      <c r="D3" s="114"/>
      <c r="E3" s="114"/>
      <c r="F3" s="114"/>
      <c r="G3" s="114"/>
      <c r="H3" s="114"/>
      <c r="I3" s="115"/>
    </row>
    <row r="4" spans="1:9" x14ac:dyDescent="0.25">
      <c r="A4" s="116"/>
      <c r="B4" s="117"/>
      <c r="C4" s="117"/>
      <c r="D4" s="117"/>
      <c r="E4" s="117"/>
      <c r="F4" s="117"/>
      <c r="G4" s="117"/>
      <c r="H4" s="117"/>
      <c r="I4" s="118"/>
    </row>
    <row r="5" spans="1:9" ht="22.5" x14ac:dyDescent="0.25">
      <c r="A5" s="119" t="s">
        <v>1</v>
      </c>
      <c r="B5" s="120"/>
      <c r="C5" s="120"/>
      <c r="D5" s="120"/>
      <c r="E5" s="120"/>
      <c r="F5" s="120"/>
      <c r="G5" s="120"/>
      <c r="H5" s="120"/>
      <c r="I5" s="121"/>
    </row>
    <row r="6" spans="1:9" ht="22.5" x14ac:dyDescent="0.25">
      <c r="A6" s="97" t="s">
        <v>2</v>
      </c>
      <c r="B6" s="97"/>
      <c r="C6" s="98" t="s">
        <v>3</v>
      </c>
      <c r="D6" s="98"/>
      <c r="E6" s="98"/>
      <c r="F6" s="100" t="s">
        <v>4</v>
      </c>
      <c r="G6" s="100"/>
      <c r="H6" s="122">
        <v>43894</v>
      </c>
      <c r="I6" s="123"/>
    </row>
    <row r="7" spans="1:9" ht="22.5" x14ac:dyDescent="0.25">
      <c r="A7" s="97" t="s">
        <v>5</v>
      </c>
      <c r="B7" s="97"/>
      <c r="C7" s="126" t="s">
        <v>6</v>
      </c>
      <c r="D7" s="127"/>
      <c r="E7" s="128"/>
      <c r="F7" s="100"/>
      <c r="G7" s="100"/>
      <c r="H7" s="124"/>
      <c r="I7" s="125"/>
    </row>
    <row r="8" spans="1:9" ht="22.5" x14ac:dyDescent="0.25">
      <c r="A8" s="97" t="s">
        <v>7</v>
      </c>
      <c r="B8" s="97"/>
      <c r="C8" s="98" t="s">
        <v>8</v>
      </c>
      <c r="D8" s="98"/>
      <c r="E8" s="98"/>
      <c r="F8" s="99" t="s">
        <v>9</v>
      </c>
      <c r="G8" s="99"/>
      <c r="H8" s="100" t="s">
        <v>10</v>
      </c>
      <c r="I8" s="100"/>
    </row>
    <row r="9" spans="1:9" x14ac:dyDescent="0.25">
      <c r="A9" s="101" t="s">
        <v>11</v>
      </c>
      <c r="B9" s="102"/>
      <c r="C9" s="102"/>
      <c r="D9" s="102"/>
      <c r="E9" s="102"/>
      <c r="F9" s="102"/>
      <c r="G9" s="102"/>
      <c r="H9" s="101" t="s">
        <v>12</v>
      </c>
      <c r="I9" s="107"/>
    </row>
    <row r="10" spans="1:9" x14ac:dyDescent="0.25">
      <c r="A10" s="103"/>
      <c r="B10" s="104"/>
      <c r="C10" s="104"/>
      <c r="D10" s="104"/>
      <c r="E10" s="104"/>
      <c r="F10" s="104"/>
      <c r="G10" s="104"/>
      <c r="H10" s="103"/>
      <c r="I10" s="108"/>
    </row>
    <row r="11" spans="1:9" x14ac:dyDescent="0.25">
      <c r="A11" s="103"/>
      <c r="B11" s="104"/>
      <c r="C11" s="104"/>
      <c r="D11" s="104"/>
      <c r="E11" s="104"/>
      <c r="F11" s="104"/>
      <c r="G11" s="104"/>
      <c r="H11" s="105"/>
      <c r="I11" s="109"/>
    </row>
    <row r="12" spans="1:9" ht="18.75" x14ac:dyDescent="0.25">
      <c r="A12" s="105"/>
      <c r="B12" s="106"/>
      <c r="C12" s="106"/>
      <c r="D12" s="106"/>
      <c r="E12" s="106"/>
      <c r="F12" s="106"/>
      <c r="G12" s="106"/>
      <c r="H12" s="1" t="s">
        <v>13</v>
      </c>
      <c r="I12" s="2">
        <v>0.2303</v>
      </c>
    </row>
    <row r="13" spans="1:9" ht="18.75" x14ac:dyDescent="0.25">
      <c r="A13" s="3"/>
      <c r="B13" s="4"/>
      <c r="C13" s="4"/>
      <c r="D13" s="5"/>
      <c r="E13" s="5"/>
      <c r="F13" s="6"/>
      <c r="G13" s="5"/>
      <c r="H13" s="7"/>
      <c r="I13" s="8"/>
    </row>
    <row r="14" spans="1:9" ht="18.75" x14ac:dyDescent="0.25">
      <c r="A14" s="79" t="s">
        <v>14</v>
      </c>
      <c r="B14" s="82" t="s">
        <v>12</v>
      </c>
      <c r="C14" s="83"/>
      <c r="D14" s="79" t="s">
        <v>15</v>
      </c>
      <c r="E14" s="79" t="s">
        <v>16</v>
      </c>
      <c r="F14" s="88" t="s">
        <v>17</v>
      </c>
      <c r="G14" s="91" t="s">
        <v>18</v>
      </c>
      <c r="H14" s="92"/>
      <c r="I14" s="93"/>
    </row>
    <row r="15" spans="1:9" x14ac:dyDescent="0.25">
      <c r="A15" s="80"/>
      <c r="B15" s="84"/>
      <c r="C15" s="85"/>
      <c r="D15" s="80"/>
      <c r="E15" s="80"/>
      <c r="F15" s="89"/>
      <c r="G15" s="94" t="s">
        <v>19</v>
      </c>
      <c r="H15" s="94" t="s">
        <v>20</v>
      </c>
      <c r="I15" s="94" t="s">
        <v>21</v>
      </c>
    </row>
    <row r="16" spans="1:9" x14ac:dyDescent="0.25">
      <c r="A16" s="80"/>
      <c r="B16" s="86"/>
      <c r="C16" s="87"/>
      <c r="D16" s="80"/>
      <c r="E16" s="80"/>
      <c r="F16" s="89"/>
      <c r="G16" s="95"/>
      <c r="H16" s="95"/>
      <c r="I16" s="95"/>
    </row>
    <row r="17" spans="1:9" ht="18.75" x14ac:dyDescent="0.25">
      <c r="A17" s="81"/>
      <c r="B17" s="9" t="s">
        <v>22</v>
      </c>
      <c r="C17" s="10" t="s">
        <v>23</v>
      </c>
      <c r="D17" s="81"/>
      <c r="E17" s="81"/>
      <c r="F17" s="90"/>
      <c r="G17" s="96"/>
      <c r="H17" s="96"/>
      <c r="I17" s="96"/>
    </row>
    <row r="18" spans="1:9" x14ac:dyDescent="0.25">
      <c r="A18" s="52"/>
      <c r="B18" s="53"/>
      <c r="C18" s="53"/>
      <c r="D18" s="53"/>
      <c r="E18" s="53"/>
      <c r="F18" s="53"/>
      <c r="G18" s="71"/>
      <c r="H18" s="75"/>
      <c r="I18" s="55"/>
    </row>
    <row r="19" spans="1:9" x14ac:dyDescent="0.25">
      <c r="A19" s="72"/>
      <c r="B19" s="73"/>
      <c r="C19" s="73"/>
      <c r="D19" s="73"/>
      <c r="E19" s="73"/>
      <c r="F19" s="73"/>
      <c r="G19" s="74"/>
      <c r="H19" s="76"/>
      <c r="I19" s="77"/>
    </row>
    <row r="20" spans="1:9" ht="18.75" x14ac:dyDescent="0.25">
      <c r="A20" s="11">
        <v>1</v>
      </c>
      <c r="B20" s="60" t="s">
        <v>24</v>
      </c>
      <c r="C20" s="61"/>
      <c r="D20" s="61"/>
      <c r="E20" s="61"/>
      <c r="F20" s="61"/>
      <c r="G20" s="61"/>
      <c r="H20" s="61"/>
      <c r="I20" s="62"/>
    </row>
    <row r="21" spans="1:9" ht="37.5" x14ac:dyDescent="0.25">
      <c r="A21" s="12" t="s">
        <v>25</v>
      </c>
      <c r="B21" s="13" t="s">
        <v>26</v>
      </c>
      <c r="C21" s="13" t="s">
        <v>27</v>
      </c>
      <c r="D21" s="18" t="s">
        <v>28</v>
      </c>
      <c r="E21" s="14" t="s">
        <v>29</v>
      </c>
      <c r="F21" s="15">
        <v>300</v>
      </c>
      <c r="G21" s="17">
        <v>13.21</v>
      </c>
      <c r="H21" s="16">
        <f>G21*1.2303</f>
        <v>16.252262999999999</v>
      </c>
      <c r="I21" s="16">
        <f>F21*H21</f>
        <v>4875.6788999999999</v>
      </c>
    </row>
    <row r="22" spans="1:9" ht="18.75" x14ac:dyDescent="0.25">
      <c r="A22" s="12" t="s">
        <v>30</v>
      </c>
      <c r="B22" s="13" t="s">
        <v>31</v>
      </c>
      <c r="C22" s="13" t="s">
        <v>32</v>
      </c>
      <c r="D22" s="18" t="s">
        <v>33</v>
      </c>
      <c r="E22" s="14" t="s">
        <v>29</v>
      </c>
      <c r="F22" s="15">
        <v>550</v>
      </c>
      <c r="G22" s="17">
        <v>23.61</v>
      </c>
      <c r="H22" s="16">
        <f>G22*1.2303</f>
        <v>29.047382999999996</v>
      </c>
      <c r="I22" s="16">
        <f>F22*H22</f>
        <v>15976.060649999998</v>
      </c>
    </row>
    <row r="23" spans="1:9" ht="56.25" x14ac:dyDescent="0.25">
      <c r="A23" s="12" t="s">
        <v>34</v>
      </c>
      <c r="B23" s="13" t="s">
        <v>35</v>
      </c>
      <c r="C23" s="13" t="s">
        <v>36</v>
      </c>
      <c r="D23" s="18" t="s">
        <v>37</v>
      </c>
      <c r="E23" s="14" t="s">
        <v>29</v>
      </c>
      <c r="F23" s="15">
        <v>550</v>
      </c>
      <c r="G23" s="17">
        <v>82.43</v>
      </c>
      <c r="H23" s="16">
        <f>G23*1.2303</f>
        <v>101.413629</v>
      </c>
      <c r="I23" s="16">
        <f>F23*H23</f>
        <v>55777.495949999997</v>
      </c>
    </row>
    <row r="24" spans="1:9" ht="56.25" x14ac:dyDescent="0.25">
      <c r="A24" s="12" t="s">
        <v>38</v>
      </c>
      <c r="B24" s="13" t="s">
        <v>39</v>
      </c>
      <c r="C24" s="13" t="s">
        <v>40</v>
      </c>
      <c r="D24" s="18" t="s">
        <v>41</v>
      </c>
      <c r="E24" s="14" t="s">
        <v>42</v>
      </c>
      <c r="F24" s="15">
        <v>1100</v>
      </c>
      <c r="G24" s="17">
        <v>9.32</v>
      </c>
      <c r="H24" s="16">
        <f>G24*1.2303</f>
        <v>11.466396</v>
      </c>
      <c r="I24" s="16">
        <f>F24*H24</f>
        <v>12613.035599999999</v>
      </c>
    </row>
    <row r="25" spans="1:9" ht="18.75" x14ac:dyDescent="0.25">
      <c r="A25" s="78" t="s">
        <v>43</v>
      </c>
      <c r="B25" s="78"/>
      <c r="C25" s="78"/>
      <c r="D25" s="78"/>
      <c r="E25" s="78"/>
      <c r="F25" s="78"/>
      <c r="G25" s="78"/>
      <c r="H25" s="51">
        <f>SUM(I21:I24)</f>
        <v>89242.271099999998</v>
      </c>
      <c r="I25" s="51"/>
    </row>
    <row r="26" spans="1:9" ht="18.75" x14ac:dyDescent="0.25">
      <c r="A26" s="11">
        <v>2</v>
      </c>
      <c r="B26" s="60" t="s">
        <v>44</v>
      </c>
      <c r="C26" s="61"/>
      <c r="D26" s="61"/>
      <c r="E26" s="61"/>
      <c r="F26" s="61"/>
      <c r="G26" s="61"/>
      <c r="H26" s="61"/>
      <c r="I26" s="62"/>
    </row>
    <row r="27" spans="1:9" ht="56.25" x14ac:dyDescent="0.25">
      <c r="A27" s="12" t="s">
        <v>45</v>
      </c>
      <c r="B27" s="13" t="s">
        <v>46</v>
      </c>
      <c r="C27" s="13" t="s">
        <v>47</v>
      </c>
      <c r="D27" s="18" t="s">
        <v>48</v>
      </c>
      <c r="E27" s="14" t="s">
        <v>29</v>
      </c>
      <c r="F27" s="15">
        <v>200</v>
      </c>
      <c r="G27" s="17">
        <v>57.07</v>
      </c>
      <c r="H27" s="16">
        <f>G27*1.2303</f>
        <v>70.213221000000004</v>
      </c>
      <c r="I27" s="16">
        <f>F27*H27</f>
        <v>14042.644200000001</v>
      </c>
    </row>
    <row r="28" spans="1:9" ht="18.75" x14ac:dyDescent="0.25">
      <c r="A28" s="63" t="s">
        <v>49</v>
      </c>
      <c r="B28" s="64"/>
      <c r="C28" s="64"/>
      <c r="D28" s="64"/>
      <c r="E28" s="64"/>
      <c r="F28" s="64"/>
      <c r="G28" s="65"/>
      <c r="H28" s="66">
        <f>SUM(I27:I27)</f>
        <v>14042.644200000001</v>
      </c>
      <c r="I28" s="67"/>
    </row>
    <row r="29" spans="1:9" ht="18.75" x14ac:dyDescent="0.25">
      <c r="A29" s="12"/>
      <c r="B29" s="13"/>
      <c r="C29" s="13"/>
      <c r="D29" s="18"/>
      <c r="E29" s="14"/>
      <c r="F29" s="15"/>
      <c r="G29" s="17"/>
      <c r="H29" s="16"/>
      <c r="I29" s="16"/>
    </row>
    <row r="30" spans="1:9" ht="18.75" x14ac:dyDescent="0.25">
      <c r="A30" s="11">
        <v>3</v>
      </c>
      <c r="B30" s="60" t="s">
        <v>50</v>
      </c>
      <c r="C30" s="61"/>
      <c r="D30" s="61"/>
      <c r="E30" s="61"/>
      <c r="F30" s="61"/>
      <c r="G30" s="61"/>
      <c r="H30" s="61"/>
      <c r="I30" s="62"/>
    </row>
    <row r="31" spans="1:9" ht="18.75" x14ac:dyDescent="0.25">
      <c r="A31" s="12" t="s">
        <v>51</v>
      </c>
      <c r="B31" s="13" t="s">
        <v>52</v>
      </c>
      <c r="C31" s="13" t="s">
        <v>53</v>
      </c>
      <c r="D31" s="18" t="s">
        <v>54</v>
      </c>
      <c r="E31" s="14" t="s">
        <v>29</v>
      </c>
      <c r="F31" s="15">
        <v>1500</v>
      </c>
      <c r="G31" s="17">
        <v>2.39</v>
      </c>
      <c r="H31" s="16">
        <f t="shared" ref="H31:H38" si="0">G31*1.2303</f>
        <v>2.9404170000000001</v>
      </c>
      <c r="I31" s="16">
        <f>F31*H31</f>
        <v>4410.6255000000001</v>
      </c>
    </row>
    <row r="32" spans="1:9" ht="18.75" x14ac:dyDescent="0.25">
      <c r="A32" s="12" t="s">
        <v>55</v>
      </c>
      <c r="B32" s="13" t="s">
        <v>56</v>
      </c>
      <c r="C32" s="13" t="s">
        <v>57</v>
      </c>
      <c r="D32" s="18" t="s">
        <v>58</v>
      </c>
      <c r="E32" s="14" t="s">
        <v>29</v>
      </c>
      <c r="F32" s="15">
        <v>550</v>
      </c>
      <c r="G32" s="17">
        <v>2.68</v>
      </c>
      <c r="H32" s="16">
        <f t="shared" si="0"/>
        <v>3.2972040000000002</v>
      </c>
      <c r="I32" s="16">
        <f t="shared" ref="I32:I38" si="1">F32*H32</f>
        <v>1813.4622000000002</v>
      </c>
    </row>
    <row r="33" spans="1:9" ht="37.5" x14ac:dyDescent="0.25">
      <c r="A33" s="12" t="s">
        <v>59</v>
      </c>
      <c r="B33" s="13" t="s">
        <v>60</v>
      </c>
      <c r="C33" s="13" t="s">
        <v>61</v>
      </c>
      <c r="D33" s="18" t="s">
        <v>62</v>
      </c>
      <c r="E33" s="14" t="s">
        <v>29</v>
      </c>
      <c r="F33" s="15">
        <v>1500</v>
      </c>
      <c r="G33" s="17">
        <v>4.58</v>
      </c>
      <c r="H33" s="16">
        <f t="shared" si="0"/>
        <v>5.6347740000000002</v>
      </c>
      <c r="I33" s="16">
        <f t="shared" si="1"/>
        <v>8452.1610000000001</v>
      </c>
    </row>
    <row r="34" spans="1:9" ht="37.5" x14ac:dyDescent="0.25">
      <c r="A34" s="12" t="s">
        <v>63</v>
      </c>
      <c r="B34" s="13" t="s">
        <v>64</v>
      </c>
      <c r="C34" s="13" t="s">
        <v>65</v>
      </c>
      <c r="D34" s="18" t="s">
        <v>66</v>
      </c>
      <c r="E34" s="14" t="s">
        <v>29</v>
      </c>
      <c r="F34" s="15">
        <v>550</v>
      </c>
      <c r="G34" s="17">
        <v>5.79</v>
      </c>
      <c r="H34" s="16">
        <f t="shared" si="0"/>
        <v>7.123437</v>
      </c>
      <c r="I34" s="16">
        <f t="shared" si="1"/>
        <v>3917.8903500000001</v>
      </c>
    </row>
    <row r="35" spans="1:9" ht="37.5" x14ac:dyDescent="0.25">
      <c r="A35" s="12" t="s">
        <v>67</v>
      </c>
      <c r="B35" s="13" t="s">
        <v>68</v>
      </c>
      <c r="C35" s="13" t="s">
        <v>69</v>
      </c>
      <c r="D35" s="18" t="s">
        <v>70</v>
      </c>
      <c r="E35" s="14" t="s">
        <v>29</v>
      </c>
      <c r="F35" s="15">
        <v>1500</v>
      </c>
      <c r="G35" s="17">
        <v>11.79</v>
      </c>
      <c r="H35" s="16">
        <f t="shared" si="0"/>
        <v>14.505236999999997</v>
      </c>
      <c r="I35" s="16">
        <f t="shared" si="1"/>
        <v>21757.855499999998</v>
      </c>
    </row>
    <row r="36" spans="1:9" ht="37.5" x14ac:dyDescent="0.25">
      <c r="A36" s="12" t="s">
        <v>71</v>
      </c>
      <c r="B36" s="13" t="s">
        <v>72</v>
      </c>
      <c r="C36" s="13" t="s">
        <v>73</v>
      </c>
      <c r="D36" s="18" t="s">
        <v>74</v>
      </c>
      <c r="E36" s="14" t="s">
        <v>29</v>
      </c>
      <c r="F36" s="15">
        <v>550</v>
      </c>
      <c r="G36" s="17">
        <v>22.35</v>
      </c>
      <c r="H36" s="16">
        <f t="shared" si="0"/>
        <v>27.497205000000001</v>
      </c>
      <c r="I36" s="16">
        <f t="shared" si="1"/>
        <v>15123.462750000001</v>
      </c>
    </row>
    <row r="37" spans="1:9" ht="37.5" x14ac:dyDescent="0.25">
      <c r="A37" s="12" t="s">
        <v>75</v>
      </c>
      <c r="B37" s="13" t="s">
        <v>76</v>
      </c>
      <c r="C37" s="13" t="s">
        <v>77</v>
      </c>
      <c r="D37" s="18" t="s">
        <v>78</v>
      </c>
      <c r="E37" s="14" t="s">
        <v>29</v>
      </c>
      <c r="F37" s="15">
        <v>1500</v>
      </c>
      <c r="G37" s="17">
        <v>10.41</v>
      </c>
      <c r="H37" s="16">
        <f t="shared" si="0"/>
        <v>12.807423</v>
      </c>
      <c r="I37" s="16">
        <f t="shared" si="1"/>
        <v>19211.1345</v>
      </c>
    </row>
    <row r="38" spans="1:9" ht="37.5" x14ac:dyDescent="0.25">
      <c r="A38" s="12" t="s">
        <v>79</v>
      </c>
      <c r="B38" s="13" t="s">
        <v>80</v>
      </c>
      <c r="C38" s="13" t="s">
        <v>81</v>
      </c>
      <c r="D38" s="18" t="s">
        <v>82</v>
      </c>
      <c r="E38" s="14" t="s">
        <v>29</v>
      </c>
      <c r="F38" s="15">
        <v>550</v>
      </c>
      <c r="G38" s="17">
        <v>11.57</v>
      </c>
      <c r="H38" s="16">
        <f t="shared" si="0"/>
        <v>14.234570999999999</v>
      </c>
      <c r="I38" s="16">
        <f t="shared" si="1"/>
        <v>7829.0140499999998</v>
      </c>
    </row>
    <row r="39" spans="1:9" ht="18.75" x14ac:dyDescent="0.25">
      <c r="A39" s="52" t="s">
        <v>83</v>
      </c>
      <c r="B39" s="53"/>
      <c r="C39" s="53"/>
      <c r="D39" s="53"/>
      <c r="E39" s="53"/>
      <c r="F39" s="53"/>
      <c r="G39" s="71"/>
      <c r="H39" s="66">
        <f>SUM(I31:I38)</f>
        <v>82515.605849999993</v>
      </c>
      <c r="I39" s="67"/>
    </row>
    <row r="40" spans="1:9" ht="18.75" x14ac:dyDescent="0.25">
      <c r="A40" s="11">
        <v>4</v>
      </c>
      <c r="B40" s="60" t="s">
        <v>84</v>
      </c>
      <c r="C40" s="61"/>
      <c r="D40" s="61"/>
      <c r="E40" s="61"/>
      <c r="F40" s="61"/>
      <c r="G40" s="61"/>
      <c r="H40" s="61"/>
      <c r="I40" s="62"/>
    </row>
    <row r="41" spans="1:9" ht="18.75" x14ac:dyDescent="0.25">
      <c r="A41" s="12" t="s">
        <v>85</v>
      </c>
      <c r="B41" s="13" t="s">
        <v>86</v>
      </c>
      <c r="C41" s="13" t="s">
        <v>87</v>
      </c>
      <c r="D41" s="18" t="s">
        <v>88</v>
      </c>
      <c r="E41" s="14" t="s">
        <v>29</v>
      </c>
      <c r="F41" s="15">
        <v>250</v>
      </c>
      <c r="G41" s="17">
        <v>39.9</v>
      </c>
      <c r="H41" s="16">
        <f>G41*1.2303</f>
        <v>49.088969999999996</v>
      </c>
      <c r="I41" s="16">
        <f>F41*H41</f>
        <v>12272.242499999998</v>
      </c>
    </row>
    <row r="42" spans="1:9" ht="18.75" x14ac:dyDescent="0.25">
      <c r="A42" s="63" t="s">
        <v>89</v>
      </c>
      <c r="B42" s="64"/>
      <c r="C42" s="64"/>
      <c r="D42" s="64"/>
      <c r="E42" s="64"/>
      <c r="F42" s="64"/>
      <c r="G42" s="65"/>
      <c r="H42" s="66">
        <f>I41</f>
        <v>12272.242499999998</v>
      </c>
      <c r="I42" s="67"/>
    </row>
    <row r="43" spans="1:9" ht="18.75" x14ac:dyDescent="0.25">
      <c r="A43" s="11">
        <v>5</v>
      </c>
      <c r="B43" s="60" t="s">
        <v>90</v>
      </c>
      <c r="C43" s="61"/>
      <c r="D43" s="61"/>
      <c r="E43" s="61"/>
      <c r="F43" s="61"/>
      <c r="G43" s="61"/>
      <c r="H43" s="61"/>
      <c r="I43" s="62"/>
    </row>
    <row r="44" spans="1:9" ht="37.5" x14ac:dyDescent="0.25">
      <c r="A44" s="12" t="s">
        <v>91</v>
      </c>
      <c r="B44" s="13" t="s">
        <v>92</v>
      </c>
      <c r="C44" s="13" t="s">
        <v>93</v>
      </c>
      <c r="D44" s="18" t="s">
        <v>94</v>
      </c>
      <c r="E44" s="14" t="s">
        <v>95</v>
      </c>
      <c r="F44" s="15">
        <v>20</v>
      </c>
      <c r="G44" s="17">
        <v>680.47</v>
      </c>
      <c r="H44" s="16">
        <f>G44*1.2303</f>
        <v>837.18224099999998</v>
      </c>
      <c r="I44" s="16">
        <f>F44*H44</f>
        <v>16743.644820000001</v>
      </c>
    </row>
    <row r="45" spans="1:9" ht="56.25" x14ac:dyDescent="0.25">
      <c r="A45" s="12" t="s">
        <v>96</v>
      </c>
      <c r="B45" s="13" t="s">
        <v>97</v>
      </c>
      <c r="C45" s="13" t="s">
        <v>98</v>
      </c>
      <c r="D45" s="18" t="s">
        <v>99</v>
      </c>
      <c r="E45" s="14" t="s">
        <v>95</v>
      </c>
      <c r="F45" s="15">
        <v>2</v>
      </c>
      <c r="G45" s="17">
        <v>570.4</v>
      </c>
      <c r="H45" s="16">
        <f>G45*1.2303</f>
        <v>701.76311999999996</v>
      </c>
      <c r="I45" s="16">
        <f>F45*H45</f>
        <v>1403.5262399999999</v>
      </c>
    </row>
    <row r="46" spans="1:9" ht="37.5" x14ac:dyDescent="0.25">
      <c r="A46" s="12" t="s">
        <v>100</v>
      </c>
      <c r="B46" s="19" t="s">
        <v>101</v>
      </c>
      <c r="C46" s="13" t="s">
        <v>102</v>
      </c>
      <c r="D46" s="18" t="s">
        <v>103</v>
      </c>
      <c r="E46" s="14" t="s">
        <v>29</v>
      </c>
      <c r="F46" s="15">
        <v>72.5</v>
      </c>
      <c r="G46" s="17">
        <v>166.92</v>
      </c>
      <c r="H46" s="16">
        <f>G46*1.2303</f>
        <v>205.36167599999999</v>
      </c>
      <c r="I46" s="16">
        <f>F46*H46</f>
        <v>14888.721509999999</v>
      </c>
    </row>
    <row r="47" spans="1:9" ht="37.5" x14ac:dyDescent="0.25">
      <c r="A47" s="12" t="s">
        <v>104</v>
      </c>
      <c r="B47" s="13" t="s">
        <v>105</v>
      </c>
      <c r="C47" s="13" t="s">
        <v>106</v>
      </c>
      <c r="D47" s="18" t="s">
        <v>107</v>
      </c>
      <c r="E47" s="14" t="s">
        <v>29</v>
      </c>
      <c r="F47" s="15">
        <v>10</v>
      </c>
      <c r="G47" s="17">
        <v>209.17</v>
      </c>
      <c r="H47" s="16">
        <f>G47*1.2303</f>
        <v>257.34185099999996</v>
      </c>
      <c r="I47" s="16">
        <f>F47*H47</f>
        <v>2573.4185099999995</v>
      </c>
    </row>
    <row r="48" spans="1:9" ht="18.75" x14ac:dyDescent="0.25">
      <c r="A48" s="12" t="s">
        <v>108</v>
      </c>
      <c r="B48" s="13" t="s">
        <v>109</v>
      </c>
      <c r="C48" s="13" t="s">
        <v>110</v>
      </c>
      <c r="D48" s="18" t="s">
        <v>111</v>
      </c>
      <c r="E48" s="14" t="s">
        <v>112</v>
      </c>
      <c r="F48" s="15">
        <v>30</v>
      </c>
      <c r="G48" s="17">
        <v>100</v>
      </c>
      <c r="H48" s="16">
        <f>G48*1.2303</f>
        <v>123.03</v>
      </c>
      <c r="I48" s="16">
        <f>F48*H48</f>
        <v>3690.9</v>
      </c>
    </row>
    <row r="49" spans="1:9" ht="18.75" x14ac:dyDescent="0.25">
      <c r="A49" s="63" t="s">
        <v>113</v>
      </c>
      <c r="B49" s="64"/>
      <c r="C49" s="64"/>
      <c r="D49" s="64"/>
      <c r="E49" s="64"/>
      <c r="F49" s="64"/>
      <c r="G49" s="64"/>
      <c r="H49" s="51">
        <f>SUM(I44:I48)</f>
        <v>39300.211080000001</v>
      </c>
      <c r="I49" s="51"/>
    </row>
    <row r="50" spans="1:9" ht="18.75" x14ac:dyDescent="0.25">
      <c r="A50" s="11">
        <v>6</v>
      </c>
      <c r="B50" s="60" t="s">
        <v>114</v>
      </c>
      <c r="C50" s="61"/>
      <c r="D50" s="61"/>
      <c r="E50" s="61"/>
      <c r="F50" s="61"/>
      <c r="G50" s="61"/>
      <c r="H50" s="61"/>
      <c r="I50" s="62"/>
    </row>
    <row r="51" spans="1:9" ht="18.75" x14ac:dyDescent="0.25">
      <c r="A51" s="12" t="s">
        <v>115</v>
      </c>
      <c r="B51" s="13" t="s">
        <v>116</v>
      </c>
      <c r="C51" s="13" t="s">
        <v>117</v>
      </c>
      <c r="D51" s="18" t="s">
        <v>118</v>
      </c>
      <c r="E51" s="14" t="s">
        <v>95</v>
      </c>
      <c r="F51" s="15">
        <v>1</v>
      </c>
      <c r="G51" s="17">
        <v>1033.3</v>
      </c>
      <c r="H51" s="16">
        <f t="shared" ref="H51:H86" si="2">G51*1.2303</f>
        <v>1271.2689899999998</v>
      </c>
      <c r="I51" s="16">
        <f>F51*H51</f>
        <v>1271.2689899999998</v>
      </c>
    </row>
    <row r="52" spans="1:9" ht="18.75" x14ac:dyDescent="0.25">
      <c r="A52" s="12" t="s">
        <v>119</v>
      </c>
      <c r="B52" s="13" t="s">
        <v>120</v>
      </c>
      <c r="C52" s="13" t="s">
        <v>121</v>
      </c>
      <c r="D52" s="18" t="s">
        <v>122</v>
      </c>
      <c r="E52" s="14" t="s">
        <v>95</v>
      </c>
      <c r="F52" s="15">
        <v>1</v>
      </c>
      <c r="G52" s="17">
        <v>163.86</v>
      </c>
      <c r="H52" s="16">
        <f t="shared" si="2"/>
        <v>201.596958</v>
      </c>
      <c r="I52" s="16">
        <f t="shared" ref="I52:I86" si="3">F52*H52</f>
        <v>201.596958</v>
      </c>
    </row>
    <row r="53" spans="1:9" ht="37.5" x14ac:dyDescent="0.25">
      <c r="A53" s="12" t="s">
        <v>123</v>
      </c>
      <c r="B53" s="13" t="s">
        <v>124</v>
      </c>
      <c r="C53" s="13" t="s">
        <v>125</v>
      </c>
      <c r="D53" s="18" t="s">
        <v>126</v>
      </c>
      <c r="E53" s="14" t="s">
        <v>95</v>
      </c>
      <c r="F53" s="15">
        <v>2</v>
      </c>
      <c r="G53" s="17">
        <v>748.67</v>
      </c>
      <c r="H53" s="16">
        <f t="shared" si="2"/>
        <v>921.0887009999999</v>
      </c>
      <c r="I53" s="16">
        <f t="shared" si="3"/>
        <v>1842.1774019999998</v>
      </c>
    </row>
    <row r="54" spans="1:9" ht="18.75" x14ac:dyDescent="0.25">
      <c r="A54" s="12" t="s">
        <v>127</v>
      </c>
      <c r="B54" s="13" t="s">
        <v>128</v>
      </c>
      <c r="C54" s="13" t="s">
        <v>129</v>
      </c>
      <c r="D54" s="18" t="s">
        <v>130</v>
      </c>
      <c r="E54" s="14" t="s">
        <v>42</v>
      </c>
      <c r="F54" s="15">
        <v>300</v>
      </c>
      <c r="G54" s="17">
        <v>7.6</v>
      </c>
      <c r="H54" s="16">
        <f t="shared" si="2"/>
        <v>9.3502799999999997</v>
      </c>
      <c r="I54" s="16">
        <f t="shared" si="3"/>
        <v>2805.0839999999998</v>
      </c>
    </row>
    <row r="55" spans="1:9" ht="18.75" x14ac:dyDescent="0.25">
      <c r="A55" s="12" t="s">
        <v>131</v>
      </c>
      <c r="B55" s="13" t="s">
        <v>132</v>
      </c>
      <c r="C55" s="13" t="s">
        <v>133</v>
      </c>
      <c r="D55" s="18" t="s">
        <v>134</v>
      </c>
      <c r="E55" s="14" t="s">
        <v>95</v>
      </c>
      <c r="F55" s="15">
        <v>1</v>
      </c>
      <c r="G55" s="17">
        <v>232.2</v>
      </c>
      <c r="H55" s="16">
        <f t="shared" si="2"/>
        <v>285.67565999999999</v>
      </c>
      <c r="I55" s="16">
        <f t="shared" si="3"/>
        <v>285.67565999999999</v>
      </c>
    </row>
    <row r="56" spans="1:9" ht="37.5" x14ac:dyDescent="0.25">
      <c r="A56" s="12" t="s">
        <v>135</v>
      </c>
      <c r="B56" s="13" t="s">
        <v>136</v>
      </c>
      <c r="C56" s="13" t="s">
        <v>137</v>
      </c>
      <c r="D56" s="18" t="s">
        <v>138</v>
      </c>
      <c r="E56" s="14" t="s">
        <v>42</v>
      </c>
      <c r="F56" s="15">
        <v>300</v>
      </c>
      <c r="G56" s="17">
        <v>2.3199999999999998</v>
      </c>
      <c r="H56" s="16">
        <f t="shared" si="2"/>
        <v>2.8542959999999997</v>
      </c>
      <c r="I56" s="16">
        <f t="shared" si="3"/>
        <v>856.28879999999992</v>
      </c>
    </row>
    <row r="57" spans="1:9" ht="37.5" x14ac:dyDescent="0.25">
      <c r="A57" s="12" t="s">
        <v>139</v>
      </c>
      <c r="B57" s="13" t="s">
        <v>140</v>
      </c>
      <c r="C57" s="13" t="s">
        <v>141</v>
      </c>
      <c r="D57" s="18" t="s">
        <v>142</v>
      </c>
      <c r="E57" s="14" t="s">
        <v>42</v>
      </c>
      <c r="F57" s="15">
        <v>300</v>
      </c>
      <c r="G57" s="17">
        <v>3.13</v>
      </c>
      <c r="H57" s="16">
        <f t="shared" si="2"/>
        <v>3.8508389999999997</v>
      </c>
      <c r="I57" s="16">
        <f t="shared" si="3"/>
        <v>1155.2516999999998</v>
      </c>
    </row>
    <row r="58" spans="1:9" ht="37.5" x14ac:dyDescent="0.25">
      <c r="A58" s="12" t="s">
        <v>143</v>
      </c>
      <c r="B58" s="13" t="s">
        <v>144</v>
      </c>
      <c r="C58" s="13" t="s">
        <v>145</v>
      </c>
      <c r="D58" s="18" t="s">
        <v>146</v>
      </c>
      <c r="E58" s="14" t="s">
        <v>42</v>
      </c>
      <c r="F58" s="15">
        <v>300</v>
      </c>
      <c r="G58" s="17">
        <v>5.55</v>
      </c>
      <c r="H58" s="16">
        <f t="shared" si="2"/>
        <v>6.8281649999999994</v>
      </c>
      <c r="I58" s="16">
        <f t="shared" si="3"/>
        <v>2048.4494999999997</v>
      </c>
    </row>
    <row r="59" spans="1:9" ht="75" x14ac:dyDescent="0.25">
      <c r="A59" s="12" t="s">
        <v>147</v>
      </c>
      <c r="B59" s="13" t="s">
        <v>148</v>
      </c>
      <c r="C59" s="13" t="s">
        <v>149</v>
      </c>
      <c r="D59" s="18" t="s">
        <v>150</v>
      </c>
      <c r="E59" s="14" t="s">
        <v>42</v>
      </c>
      <c r="F59" s="15">
        <v>300</v>
      </c>
      <c r="G59" s="17">
        <v>10.73</v>
      </c>
      <c r="H59" s="16">
        <f t="shared" si="2"/>
        <v>13.201119</v>
      </c>
      <c r="I59" s="16">
        <f t="shared" si="3"/>
        <v>3960.3357000000001</v>
      </c>
    </row>
    <row r="60" spans="1:9" ht="37.5" x14ac:dyDescent="0.25">
      <c r="A60" s="12" t="s">
        <v>151</v>
      </c>
      <c r="B60" s="13" t="s">
        <v>152</v>
      </c>
      <c r="C60" s="13" t="s">
        <v>153</v>
      </c>
      <c r="D60" s="18" t="s">
        <v>154</v>
      </c>
      <c r="E60" s="14" t="s">
        <v>42</v>
      </c>
      <c r="F60" s="15">
        <v>300</v>
      </c>
      <c r="G60" s="17">
        <v>12.39</v>
      </c>
      <c r="H60" s="16">
        <f t="shared" si="2"/>
        <v>15.243417000000001</v>
      </c>
      <c r="I60" s="16">
        <f t="shared" si="3"/>
        <v>4573.0250999999998</v>
      </c>
    </row>
    <row r="61" spans="1:9" ht="18.75" x14ac:dyDescent="0.25">
      <c r="A61" s="12" t="s">
        <v>155</v>
      </c>
      <c r="B61" s="13" t="s">
        <v>156</v>
      </c>
      <c r="C61" s="13" t="s">
        <v>157</v>
      </c>
      <c r="D61" s="18" t="s">
        <v>158</v>
      </c>
      <c r="E61" s="14" t="s">
        <v>42</v>
      </c>
      <c r="F61" s="15">
        <v>300</v>
      </c>
      <c r="G61" s="17">
        <v>5.26</v>
      </c>
      <c r="H61" s="16">
        <f t="shared" si="2"/>
        <v>6.4713779999999996</v>
      </c>
      <c r="I61" s="16">
        <f t="shared" si="3"/>
        <v>1941.4133999999999</v>
      </c>
    </row>
    <row r="62" spans="1:9" ht="37.5" x14ac:dyDescent="0.25">
      <c r="A62" s="12" t="s">
        <v>159</v>
      </c>
      <c r="B62" s="13" t="s">
        <v>160</v>
      </c>
      <c r="C62" s="13" t="s">
        <v>161</v>
      </c>
      <c r="D62" s="18" t="s">
        <v>162</v>
      </c>
      <c r="E62" s="14" t="s">
        <v>95</v>
      </c>
      <c r="F62" s="15">
        <v>3</v>
      </c>
      <c r="G62" s="17">
        <v>136.29</v>
      </c>
      <c r="H62" s="16">
        <f t="shared" si="2"/>
        <v>167.67758699999999</v>
      </c>
      <c r="I62" s="16">
        <f t="shared" si="3"/>
        <v>503.03276099999994</v>
      </c>
    </row>
    <row r="63" spans="1:9" ht="37.5" x14ac:dyDescent="0.25">
      <c r="A63" s="12" t="s">
        <v>163</v>
      </c>
      <c r="B63" s="13" t="s">
        <v>164</v>
      </c>
      <c r="C63" s="13" t="s">
        <v>165</v>
      </c>
      <c r="D63" s="18" t="s">
        <v>166</v>
      </c>
      <c r="E63" s="14" t="s">
        <v>42</v>
      </c>
      <c r="F63" s="15">
        <v>300</v>
      </c>
      <c r="G63" s="17">
        <v>19.760000000000002</v>
      </c>
      <c r="H63" s="16">
        <f t="shared" si="2"/>
        <v>24.310728000000001</v>
      </c>
      <c r="I63" s="16">
        <f t="shared" si="3"/>
        <v>7293.2184000000007</v>
      </c>
    </row>
    <row r="64" spans="1:9" ht="18.75" x14ac:dyDescent="0.25">
      <c r="A64" s="12" t="s">
        <v>167</v>
      </c>
      <c r="B64" s="13" t="s">
        <v>168</v>
      </c>
      <c r="C64" s="13" t="s">
        <v>169</v>
      </c>
      <c r="D64" s="18" t="s">
        <v>170</v>
      </c>
      <c r="E64" s="14" t="s">
        <v>112</v>
      </c>
      <c r="F64" s="15">
        <v>5</v>
      </c>
      <c r="G64" s="17">
        <v>18.5</v>
      </c>
      <c r="H64" s="16">
        <f t="shared" si="2"/>
        <v>22.760549999999999</v>
      </c>
      <c r="I64" s="16">
        <f t="shared" si="3"/>
        <v>113.80274999999999</v>
      </c>
    </row>
    <row r="65" spans="1:9" ht="18.75" x14ac:dyDescent="0.25">
      <c r="A65" s="12" t="s">
        <v>171</v>
      </c>
      <c r="B65" s="13" t="s">
        <v>172</v>
      </c>
      <c r="C65" s="13" t="s">
        <v>173</v>
      </c>
      <c r="D65" s="18" t="s">
        <v>174</v>
      </c>
      <c r="E65" s="14" t="s">
        <v>95</v>
      </c>
      <c r="F65" s="15">
        <v>10</v>
      </c>
      <c r="G65" s="17">
        <v>244</v>
      </c>
      <c r="H65" s="16">
        <f t="shared" si="2"/>
        <v>300.19319999999999</v>
      </c>
      <c r="I65" s="16">
        <f t="shared" si="3"/>
        <v>3001.9319999999998</v>
      </c>
    </row>
    <row r="66" spans="1:9" ht="18.75" x14ac:dyDescent="0.25">
      <c r="A66" s="12" t="s">
        <v>175</v>
      </c>
      <c r="B66" s="13" t="s">
        <v>176</v>
      </c>
      <c r="C66" s="13" t="s">
        <v>177</v>
      </c>
      <c r="D66" s="18" t="s">
        <v>178</v>
      </c>
      <c r="E66" s="14" t="s">
        <v>95</v>
      </c>
      <c r="F66" s="15">
        <v>50</v>
      </c>
      <c r="G66" s="17">
        <v>162.35</v>
      </c>
      <c r="H66" s="16">
        <f t="shared" si="2"/>
        <v>199.739205</v>
      </c>
      <c r="I66" s="16">
        <f t="shared" si="3"/>
        <v>9986.9602500000001</v>
      </c>
    </row>
    <row r="67" spans="1:9" ht="18.75" x14ac:dyDescent="0.25">
      <c r="A67" s="12" t="s">
        <v>179</v>
      </c>
      <c r="B67" s="13" t="s">
        <v>180</v>
      </c>
      <c r="C67" s="13" t="s">
        <v>181</v>
      </c>
      <c r="D67" s="18" t="s">
        <v>182</v>
      </c>
      <c r="E67" s="14" t="s">
        <v>95</v>
      </c>
      <c r="F67" s="15">
        <v>50</v>
      </c>
      <c r="G67" s="17">
        <v>206.65</v>
      </c>
      <c r="H67" s="16">
        <f t="shared" si="2"/>
        <v>254.24149499999999</v>
      </c>
      <c r="I67" s="16">
        <f t="shared" si="3"/>
        <v>12712.07475</v>
      </c>
    </row>
    <row r="68" spans="1:9" ht="18.75" x14ac:dyDescent="0.25">
      <c r="A68" s="12" t="s">
        <v>183</v>
      </c>
      <c r="B68" s="13" t="s">
        <v>184</v>
      </c>
      <c r="C68" s="13" t="s">
        <v>185</v>
      </c>
      <c r="D68" s="18" t="s">
        <v>186</v>
      </c>
      <c r="E68" s="14" t="s">
        <v>95</v>
      </c>
      <c r="F68" s="15">
        <v>5</v>
      </c>
      <c r="G68" s="17">
        <v>64.930000000000007</v>
      </c>
      <c r="H68" s="16">
        <f t="shared" si="2"/>
        <v>79.883379000000005</v>
      </c>
      <c r="I68" s="16">
        <f t="shared" si="3"/>
        <v>399.41689500000001</v>
      </c>
    </row>
    <row r="69" spans="1:9" ht="18.75" x14ac:dyDescent="0.25">
      <c r="A69" s="12" t="s">
        <v>187</v>
      </c>
      <c r="B69" s="13" t="s">
        <v>188</v>
      </c>
      <c r="C69" s="13" t="s">
        <v>189</v>
      </c>
      <c r="D69" s="18" t="s">
        <v>190</v>
      </c>
      <c r="E69" s="14" t="s">
        <v>95</v>
      </c>
      <c r="F69" s="15">
        <v>5</v>
      </c>
      <c r="G69" s="17">
        <v>42.11</v>
      </c>
      <c r="H69" s="16">
        <f t="shared" si="2"/>
        <v>51.807932999999998</v>
      </c>
      <c r="I69" s="16">
        <f t="shared" si="3"/>
        <v>259.03966500000001</v>
      </c>
    </row>
    <row r="70" spans="1:9" ht="18.75" x14ac:dyDescent="0.25">
      <c r="A70" s="12" t="s">
        <v>191</v>
      </c>
      <c r="B70" s="13" t="s">
        <v>192</v>
      </c>
      <c r="C70" s="13" t="s">
        <v>193</v>
      </c>
      <c r="D70" s="18" t="s">
        <v>194</v>
      </c>
      <c r="E70" s="14" t="s">
        <v>95</v>
      </c>
      <c r="F70" s="15">
        <v>5</v>
      </c>
      <c r="G70" s="17">
        <v>42.11</v>
      </c>
      <c r="H70" s="16">
        <f t="shared" si="2"/>
        <v>51.807932999999998</v>
      </c>
      <c r="I70" s="16">
        <f t="shared" si="3"/>
        <v>259.03966500000001</v>
      </c>
    </row>
    <row r="71" spans="1:9" ht="18.75" x14ac:dyDescent="0.25">
      <c r="A71" s="12" t="s">
        <v>195</v>
      </c>
      <c r="B71" s="13" t="s">
        <v>196</v>
      </c>
      <c r="C71" s="13" t="s">
        <v>197</v>
      </c>
      <c r="D71" s="18" t="s">
        <v>198</v>
      </c>
      <c r="E71" s="14" t="s">
        <v>95</v>
      </c>
      <c r="F71" s="15">
        <v>5</v>
      </c>
      <c r="G71" s="17">
        <v>42.11</v>
      </c>
      <c r="H71" s="16">
        <f t="shared" si="2"/>
        <v>51.807932999999998</v>
      </c>
      <c r="I71" s="16">
        <f t="shared" si="3"/>
        <v>259.03966500000001</v>
      </c>
    </row>
    <row r="72" spans="1:9" ht="18.75" x14ac:dyDescent="0.25">
      <c r="A72" s="12" t="s">
        <v>199</v>
      </c>
      <c r="B72" s="13" t="s">
        <v>200</v>
      </c>
      <c r="C72" s="13" t="s">
        <v>201</v>
      </c>
      <c r="D72" s="18" t="s">
        <v>202</v>
      </c>
      <c r="E72" s="14" t="s">
        <v>95</v>
      </c>
      <c r="F72" s="15">
        <v>5</v>
      </c>
      <c r="G72" s="17">
        <v>43.68</v>
      </c>
      <c r="H72" s="16">
        <f t="shared" si="2"/>
        <v>53.739503999999997</v>
      </c>
      <c r="I72" s="16">
        <f t="shared" si="3"/>
        <v>268.69752</v>
      </c>
    </row>
    <row r="73" spans="1:9" ht="18.75" x14ac:dyDescent="0.25">
      <c r="A73" s="12" t="s">
        <v>203</v>
      </c>
      <c r="B73" s="13" t="s">
        <v>204</v>
      </c>
      <c r="C73" s="13" t="s">
        <v>205</v>
      </c>
      <c r="D73" s="18" t="s">
        <v>206</v>
      </c>
      <c r="E73" s="14" t="s">
        <v>95</v>
      </c>
      <c r="F73" s="15">
        <v>5</v>
      </c>
      <c r="G73" s="17">
        <v>56.7</v>
      </c>
      <c r="H73" s="16">
        <f t="shared" si="2"/>
        <v>69.758009999999999</v>
      </c>
      <c r="I73" s="16">
        <f t="shared" si="3"/>
        <v>348.79005000000001</v>
      </c>
    </row>
    <row r="74" spans="1:9" ht="37.5" x14ac:dyDescent="0.25">
      <c r="A74" s="12" t="s">
        <v>207</v>
      </c>
      <c r="B74" s="13" t="s">
        <v>208</v>
      </c>
      <c r="C74" s="13" t="s">
        <v>209</v>
      </c>
      <c r="D74" s="18" t="s">
        <v>210</v>
      </c>
      <c r="E74" s="14" t="s">
        <v>95</v>
      </c>
      <c r="F74" s="15">
        <v>5</v>
      </c>
      <c r="G74" s="17">
        <v>93.62</v>
      </c>
      <c r="H74" s="16">
        <f t="shared" si="2"/>
        <v>115.18068599999999</v>
      </c>
      <c r="I74" s="16">
        <f t="shared" si="3"/>
        <v>575.90342999999996</v>
      </c>
    </row>
    <row r="75" spans="1:9" ht="37.5" x14ac:dyDescent="0.25">
      <c r="A75" s="12" t="s">
        <v>211</v>
      </c>
      <c r="B75" s="13" t="s">
        <v>212</v>
      </c>
      <c r="C75" s="13" t="s">
        <v>213</v>
      </c>
      <c r="D75" s="18" t="s">
        <v>214</v>
      </c>
      <c r="E75" s="14" t="s">
        <v>95</v>
      </c>
      <c r="F75" s="15">
        <v>5</v>
      </c>
      <c r="G75" s="17">
        <v>7.57</v>
      </c>
      <c r="H75" s="16">
        <f t="shared" si="2"/>
        <v>9.3133710000000001</v>
      </c>
      <c r="I75" s="16">
        <f t="shared" si="3"/>
        <v>46.566855000000004</v>
      </c>
    </row>
    <row r="76" spans="1:9" ht="18.75" x14ac:dyDescent="0.25">
      <c r="A76" s="12" t="s">
        <v>215</v>
      </c>
      <c r="B76" s="13" t="s">
        <v>216</v>
      </c>
      <c r="C76" s="13" t="s">
        <v>217</v>
      </c>
      <c r="D76" s="20" t="s">
        <v>218</v>
      </c>
      <c r="E76" s="14" t="s">
        <v>95</v>
      </c>
      <c r="F76" s="15">
        <v>30</v>
      </c>
      <c r="G76" s="17">
        <v>6.52</v>
      </c>
      <c r="H76" s="16">
        <f t="shared" si="2"/>
        <v>8.0215559999999986</v>
      </c>
      <c r="I76" s="16">
        <f t="shared" si="3"/>
        <v>240.64667999999995</v>
      </c>
    </row>
    <row r="77" spans="1:9" ht="18.75" x14ac:dyDescent="0.25">
      <c r="A77" s="12" t="s">
        <v>219</v>
      </c>
      <c r="B77" s="13" t="s">
        <v>220</v>
      </c>
      <c r="C77" s="13" t="s">
        <v>221</v>
      </c>
      <c r="D77" s="20" t="s">
        <v>222</v>
      </c>
      <c r="E77" s="14" t="s">
        <v>95</v>
      </c>
      <c r="F77" s="15">
        <v>30</v>
      </c>
      <c r="G77" s="17">
        <v>23.74</v>
      </c>
      <c r="H77" s="16">
        <f t="shared" si="2"/>
        <v>29.207321999999998</v>
      </c>
      <c r="I77" s="16">
        <f t="shared" si="3"/>
        <v>876.21965999999998</v>
      </c>
    </row>
    <row r="78" spans="1:9" ht="18.75" x14ac:dyDescent="0.25">
      <c r="A78" s="12" t="s">
        <v>223</v>
      </c>
      <c r="B78" s="13" t="s">
        <v>224</v>
      </c>
      <c r="C78" s="13" t="s">
        <v>225</v>
      </c>
      <c r="D78" s="21" t="s">
        <v>226</v>
      </c>
      <c r="E78" s="14" t="s">
        <v>95</v>
      </c>
      <c r="F78" s="15">
        <v>30</v>
      </c>
      <c r="G78" s="17">
        <v>23.04</v>
      </c>
      <c r="H78" s="16">
        <f t="shared" si="2"/>
        <v>28.346111999999998</v>
      </c>
      <c r="I78" s="16">
        <f t="shared" si="3"/>
        <v>850.38335999999993</v>
      </c>
    </row>
    <row r="79" spans="1:9" ht="18.75" x14ac:dyDescent="0.25">
      <c r="A79" s="12" t="s">
        <v>227</v>
      </c>
      <c r="B79" s="13" t="s">
        <v>228</v>
      </c>
      <c r="C79" s="13" t="s">
        <v>229</v>
      </c>
      <c r="D79" s="22" t="s">
        <v>230</v>
      </c>
      <c r="E79" s="13" t="s">
        <v>42</v>
      </c>
      <c r="F79" s="23">
        <v>300</v>
      </c>
      <c r="G79" s="24">
        <v>5.16</v>
      </c>
      <c r="H79" s="16">
        <f t="shared" si="2"/>
        <v>6.3483479999999997</v>
      </c>
      <c r="I79" s="16">
        <f t="shared" si="3"/>
        <v>1904.5043999999998</v>
      </c>
    </row>
    <row r="80" spans="1:9" ht="18.75" x14ac:dyDescent="0.25">
      <c r="A80" s="12" t="s">
        <v>231</v>
      </c>
      <c r="B80" s="19" t="s">
        <v>232</v>
      </c>
      <c r="C80" s="13" t="s">
        <v>233</v>
      </c>
      <c r="D80" s="18" t="s">
        <v>234</v>
      </c>
      <c r="E80" s="14" t="s">
        <v>42</v>
      </c>
      <c r="F80" s="15">
        <v>300</v>
      </c>
      <c r="G80" s="17">
        <v>4.53</v>
      </c>
      <c r="H80" s="16">
        <f t="shared" si="2"/>
        <v>5.5732590000000002</v>
      </c>
      <c r="I80" s="16">
        <f t="shared" si="3"/>
        <v>1671.9777000000001</v>
      </c>
    </row>
    <row r="81" spans="1:9" ht="37.5" x14ac:dyDescent="0.25">
      <c r="A81" s="12" t="s">
        <v>235</v>
      </c>
      <c r="B81" s="19" t="s">
        <v>236</v>
      </c>
      <c r="C81" s="13" t="s">
        <v>237</v>
      </c>
      <c r="D81" s="18" t="s">
        <v>238</v>
      </c>
      <c r="E81" s="14" t="s">
        <v>95</v>
      </c>
      <c r="F81" s="15">
        <v>30</v>
      </c>
      <c r="G81" s="17">
        <v>130.02000000000001</v>
      </c>
      <c r="H81" s="16">
        <f t="shared" si="2"/>
        <v>159.963606</v>
      </c>
      <c r="I81" s="16">
        <f t="shared" si="3"/>
        <v>4798.9081800000004</v>
      </c>
    </row>
    <row r="82" spans="1:9" ht="18.75" x14ac:dyDescent="0.25">
      <c r="A82" s="68" t="s">
        <v>239</v>
      </c>
      <c r="B82" s="69"/>
      <c r="C82" s="69"/>
      <c r="D82" s="69"/>
      <c r="E82" s="69"/>
      <c r="F82" s="69"/>
      <c r="G82" s="70"/>
      <c r="H82" s="66">
        <f>SUM(I51:I81)</f>
        <v>67310.721845999986</v>
      </c>
      <c r="I82" s="67"/>
    </row>
    <row r="83" spans="1:9" ht="18.75" x14ac:dyDescent="0.25">
      <c r="A83" s="11">
        <v>7</v>
      </c>
      <c r="B83" s="60" t="s">
        <v>240</v>
      </c>
      <c r="C83" s="61"/>
      <c r="D83" s="61"/>
      <c r="E83" s="61"/>
      <c r="F83" s="61"/>
      <c r="G83" s="61"/>
      <c r="H83" s="61"/>
      <c r="I83" s="62"/>
    </row>
    <row r="84" spans="1:9" ht="37.5" x14ac:dyDescent="0.25">
      <c r="A84" s="13" t="s">
        <v>241</v>
      </c>
      <c r="B84" s="13" t="s">
        <v>242</v>
      </c>
      <c r="C84" s="13" t="s">
        <v>243</v>
      </c>
      <c r="D84" s="18" t="s">
        <v>244</v>
      </c>
      <c r="E84" s="14" t="s">
        <v>95</v>
      </c>
      <c r="F84" s="15">
        <v>22</v>
      </c>
      <c r="G84" s="17">
        <v>66.239999999999995</v>
      </c>
      <c r="H84" s="16">
        <f t="shared" si="2"/>
        <v>81.495071999999993</v>
      </c>
      <c r="I84" s="16">
        <f t="shared" si="3"/>
        <v>1792.891584</v>
      </c>
    </row>
    <row r="85" spans="1:9" ht="18.75" x14ac:dyDescent="0.25">
      <c r="A85" s="13" t="s">
        <v>245</v>
      </c>
      <c r="B85" s="25" t="s">
        <v>246</v>
      </c>
      <c r="C85" s="25" t="s">
        <v>247</v>
      </c>
      <c r="D85" s="26" t="s">
        <v>248</v>
      </c>
      <c r="E85" s="27" t="s">
        <v>95</v>
      </c>
      <c r="F85" s="28">
        <v>50</v>
      </c>
      <c r="G85" s="29">
        <v>133.47999999999999</v>
      </c>
      <c r="H85" s="16">
        <f t="shared" si="2"/>
        <v>164.22044399999999</v>
      </c>
      <c r="I85" s="16">
        <f t="shared" si="3"/>
        <v>8211.0221999999994</v>
      </c>
    </row>
    <row r="86" spans="1:9" ht="37.5" x14ac:dyDescent="0.25">
      <c r="A86" s="13" t="s">
        <v>249</v>
      </c>
      <c r="B86" s="30" t="s">
        <v>250</v>
      </c>
      <c r="C86" s="25" t="s">
        <v>251</v>
      </c>
      <c r="D86" s="26" t="s">
        <v>252</v>
      </c>
      <c r="E86" s="27" t="s">
        <v>95</v>
      </c>
      <c r="F86" s="28">
        <v>22</v>
      </c>
      <c r="G86" s="29">
        <v>66.930000000000007</v>
      </c>
      <c r="H86" s="16">
        <f t="shared" si="2"/>
        <v>82.343979000000004</v>
      </c>
      <c r="I86" s="16">
        <f t="shared" si="3"/>
        <v>1811.567538</v>
      </c>
    </row>
    <row r="87" spans="1:9" ht="18.75" x14ac:dyDescent="0.25">
      <c r="A87" s="68" t="s">
        <v>253</v>
      </c>
      <c r="B87" s="69"/>
      <c r="C87" s="69"/>
      <c r="D87" s="69"/>
      <c r="E87" s="69"/>
      <c r="F87" s="69"/>
      <c r="G87" s="70"/>
      <c r="H87" s="66">
        <f>SUM(I84:I86)</f>
        <v>11815.481322</v>
      </c>
      <c r="I87" s="67"/>
    </row>
    <row r="88" spans="1:9" ht="18.75" x14ac:dyDescent="0.25">
      <c r="A88" s="11">
        <v>8</v>
      </c>
      <c r="B88" s="60" t="s">
        <v>254</v>
      </c>
      <c r="C88" s="61"/>
      <c r="D88" s="61"/>
      <c r="E88" s="61"/>
      <c r="F88" s="61"/>
      <c r="G88" s="61"/>
      <c r="H88" s="61"/>
      <c r="I88" s="62"/>
    </row>
    <row r="89" spans="1:9" ht="18.75" x14ac:dyDescent="0.25">
      <c r="A89" s="12" t="s">
        <v>255</v>
      </c>
      <c r="B89" s="13" t="s">
        <v>256</v>
      </c>
      <c r="C89" s="13" t="s">
        <v>257</v>
      </c>
      <c r="D89" s="18" t="s">
        <v>258</v>
      </c>
      <c r="E89" s="14" t="s">
        <v>95</v>
      </c>
      <c r="F89" s="15">
        <v>2</v>
      </c>
      <c r="G89" s="17">
        <v>104.82</v>
      </c>
      <c r="H89" s="16">
        <f t="shared" ref="H89:H96" si="4">G89*1.2303</f>
        <v>128.96004599999998</v>
      </c>
      <c r="I89" s="16">
        <f>F89*H89</f>
        <v>257.92009199999995</v>
      </c>
    </row>
    <row r="90" spans="1:9" ht="18.75" x14ac:dyDescent="0.25">
      <c r="A90" s="12" t="s">
        <v>259</v>
      </c>
      <c r="B90" s="13" t="s">
        <v>260</v>
      </c>
      <c r="C90" s="13" t="s">
        <v>261</v>
      </c>
      <c r="D90" s="18" t="s">
        <v>262</v>
      </c>
      <c r="E90" s="14" t="s">
        <v>95</v>
      </c>
      <c r="F90" s="15">
        <v>8</v>
      </c>
      <c r="G90" s="17">
        <v>552.77</v>
      </c>
      <c r="H90" s="16">
        <f t="shared" si="4"/>
        <v>680.07293099999993</v>
      </c>
      <c r="I90" s="16">
        <f t="shared" ref="I90:I96" si="5">F90*H90</f>
        <v>5440.5834479999994</v>
      </c>
    </row>
    <row r="91" spans="1:9" ht="56.25" x14ac:dyDescent="0.25">
      <c r="A91" s="12" t="s">
        <v>263</v>
      </c>
      <c r="B91" s="13" t="s">
        <v>264</v>
      </c>
      <c r="C91" s="13" t="s">
        <v>265</v>
      </c>
      <c r="D91" s="18" t="s">
        <v>266</v>
      </c>
      <c r="E91" s="14" t="s">
        <v>95</v>
      </c>
      <c r="F91" s="15">
        <v>2</v>
      </c>
      <c r="G91" s="17">
        <v>224.69</v>
      </c>
      <c r="H91" s="16">
        <f t="shared" si="4"/>
        <v>276.43610699999999</v>
      </c>
      <c r="I91" s="16">
        <f t="shared" si="5"/>
        <v>552.87221399999999</v>
      </c>
    </row>
    <row r="92" spans="1:9" ht="56.25" x14ac:dyDescent="0.25">
      <c r="A92" s="12" t="s">
        <v>267</v>
      </c>
      <c r="B92" s="13" t="s">
        <v>268</v>
      </c>
      <c r="C92" s="13" t="s">
        <v>269</v>
      </c>
      <c r="D92" s="18" t="s">
        <v>270</v>
      </c>
      <c r="E92" s="14" t="s">
        <v>95</v>
      </c>
      <c r="F92" s="15">
        <v>2</v>
      </c>
      <c r="G92" s="17">
        <v>224.69</v>
      </c>
      <c r="H92" s="16">
        <f t="shared" si="4"/>
        <v>276.43610699999999</v>
      </c>
      <c r="I92" s="16">
        <f t="shared" si="5"/>
        <v>552.87221399999999</v>
      </c>
    </row>
    <row r="93" spans="1:9" ht="75" x14ac:dyDescent="0.25">
      <c r="A93" s="12" t="s">
        <v>271</v>
      </c>
      <c r="B93" s="13" t="s">
        <v>272</v>
      </c>
      <c r="C93" s="13" t="s">
        <v>273</v>
      </c>
      <c r="D93" s="18" t="s">
        <v>274</v>
      </c>
      <c r="E93" s="14" t="s">
        <v>95</v>
      </c>
      <c r="F93" s="15">
        <v>8</v>
      </c>
      <c r="G93" s="17">
        <v>333.94</v>
      </c>
      <c r="H93" s="16">
        <f t="shared" si="4"/>
        <v>410.84638200000001</v>
      </c>
      <c r="I93" s="16">
        <f t="shared" si="5"/>
        <v>3286.771056</v>
      </c>
    </row>
    <row r="94" spans="1:9" ht="18.75" x14ac:dyDescent="0.25">
      <c r="A94" s="63" t="s">
        <v>275</v>
      </c>
      <c r="B94" s="64"/>
      <c r="C94" s="64"/>
      <c r="D94" s="64"/>
      <c r="E94" s="64"/>
      <c r="F94" s="64"/>
      <c r="G94" s="65"/>
      <c r="H94" s="66">
        <f>I89+I90+I91+I92+I93</f>
        <v>10091.019023999999</v>
      </c>
      <c r="I94" s="67"/>
    </row>
    <row r="95" spans="1:9" ht="18.75" x14ac:dyDescent="0.25">
      <c r="A95" s="11">
        <v>9</v>
      </c>
      <c r="B95" s="60" t="s">
        <v>276</v>
      </c>
      <c r="C95" s="61"/>
      <c r="D95" s="61"/>
      <c r="E95" s="61"/>
      <c r="F95" s="61"/>
      <c r="G95" s="61"/>
      <c r="H95" s="61"/>
      <c r="I95" s="62"/>
    </row>
    <row r="96" spans="1:9" ht="18.75" x14ac:dyDescent="0.25">
      <c r="A96" s="12" t="s">
        <v>277</v>
      </c>
      <c r="B96" s="13" t="s">
        <v>278</v>
      </c>
      <c r="C96" s="13" t="s">
        <v>279</v>
      </c>
      <c r="D96" s="18" t="s">
        <v>280</v>
      </c>
      <c r="E96" s="14" t="s">
        <v>29</v>
      </c>
      <c r="F96" s="15">
        <v>550</v>
      </c>
      <c r="G96" s="17">
        <v>4.9400000000000004</v>
      </c>
      <c r="H96" s="16">
        <f t="shared" si="4"/>
        <v>6.0776820000000003</v>
      </c>
      <c r="I96" s="16">
        <f t="shared" si="5"/>
        <v>3342.7251000000001</v>
      </c>
    </row>
    <row r="97" spans="1:9" ht="18.75" x14ac:dyDescent="0.25">
      <c r="A97" s="63" t="s">
        <v>281</v>
      </c>
      <c r="B97" s="64"/>
      <c r="C97" s="64"/>
      <c r="D97" s="64"/>
      <c r="E97" s="64"/>
      <c r="F97" s="64"/>
      <c r="G97" s="64"/>
      <c r="H97" s="51">
        <f>I96</f>
        <v>3342.7251000000001</v>
      </c>
      <c r="I97" s="51"/>
    </row>
    <row r="98" spans="1:9" ht="18.75" x14ac:dyDescent="0.25">
      <c r="A98" s="49" t="s">
        <v>282</v>
      </c>
      <c r="B98" s="50"/>
      <c r="C98" s="50"/>
      <c r="D98" s="50"/>
      <c r="E98" s="50"/>
      <c r="F98" s="50"/>
      <c r="G98" s="50"/>
      <c r="H98" s="51">
        <f>H94+H87+H82+H49+H42+H39+H28+H25+H97</f>
        <v>329932.92202199996</v>
      </c>
      <c r="I98" s="51"/>
    </row>
    <row r="99" spans="1:9" ht="18.75" x14ac:dyDescent="0.25">
      <c r="A99" s="52"/>
      <c r="B99" s="53"/>
      <c r="C99" s="53"/>
      <c r="D99" s="53"/>
      <c r="E99" s="53"/>
      <c r="F99" s="53"/>
      <c r="G99" s="53"/>
      <c r="H99" s="54"/>
      <c r="I99" s="55"/>
    </row>
    <row r="100" spans="1:9" ht="18.75" x14ac:dyDescent="0.25">
      <c r="A100" s="56" t="s">
        <v>283</v>
      </c>
      <c r="B100" s="57"/>
      <c r="C100" s="57"/>
      <c r="D100" s="57"/>
      <c r="E100" s="57"/>
      <c r="F100" s="57"/>
      <c r="G100" s="57"/>
      <c r="H100" s="58"/>
      <c r="I100" s="59"/>
    </row>
    <row r="101" spans="1:9" ht="18.75" x14ac:dyDescent="0.25">
      <c r="A101" s="31"/>
      <c r="B101" s="32"/>
      <c r="C101" s="32"/>
      <c r="D101" s="33"/>
      <c r="E101" s="34"/>
      <c r="F101" s="35"/>
      <c r="G101" s="36"/>
      <c r="H101" s="37"/>
      <c r="I101" s="38"/>
    </row>
    <row r="102" spans="1:9" ht="18.75" x14ac:dyDescent="0.25">
      <c r="A102" s="31"/>
      <c r="B102" s="32"/>
      <c r="C102" s="32"/>
      <c r="D102" s="33"/>
      <c r="E102" s="47" t="s">
        <v>284</v>
      </c>
      <c r="F102" s="47"/>
      <c r="G102" s="47"/>
      <c r="H102" s="47"/>
      <c r="I102" s="48"/>
    </row>
    <row r="103" spans="1:9" ht="18.75" x14ac:dyDescent="0.25">
      <c r="A103" s="31"/>
      <c r="B103" s="32"/>
      <c r="C103" s="32"/>
      <c r="D103" s="33"/>
      <c r="E103" s="47" t="s">
        <v>285</v>
      </c>
      <c r="F103" s="47"/>
      <c r="G103" s="47"/>
      <c r="H103" s="47"/>
      <c r="I103" s="48"/>
    </row>
    <row r="104" spans="1:9" ht="18.75" x14ac:dyDescent="0.25">
      <c r="A104" s="39"/>
      <c r="B104" s="40"/>
      <c r="C104" s="40"/>
      <c r="D104" s="41"/>
      <c r="E104" s="42"/>
      <c r="F104" s="43"/>
      <c r="G104" s="44"/>
      <c r="H104" s="45"/>
      <c r="I104" s="46"/>
    </row>
  </sheetData>
  <sheetProtection password="886E" sheet="1" formatCells="0" formatColumns="0" formatRows="0" insertColumns="0" insertRows="0" insertHyperlinks="0" deleteColumns="0" deleteRows="0" sort="0" autoFilter="0" pivotTables="0"/>
  <mergeCells count="60">
    <mergeCell ref="A1:I4"/>
    <mergeCell ref="A5:I5"/>
    <mergeCell ref="A6:B6"/>
    <mergeCell ref="C6:E6"/>
    <mergeCell ref="F6:G7"/>
    <mergeCell ref="H6:I7"/>
    <mergeCell ref="A7:B7"/>
    <mergeCell ref="C7:E7"/>
    <mergeCell ref="G14:I14"/>
    <mergeCell ref="G15:G17"/>
    <mergeCell ref="H15:H17"/>
    <mergeCell ref="I15:I17"/>
    <mergeCell ref="A8:B8"/>
    <mergeCell ref="C8:E8"/>
    <mergeCell ref="F8:G8"/>
    <mergeCell ref="H8:I8"/>
    <mergeCell ref="A9:G12"/>
    <mergeCell ref="H9:I11"/>
    <mergeCell ref="A14:A17"/>
    <mergeCell ref="B14:C16"/>
    <mergeCell ref="D14:D17"/>
    <mergeCell ref="E14:E17"/>
    <mergeCell ref="F14:F17"/>
    <mergeCell ref="A18:G19"/>
    <mergeCell ref="H18:I19"/>
    <mergeCell ref="B20:I20"/>
    <mergeCell ref="A25:G25"/>
    <mergeCell ref="H25:I25"/>
    <mergeCell ref="B26:I26"/>
    <mergeCell ref="A28:G28"/>
    <mergeCell ref="H28:I28"/>
    <mergeCell ref="B30:I30"/>
    <mergeCell ref="A39:G39"/>
    <mergeCell ref="H39:I39"/>
    <mergeCell ref="B40:I40"/>
    <mergeCell ref="A42:G42"/>
    <mergeCell ref="H42:I42"/>
    <mergeCell ref="B43:I43"/>
    <mergeCell ref="A49:G49"/>
    <mergeCell ref="H49:I49"/>
    <mergeCell ref="B50:I50"/>
    <mergeCell ref="A82:G82"/>
    <mergeCell ref="H82:I82"/>
    <mergeCell ref="B83:I83"/>
    <mergeCell ref="A87:G87"/>
    <mergeCell ref="H87:I87"/>
    <mergeCell ref="B88:I88"/>
    <mergeCell ref="A94:G94"/>
    <mergeCell ref="H94:I94"/>
    <mergeCell ref="B95:I95"/>
    <mergeCell ref="A97:G97"/>
    <mergeCell ref="H97:I97"/>
    <mergeCell ref="E102:I102"/>
    <mergeCell ref="E103:I103"/>
    <mergeCell ref="A98:G98"/>
    <mergeCell ref="H98:I98"/>
    <mergeCell ref="A99:G99"/>
    <mergeCell ref="H99:I99"/>
    <mergeCell ref="A100:G100"/>
    <mergeCell ref="H100:I100"/>
  </mergeCells>
  <conditionalFormatting sqref="D45:D47 D51:D52 D29 D27">
    <cfRule type="expression" dxfId="59" priority="56" stopIfTrue="1">
      <formula>$L27="Total"</formula>
    </cfRule>
  </conditionalFormatting>
  <conditionalFormatting sqref="I44:I47 I85:I86 I52:I81 I29 I21:I24 I96 I27">
    <cfRule type="expression" dxfId="58" priority="57" stopIfTrue="1">
      <formula>T21="T"</formula>
    </cfRule>
  </conditionalFormatting>
  <conditionalFormatting sqref="A18">
    <cfRule type="expression" dxfId="57" priority="58" stopIfTrue="1">
      <formula>$L19="Total"</formula>
    </cfRule>
  </conditionalFormatting>
  <conditionalFormatting sqref="D78">
    <cfRule type="expression" dxfId="56" priority="54" stopIfTrue="1">
      <formula>$O78="Total"</formula>
    </cfRule>
  </conditionalFormatting>
  <conditionalFormatting sqref="D104">
    <cfRule type="expression" dxfId="55" priority="48" stopIfTrue="1">
      <formula>$L104="Total"</formula>
    </cfRule>
  </conditionalFormatting>
  <conditionalFormatting sqref="I104">
    <cfRule type="expression" dxfId="54" priority="49" stopIfTrue="1">
      <formula>T104="T"</formula>
    </cfRule>
  </conditionalFormatting>
  <conditionalFormatting sqref="I101">
    <cfRule type="expression" dxfId="53" priority="53" stopIfTrue="1">
      <formula>T101="T"</formula>
    </cfRule>
  </conditionalFormatting>
  <conditionalFormatting sqref="D101">
    <cfRule type="expression" dxfId="52" priority="52" stopIfTrue="1">
      <formula>$L101="Total"</formula>
    </cfRule>
  </conditionalFormatting>
  <conditionalFormatting sqref="D102">
    <cfRule type="expression" dxfId="51" priority="51" stopIfTrue="1">
      <formula>$L102="Total"</formula>
    </cfRule>
  </conditionalFormatting>
  <conditionalFormatting sqref="D103">
    <cfRule type="expression" dxfId="50" priority="50" stopIfTrue="1">
      <formula>$L103="Total"</formula>
    </cfRule>
  </conditionalFormatting>
  <conditionalFormatting sqref="D57:D73">
    <cfRule type="expression" dxfId="49" priority="59" stopIfTrue="1">
      <formula>#REF!="Total"</formula>
    </cfRule>
  </conditionalFormatting>
  <conditionalFormatting sqref="D22">
    <cfRule type="expression" dxfId="48" priority="45" stopIfTrue="1">
      <formula>$L22="Total"</formula>
    </cfRule>
  </conditionalFormatting>
  <conditionalFormatting sqref="B20">
    <cfRule type="expression" dxfId="47" priority="47" stopIfTrue="1">
      <formula>#REF!="Total"</formula>
    </cfRule>
  </conditionalFormatting>
  <conditionalFormatting sqref="D21">
    <cfRule type="expression" dxfId="46" priority="46" stopIfTrue="1">
      <formula>$L21="Total"</formula>
    </cfRule>
  </conditionalFormatting>
  <conditionalFormatting sqref="D31:D33">
    <cfRule type="expression" dxfId="45" priority="43" stopIfTrue="1">
      <formula>$L31="Total"</formula>
    </cfRule>
  </conditionalFormatting>
  <conditionalFormatting sqref="I31:I38">
    <cfRule type="expression" dxfId="44" priority="44" stopIfTrue="1">
      <formula>T31="T"</formula>
    </cfRule>
  </conditionalFormatting>
  <conditionalFormatting sqref="B30">
    <cfRule type="expression" dxfId="43" priority="42" stopIfTrue="1">
      <formula>#REF!="Total"</formula>
    </cfRule>
  </conditionalFormatting>
  <conditionalFormatting sqref="D34">
    <cfRule type="expression" dxfId="42" priority="41" stopIfTrue="1">
      <formula>$L34="Total"</formula>
    </cfRule>
  </conditionalFormatting>
  <conditionalFormatting sqref="A39">
    <cfRule type="expression" dxfId="41" priority="60" stopIfTrue="1">
      <formula>#REF!="Total"</formula>
    </cfRule>
  </conditionalFormatting>
  <conditionalFormatting sqref="B43">
    <cfRule type="expression" dxfId="40" priority="40" stopIfTrue="1">
      <formula>#REF!="Total"</formula>
    </cfRule>
  </conditionalFormatting>
  <conditionalFormatting sqref="D44">
    <cfRule type="expression" dxfId="39" priority="39" stopIfTrue="1">
      <formula>$L44="Total"</formula>
    </cfRule>
  </conditionalFormatting>
  <conditionalFormatting sqref="D75">
    <cfRule type="expression" dxfId="38" priority="38" stopIfTrue="1">
      <formula>$L75="Total"</formula>
    </cfRule>
  </conditionalFormatting>
  <conditionalFormatting sqref="D77">
    <cfRule type="expression" dxfId="37" priority="36" stopIfTrue="1">
      <formula>$O77="Total"</formula>
    </cfRule>
  </conditionalFormatting>
  <conditionalFormatting sqref="D76">
    <cfRule type="expression" dxfId="36" priority="37" stopIfTrue="1">
      <formula>$O76="Total"</formula>
    </cfRule>
  </conditionalFormatting>
  <conditionalFormatting sqref="D85">
    <cfRule type="expression" dxfId="35" priority="34" stopIfTrue="1">
      <formula>$O85="Total"</formula>
    </cfRule>
  </conditionalFormatting>
  <conditionalFormatting sqref="H87 H82 H49 H28 H25 H94 H97:H98">
    <cfRule type="expression" dxfId="34" priority="35" stopIfTrue="1">
      <formula>T25="T"</formula>
    </cfRule>
  </conditionalFormatting>
  <conditionalFormatting sqref="D84">
    <cfRule type="expression" dxfId="33" priority="33" stopIfTrue="1">
      <formula>$O84="Total"</formula>
    </cfRule>
  </conditionalFormatting>
  <conditionalFormatting sqref="D80">
    <cfRule type="expression" dxfId="32" priority="32" stopIfTrue="1">
      <formula>$O80="Total"</formula>
    </cfRule>
  </conditionalFormatting>
  <conditionalFormatting sqref="B88">
    <cfRule type="expression" dxfId="31" priority="31" stopIfTrue="1">
      <formula>#REF!="Total"</formula>
    </cfRule>
  </conditionalFormatting>
  <conditionalFormatting sqref="A100">
    <cfRule type="expression" dxfId="30" priority="30" stopIfTrue="1">
      <formula>$L173="Total"</formula>
    </cfRule>
  </conditionalFormatting>
  <conditionalFormatting sqref="D91">
    <cfRule type="expression" dxfId="29" priority="29" stopIfTrue="1">
      <formula>$O91="Total"</formula>
    </cfRule>
  </conditionalFormatting>
  <conditionalFormatting sqref="D90">
    <cfRule type="expression" dxfId="28" priority="28" stopIfTrue="1">
      <formula>$O90="Total"</formula>
    </cfRule>
  </conditionalFormatting>
  <conditionalFormatting sqref="D96">
    <cfRule type="expression" dxfId="27" priority="27" stopIfTrue="1">
      <formula>$O96="Total"</formula>
    </cfRule>
  </conditionalFormatting>
  <conditionalFormatting sqref="A99">
    <cfRule type="expression" dxfId="26" priority="26" stopIfTrue="1">
      <formula>$L170="Total"</formula>
    </cfRule>
  </conditionalFormatting>
  <conditionalFormatting sqref="D53:D56">
    <cfRule type="expression" dxfId="25" priority="61" stopIfTrue="1">
      <formula>#REF!="Total"</formula>
    </cfRule>
  </conditionalFormatting>
  <conditionalFormatting sqref="D89">
    <cfRule type="expression" dxfId="24" priority="25" stopIfTrue="1">
      <formula>$O89="Total"</formula>
    </cfRule>
  </conditionalFormatting>
  <conditionalFormatting sqref="I89:I92">
    <cfRule type="expression" dxfId="23" priority="24" stopIfTrue="1">
      <formula>T89="T"</formula>
    </cfRule>
  </conditionalFormatting>
  <conditionalFormatting sqref="D92">
    <cfRule type="expression" dxfId="22" priority="23" stopIfTrue="1">
      <formula>$O92="Total"</formula>
    </cfRule>
  </conditionalFormatting>
  <conditionalFormatting sqref="D36">
    <cfRule type="expression" dxfId="21" priority="22" stopIfTrue="1">
      <formula>$L36="Total"</formula>
    </cfRule>
  </conditionalFormatting>
  <conditionalFormatting sqref="D35">
    <cfRule type="expression" dxfId="20" priority="21" stopIfTrue="1">
      <formula>$L35="Total"</formula>
    </cfRule>
  </conditionalFormatting>
  <conditionalFormatting sqref="D37:D38">
    <cfRule type="expression" dxfId="19" priority="20" stopIfTrue="1">
      <formula>$L37="Total"</formula>
    </cfRule>
  </conditionalFormatting>
  <conditionalFormatting sqref="D23">
    <cfRule type="expression" dxfId="18" priority="19" stopIfTrue="1">
      <formula>$L23="Total"</formula>
    </cfRule>
  </conditionalFormatting>
  <conditionalFormatting sqref="D24">
    <cfRule type="expression" dxfId="17" priority="18" stopIfTrue="1">
      <formula>$L24="Total"</formula>
    </cfRule>
  </conditionalFormatting>
  <conditionalFormatting sqref="B26">
    <cfRule type="expression" dxfId="16" priority="17" stopIfTrue="1">
      <formula>#REF!="Total"</formula>
    </cfRule>
  </conditionalFormatting>
  <conditionalFormatting sqref="D74">
    <cfRule type="expression" dxfId="15" priority="16" stopIfTrue="1">
      <formula>#REF!="Total"</formula>
    </cfRule>
  </conditionalFormatting>
  <conditionalFormatting sqref="B50">
    <cfRule type="expression" dxfId="14" priority="15" stopIfTrue="1">
      <formula>#REF!="Total"</formula>
    </cfRule>
  </conditionalFormatting>
  <conditionalFormatting sqref="B83">
    <cfRule type="expression" dxfId="13" priority="14" stopIfTrue="1">
      <formula>#REF!="Total"</formula>
    </cfRule>
  </conditionalFormatting>
  <conditionalFormatting sqref="D86">
    <cfRule type="expression" dxfId="12" priority="13" stopIfTrue="1">
      <formula>$O86="Total"</formula>
    </cfRule>
  </conditionalFormatting>
  <conditionalFormatting sqref="I84">
    <cfRule type="expression" dxfId="11" priority="12" stopIfTrue="1">
      <formula>T84="T"</formula>
    </cfRule>
  </conditionalFormatting>
  <conditionalFormatting sqref="D48">
    <cfRule type="expression" dxfId="10" priority="10" stopIfTrue="1">
      <formula>$L48="Total"</formula>
    </cfRule>
  </conditionalFormatting>
  <conditionalFormatting sqref="I48">
    <cfRule type="expression" dxfId="9" priority="11" stopIfTrue="1">
      <formula>T48="T"</formula>
    </cfRule>
  </conditionalFormatting>
  <conditionalFormatting sqref="I51">
    <cfRule type="expression" dxfId="8" priority="2" stopIfTrue="1">
      <formula>T51="T"</formula>
    </cfRule>
  </conditionalFormatting>
  <conditionalFormatting sqref="D81">
    <cfRule type="expression" dxfId="7" priority="9" stopIfTrue="1">
      <formula>$O81="Total"</formula>
    </cfRule>
  </conditionalFormatting>
  <conditionalFormatting sqref="H42">
    <cfRule type="expression" dxfId="6" priority="8" stopIfTrue="1">
      <formula>T42="T"</formula>
    </cfRule>
  </conditionalFormatting>
  <conditionalFormatting sqref="D41">
    <cfRule type="expression" dxfId="5" priority="7" stopIfTrue="1">
      <formula>$L41="Total"</formula>
    </cfRule>
  </conditionalFormatting>
  <conditionalFormatting sqref="B40">
    <cfRule type="expression" dxfId="4" priority="6" stopIfTrue="1">
      <formula>#REF!="Total"</formula>
    </cfRule>
  </conditionalFormatting>
  <conditionalFormatting sqref="I41">
    <cfRule type="expression" dxfId="3" priority="5" stopIfTrue="1">
      <formula>T41="T"</formula>
    </cfRule>
  </conditionalFormatting>
  <conditionalFormatting sqref="I93">
    <cfRule type="expression" dxfId="2" priority="4" stopIfTrue="1">
      <formula>T93="T"</formula>
    </cfRule>
  </conditionalFormatting>
  <conditionalFormatting sqref="D93">
    <cfRule type="expression" dxfId="1" priority="3" stopIfTrue="1">
      <formula>$O93="Total"</formula>
    </cfRule>
  </conditionalFormatting>
  <conditionalFormatting sqref="B95">
    <cfRule type="expression" dxfId="0" priority="1" stopIfTrue="1">
      <formula>#REF!="Total"</formula>
    </cfRule>
  </conditionalFormatting>
  <dataValidations count="4">
    <dataValidation allowBlank="1" showInputMessage="1" showErrorMessage="1" promptTitle="CÁLCULO DO BDI" prompt="Para cálculo do BDI utilize as abas BDI_TCU 2622 conforme tipo de intervenção. Para BDIs diferenciados usar planilhas distintas." sqref="I12"/>
    <dataValidation allowBlank="1" showInputMessage="1" showErrorMessage="1" promptTitle="PREENCHIMENTO" prompt="Atenção: Preencher somente os campos em amarelo." sqref="H9 A5:A9"/>
    <dataValidation allowBlank="1" showInputMessage="1" showErrorMessage="1" promptTitle="PREENCHIMENTO" prompt="Atenção: As células em verde possuem fórmulas. " sqref="H50:H81 I83 H41 H88:I92 H31:H38 H83:H87 H44:H48 H21:H24 H94 H95:I95 H98 H26:H27 H99:I101 H104:I104 H18"/>
    <dataValidation allowBlank="1" showInputMessage="1" showErrorMessage="1" promptTitle="PREENCHIMENTO" prompt="Atenção: Preencher somente as células em amarelo" sqref="A18 A28 B83:G83 B74 A104 E101:G101 B95:C96 A102:B102 E104:G104 D102:E102 G91:G92 E90:F92 B91:C92 E95:F96 E84:G86 B88:G88 B53:B72 D53:G72 B99:G100 B85:B86 C85:D85 A39 A41:A42 A82:A101 B75:G81 A103:E103"/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2020-03-20T11:12:42Z</dcterms:modified>
</cp:coreProperties>
</file>