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Obras\Downloads\"/>
    </mc:Choice>
  </mc:AlternateContent>
  <bookViews>
    <workbookView xWindow="0" yWindow="0" windowWidth="38400" windowHeight="11715" activeTab="2"/>
  </bookViews>
  <sheets>
    <sheet name="PLANILHA ORÇAMENTÁRIA" sheetId="6" r:id="rId1"/>
    <sheet name="CRONOGRAMA" sheetId="8" r:id="rId2"/>
    <sheet name="COMPOSIÇÃO" sheetId="7" r:id="rId3"/>
  </sheets>
  <definedNames>
    <definedName name="_xlnm.Print_Area" localSheetId="0">'PLANILHA ORÇAMENTÁRIA'!$A$1:$I$37</definedName>
  </definedNames>
  <calcPr calcId="152511"/>
</workbook>
</file>

<file path=xl/calcChain.xml><?xml version="1.0" encoding="utf-8"?>
<calcChain xmlns="http://schemas.openxmlformats.org/spreadsheetml/2006/main">
  <c r="R12" i="8" l="1"/>
  <c r="R11" i="8"/>
  <c r="Q12" i="8"/>
  <c r="Q11" i="8"/>
  <c r="P12" i="8"/>
  <c r="P11" i="8"/>
  <c r="O12" i="8"/>
  <c r="O11" i="8"/>
  <c r="N12" i="8"/>
  <c r="N11" i="8"/>
  <c r="M12" i="8"/>
  <c r="M11" i="8"/>
  <c r="L12" i="8"/>
  <c r="L11" i="8"/>
  <c r="K12" i="8"/>
  <c r="K11" i="8"/>
  <c r="J12" i="8"/>
  <c r="J11" i="8"/>
  <c r="I12" i="8"/>
  <c r="I11" i="8"/>
  <c r="H11" i="8"/>
  <c r="H12" i="8"/>
  <c r="G12" i="8"/>
  <c r="G11" i="8"/>
  <c r="G7" i="8"/>
  <c r="E12" i="8"/>
  <c r="E7" i="8" s="1"/>
  <c r="H14" i="6"/>
  <c r="I14" i="6" s="1"/>
  <c r="I12" i="6"/>
  <c r="H13" i="6"/>
  <c r="I13" i="6" s="1"/>
  <c r="J14" i="6" s="1"/>
  <c r="H15" i="6"/>
  <c r="I15" i="6" s="1"/>
  <c r="H12" i="6"/>
  <c r="E9" i="8" l="1"/>
  <c r="E11" i="8" s="1"/>
  <c r="I11" i="6"/>
  <c r="H24" i="6"/>
  <c r="I24" i="6" s="1"/>
  <c r="H20" i="6"/>
  <c r="I20" i="6" s="1"/>
  <c r="H21" i="6"/>
  <c r="I21" i="6" s="1"/>
  <c r="E14" i="7"/>
  <c r="E13" i="7"/>
  <c r="E12" i="7"/>
  <c r="E9" i="7"/>
  <c r="E8" i="7"/>
  <c r="E10" i="7" s="1"/>
  <c r="H18" i="6"/>
  <c r="I18" i="6" s="1"/>
  <c r="H19" i="6"/>
  <c r="I19" i="6" s="1"/>
  <c r="H22" i="6"/>
  <c r="I22" i="6" s="1"/>
  <c r="H23" i="6"/>
  <c r="I23" i="6" s="1"/>
  <c r="H17" i="6"/>
  <c r="I17" i="6" s="1"/>
  <c r="E5" i="7"/>
  <c r="E4" i="7"/>
  <c r="E6" i="7" s="1"/>
  <c r="I16" i="6" l="1"/>
  <c r="I25" i="6" s="1"/>
</calcChain>
</file>

<file path=xl/sharedStrings.xml><?xml version="1.0" encoding="utf-8"?>
<sst xmlns="http://schemas.openxmlformats.org/spreadsheetml/2006/main" count="133" uniqueCount="97">
  <si>
    <r>
      <rPr>
        <b/>
        <sz val="8.5"/>
        <rFont val="Arial"/>
        <family val="2"/>
      </rPr>
      <t>ACESSÓRIOS</t>
    </r>
  </si>
  <si>
    <r>
      <rPr>
        <b/>
        <sz val="8.5"/>
        <rFont val="Arial"/>
        <family val="2"/>
      </rPr>
      <t>FORMA DE EXECUÇÃO: SEM DESONERAÇÃO</t>
    </r>
  </si>
  <si>
    <r>
      <rPr>
        <b/>
        <sz val="8.5"/>
        <rFont val="Arial"/>
        <family val="2"/>
      </rPr>
      <t>(  )              DIRETA</t>
    </r>
  </si>
  <si>
    <r>
      <rPr>
        <b/>
        <sz val="8.5"/>
        <rFont val="Arial"/>
        <family val="2"/>
      </rPr>
      <t>PRAZO DE EXECUÇÃO:</t>
    </r>
  </si>
  <si>
    <r>
      <rPr>
        <b/>
        <sz val="8.5"/>
        <rFont val="Arial"/>
        <family val="2"/>
      </rPr>
      <t>37.827,61</t>
    </r>
  </si>
  <si>
    <t>TOTAL DOS SERVIÇOS</t>
  </si>
  <si>
    <t>M</t>
  </si>
  <si>
    <t>UND</t>
  </si>
  <si>
    <t>(X)          INDIRETA</t>
  </si>
  <si>
    <t>BDI</t>
  </si>
  <si>
    <t>M²</t>
  </si>
  <si>
    <t>1.1</t>
  </si>
  <si>
    <t>1.2</t>
  </si>
  <si>
    <t>1.3</t>
  </si>
  <si>
    <t>1.4</t>
  </si>
  <si>
    <t>1.0</t>
  </si>
  <si>
    <t>ITEM</t>
  </si>
  <si>
    <t>LOCAL: DIVERSOS LOGRADOUROS DO MUNICIPIO DE SARZEDO</t>
  </si>
  <si>
    <t>PREFEITURA MUNICIPAL DE SARZEDO</t>
  </si>
  <si>
    <t>SECRETARIA MUNICIPAL DE OBRAS E URBANISMO</t>
  </si>
  <si>
    <t>CNPJ: 01.612.509/0001-58</t>
  </si>
  <si>
    <t>RUA ELOY CÂNDIDO DE MELO, Nº 477 - CENTRO CEP. 32.450-000 / SARZEDO</t>
  </si>
  <si>
    <t>PLANILHA ORÇAMENTÁRIA DE CUSTOS</t>
  </si>
  <si>
    <t>PREÇO UNITÁRIO S/ BDI</t>
  </si>
  <si>
    <t>PREÇO UNITÁRIO C/ BDI</t>
  </si>
  <si>
    <t>PREÇO TOTAL</t>
  </si>
  <si>
    <t xml:space="preserve">QTD </t>
  </si>
  <si>
    <t xml:space="preserve">MATED12712 </t>
  </si>
  <si>
    <t>ELABORADO POR:</t>
  </si>
  <si>
    <t>STEFANE A. BATISTA MOREIRA</t>
  </si>
  <si>
    <t>ENGENHEIRA CIVIL - CREA: 221.259/D</t>
  </si>
  <si>
    <t>CÓDIGO</t>
  </si>
  <si>
    <t>DESCRIÇÃO</t>
  </si>
  <si>
    <t>UNID.</t>
  </si>
  <si>
    <t>REMOÇÃO DE MEIO-FIO PRÉ-MOLDADO DE CONCRETO INCLUSIVE CARGA</t>
  </si>
  <si>
    <t>DEMOLIÇÃO DE SARJETA OU SARJETÃO DE CONCRETO</t>
  </si>
  <si>
    <t>GRELHA EM CONCRETO PARA BOCA DE LOBO</t>
  </si>
  <si>
    <t>SERVENTE COM ENCARGOS
COMPLEMENTARES</t>
  </si>
  <si>
    <t>GUIA DE MEIO-FIO, EM CONCRETO COM FCK 20MPA, PRÉMOLDADA, MFC-01 PADRÃO DER-MG, DIMENSÕES (12X16,7X35)CM , EXCLUSIVE SARJETA, INCLUSIVE ESCAVAÇÃO, APILOAMENTO E TRANSPORTE COM RETIRADA DO MATERIAL ESCAVADO (EM CAÇAMBA)</t>
  </si>
  <si>
    <t>GUIA DE MEIO-FIO, EM CONCRETO COM FCK 15MPA, MOLDADA INLOCO, SEÇÃO 15X45CM, FORMA EM MADEIRA, EXCLUSIVE SARJETA, INCLUSIVE ESCAVAÇÃO, APILOAMENTO E TRANSPORTE COM RETIRADA DO MATERIAL ESCAVADO (EM CAÇAMBA)</t>
  </si>
  <si>
    <t>ED-48472</t>
  </si>
  <si>
    <t>ED-48507</t>
  </si>
  <si>
    <t>ED-51139</t>
  </si>
  <si>
    <t>ED-51141</t>
  </si>
  <si>
    <t>SETOP</t>
  </si>
  <si>
    <t>CANTONEIRA EM CONCRETO PARA BOCA DE LOBO</t>
  </si>
  <si>
    <t>QUADRO EM CONCRETO PARA BOCA DE LOBO 110 X 50 CM</t>
  </si>
  <si>
    <t>PEDREIRO COM ENCARGOS COMPLEMENTARES</t>
  </si>
  <si>
    <t>MATED12824</t>
  </si>
  <si>
    <t>MATED12830</t>
  </si>
  <si>
    <t>SARJETA DE CONCRETO URBANO (SCU), TIPO 1, COM FCK 15 MPA , LARGURA DE 50CM COM INCLINAÇÃO DE 3%, ESP. 7CM, PADRÃO DER-MG, EXCLUSIVE MEIO-FIO, INCLUSIVE ESCAVAÇÃO, APILAOMENTO E TRANSPORTE COM RETIRADA DO MATERIAL ESCAVADO (EM CAÇAMBA)</t>
  </si>
  <si>
    <t>ED-14762</t>
  </si>
  <si>
    <t>m</t>
  </si>
  <si>
    <t>DATA: 03 DE NOVEMBRO DE 2022</t>
  </si>
  <si>
    <t>ENGENHEIRO CIVIL DE OBRA JUNIOR COM ENCARGOS COMPLEMENTARES</t>
  </si>
  <si>
    <t>H</t>
  </si>
  <si>
    <t>BARRACÃO DE OBRA, EM CHAPA DE COMPENSADO RESINADO, INCLUSIVE INSTALAÇÕES SANITÁRIAS E MOBILIÁRIO - PADRÃO DER-MG</t>
  </si>
  <si>
    <t>ED-50135</t>
  </si>
  <si>
    <t>m²</t>
  </si>
  <si>
    <t>CAMINHÃO PIPA 10.000 L TRUCADO, PESO BRUTO TOTAL 23.000 KG, CARGA ÚTIL MÁXIMA 15.935 KG, DISTÂNCIA ENTRE EIXOS 4,8 M, POTÊNCIA 230 CV, INCLUSIVE TANQUE DE AÇO PARA TRANSPORTE DE ÁGUA - CHP DIURNO</t>
  </si>
  <si>
    <t>chp</t>
  </si>
  <si>
    <t>ADMINISTRAÇÃO</t>
  </si>
  <si>
    <t>SINAPI</t>
  </si>
  <si>
    <t>2.0</t>
  </si>
  <si>
    <t>2.1</t>
  </si>
  <si>
    <t>2.2</t>
  </si>
  <si>
    <t>2.3</t>
  </si>
  <si>
    <t>2.4</t>
  </si>
  <si>
    <t>2.5</t>
  </si>
  <si>
    <t>2.6</t>
  </si>
  <si>
    <t>2.7</t>
  </si>
  <si>
    <t>2.8</t>
  </si>
  <si>
    <t>DATA: 03/11/2022</t>
  </si>
  <si>
    <t xml:space="preserve">REFERÊNCIA: SETOP MÊS DE REFERÊNCIA - JUNHO/2022 - SINAPI </t>
  </si>
  <si>
    <t>FORNECIMENTO E COLOCAÇÃO DE PLACA DE OBRA EM CHAPA GALVANIZADA #26, ESP. 0,45 MM, PLOTADA COM ADESIVO VINÍLICO, AFIXADA COM REBITES 4,8X40 MM, EM ESTRUTURA METÁLICA DE METALON 20X20 MM, ESP. 1,25 MM, INCLUSIVE SUPORTE EM EUCALIPTO AUTOCLAVADO PINTADO COM TINTA PVA DUAS (2) DEMÃOS</t>
  </si>
  <si>
    <t>ED-16660</t>
  </si>
  <si>
    <t>MEIO - FIO / GRELHA, CANTONEIRA E QUADRO / SARJETA</t>
  </si>
  <si>
    <t>CRONOGRAMA FÍSICO FINANCEIRO</t>
  </si>
  <si>
    <t>OBRA: CONTRATAÇÃO DE EMPRESA DE ENGENHARIA PARA FORNECIMENTO DE MATERIAL E MÃO DE OBRA PARA EXECUÇÃO DE SERVIÇOS DE INFRA ESTRUTURA URBANA (MEIO FIO, SARJETA E GRELHA, CANTONEIRA E QUADRO).</t>
  </si>
  <si>
    <t>SERVIÇO</t>
  </si>
  <si>
    <t>FÍSICO</t>
  </si>
  <si>
    <t>FINANCEIRO</t>
  </si>
  <si>
    <t>MÊS 1</t>
  </si>
  <si>
    <t>MÊS 2</t>
  </si>
  <si>
    <t>MÊS 3</t>
  </si>
  <si>
    <t>MÊS 4</t>
  </si>
  <si>
    <t>MÊS 5</t>
  </si>
  <si>
    <t>MÊS 6</t>
  </si>
  <si>
    <t>MÊS 7</t>
  </si>
  <si>
    <t>MÊS 8</t>
  </si>
  <si>
    <t>MÊS 9</t>
  </si>
  <si>
    <t>MÊS 10</t>
  </si>
  <si>
    <t>MÊS 11</t>
  </si>
  <si>
    <t>MÊS 12</t>
  </si>
  <si>
    <t>TOTAL DOS SERVIÇOS ACUMULADOS</t>
  </si>
  <si>
    <t>TOTAL DO ITEM SEM BDI</t>
  </si>
  <si>
    <t>COMPOSIÇÃO UNITÁRIA</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</si>
</sst>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R$&quot;\ * #,##0.00_-;\-&quot;R$&quot;\ * #,##0.00_-;_-&quot;R$&quot;\ * &quot;-&quot;??_-;_-@_-"/>
    <numFmt numFmtId="164" formatCode="&quot;R$&quot;\ #,##0.00"/>
    <numFmt numFmtId="165" formatCode="0.0000"/>
  </numFmts>
  <fonts count="20" x14ac:knownFonts="1">
    <font>
      <sz val="10"/>
      <color rgb="FF000000"/>
      <name val="Times New Roman"/>
      <charset val="204"/>
    </font>
    <font>
      <b/>
      <sz val="8.5"/>
      <name val="Arial"/>
    </font>
    <font>
      <b/>
      <sz val="8.5"/>
      <color rgb="FF000000"/>
      <name val="Arial"/>
      <family val="2"/>
    </font>
    <font>
      <b/>
      <sz val="13.5"/>
      <name val="Arial"/>
    </font>
    <font>
      <b/>
      <sz val="8.5"/>
      <name val="Arial"/>
      <family val="2"/>
    </font>
    <font>
      <b/>
      <sz val="13.5"/>
      <name val="Arial"/>
      <family val="2"/>
    </font>
    <font>
      <sz val="10"/>
      <color rgb="FF000000"/>
      <name val="Times New Roman"/>
      <family val="1"/>
    </font>
    <font>
      <sz val="8"/>
      <color rgb="FF000000"/>
      <name val="Times New Roman"/>
      <family val="1"/>
    </font>
    <font>
      <b/>
      <sz val="15"/>
      <color rgb="FF000000"/>
      <name val="Times New Roman"/>
      <family val="1"/>
    </font>
    <font>
      <sz val="8"/>
      <name val="Times New Roman"/>
      <family val="1"/>
    </font>
    <font>
      <sz val="14"/>
      <color theme="1"/>
      <name val="Calibri"/>
      <family val="2"/>
      <scheme val="minor"/>
    </font>
    <font>
      <b/>
      <sz val="12"/>
      <name val="Arial"/>
      <family val="2"/>
    </font>
    <font>
      <sz val="12"/>
      <color rgb="FF000000"/>
      <name val="Arial"/>
      <family val="2"/>
    </font>
    <font>
      <sz val="12"/>
      <name val="Arial"/>
      <family val="2"/>
    </font>
    <font>
      <sz val="10"/>
      <color rgb="FF000000"/>
      <name val="Times New Roman"/>
      <charset val="204"/>
    </font>
    <font>
      <b/>
      <sz val="10"/>
      <color rgb="FF000000"/>
      <name val="Times New Roman"/>
      <family val="1"/>
    </font>
    <font>
      <b/>
      <sz val="12"/>
      <color rgb="FF000000"/>
      <name val="Times New Roman"/>
      <family val="1"/>
    </font>
    <font>
      <sz val="12"/>
      <color rgb="FF000000"/>
      <name val="Times New Roman"/>
      <family val="1"/>
    </font>
    <font>
      <sz val="16"/>
      <color theme="1"/>
      <name val="Calibri"/>
      <family val="2"/>
      <scheme val="minor"/>
    </font>
    <font>
      <sz val="16"/>
      <color rgb="FF000000"/>
      <name val="Times New Roman"/>
      <family val="1"/>
    </font>
  </fonts>
  <fills count="3">
    <fill>
      <patternFill patternType="none"/>
    </fill>
    <fill>
      <patternFill patternType="gray125"/>
    </fill>
    <fill>
      <patternFill patternType="solid">
        <fgColor theme="0" tint="-4.9989318521683403E-2"/>
        <bgColor indexed="64"/>
      </patternFill>
    </fill>
  </fills>
  <borders count="30">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right style="thin">
        <color rgb="FF000000"/>
      </right>
      <top/>
      <bottom/>
      <diagonal/>
    </border>
    <border>
      <left style="thin">
        <color rgb="FF000000"/>
      </left>
      <right/>
      <top/>
      <bottom/>
      <diagonal/>
    </border>
    <border>
      <left/>
      <right style="thin">
        <color indexed="64"/>
      </right>
      <top/>
      <bottom/>
      <diagonal/>
    </border>
    <border>
      <left/>
      <right/>
      <top style="thin">
        <color indexed="64"/>
      </top>
      <bottom/>
      <diagonal/>
    </border>
    <border>
      <left style="thin">
        <color indexed="64"/>
      </left>
      <right/>
      <top/>
      <bottom/>
      <diagonal/>
    </border>
    <border>
      <left style="thin">
        <color rgb="FF000000"/>
      </left>
      <right/>
      <top/>
      <bottom style="thin">
        <color indexed="64"/>
      </bottom>
      <diagonal/>
    </border>
    <border>
      <left/>
      <right/>
      <top/>
      <bottom style="thin">
        <color indexed="64"/>
      </bottom>
      <diagonal/>
    </border>
    <border>
      <left style="thin">
        <color rgb="FF000000"/>
      </left>
      <right/>
      <top style="thin">
        <color indexed="64"/>
      </top>
      <bottom/>
      <diagonal/>
    </border>
    <border>
      <left style="thin">
        <color indexed="64"/>
      </left>
      <right style="thin">
        <color indexed="64"/>
      </right>
      <top style="thin">
        <color indexed="64"/>
      </top>
      <bottom/>
      <diagonal/>
    </border>
    <border>
      <left style="thin">
        <color rgb="FF000000"/>
      </left>
      <right/>
      <top style="thin">
        <color rgb="FF000000"/>
      </top>
      <bottom/>
      <diagonal/>
    </border>
    <border>
      <left/>
      <right/>
      <top style="thin">
        <color rgb="FF000000"/>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rgb="FF000000"/>
      </right>
      <top style="thin">
        <color indexed="64"/>
      </top>
      <bottom/>
      <diagonal/>
    </border>
    <border>
      <left style="thin">
        <color indexed="64"/>
      </left>
      <right/>
      <top/>
      <bottom style="thin">
        <color indexed="64"/>
      </bottom>
      <diagonal/>
    </border>
    <border>
      <left/>
      <right style="thin">
        <color rgb="FF000000"/>
      </right>
      <top/>
      <bottom style="thin">
        <color indexed="64"/>
      </bottom>
      <diagonal/>
    </border>
    <border>
      <left style="thin">
        <color indexed="64"/>
      </left>
      <right style="thin">
        <color indexed="64"/>
      </right>
      <top/>
      <bottom style="thin">
        <color indexed="64"/>
      </bottom>
      <diagonal/>
    </border>
  </borders>
  <cellStyleXfs count="3">
    <xf numFmtId="0" fontId="0" fillId="0" borderId="0"/>
    <xf numFmtId="44" fontId="14" fillId="0" borderId="0" applyFont="0" applyFill="0" applyBorder="0" applyAlignment="0" applyProtection="0"/>
    <xf numFmtId="9" fontId="14" fillId="0" borderId="0" applyFont="0" applyFill="0" applyBorder="0" applyAlignment="0" applyProtection="0"/>
  </cellStyleXfs>
  <cellXfs count="134">
    <xf numFmtId="0" fontId="0" fillId="0" borderId="0" xfId="0" applyFill="1" applyBorder="1" applyAlignment="1">
      <alignment horizontal="left" vertical="top"/>
    </xf>
    <xf numFmtId="0" fontId="1" fillId="0" borderId="1" xfId="0" applyFont="1" applyFill="1" applyBorder="1" applyAlignment="1">
      <alignment horizontal="left" vertical="center" wrapText="1"/>
    </xf>
    <xf numFmtId="0" fontId="0" fillId="0" borderId="1" xfId="0" applyFill="1" applyBorder="1" applyAlignment="1">
      <alignment horizontal="left" vertical="center" wrapText="1"/>
    </xf>
    <xf numFmtId="0" fontId="0" fillId="0" borderId="0" xfId="0" applyFill="1" applyBorder="1" applyAlignment="1">
      <alignment vertical="top" wrapText="1"/>
    </xf>
    <xf numFmtId="2" fontId="0" fillId="0" borderId="0" xfId="0" applyNumberFormat="1" applyFill="1" applyBorder="1" applyAlignment="1">
      <alignment horizontal="center" vertical="top"/>
    </xf>
    <xf numFmtId="2" fontId="0" fillId="0" borderId="0" xfId="0" applyNumberFormat="1" applyFill="1" applyBorder="1" applyAlignment="1">
      <alignment horizontal="center" vertical="center"/>
    </xf>
    <xf numFmtId="164" fontId="0" fillId="0" borderId="0" xfId="0" applyNumberFormat="1" applyFill="1" applyBorder="1" applyAlignment="1">
      <alignment horizontal="center" vertical="center"/>
    </xf>
    <xf numFmtId="1" fontId="2" fillId="0" borderId="1" xfId="0" applyNumberFormat="1" applyFont="1" applyFill="1" applyBorder="1" applyAlignment="1">
      <alignment horizontal="right" vertical="top" shrinkToFit="1"/>
    </xf>
    <xf numFmtId="0" fontId="1" fillId="0" borderId="1" xfId="0" applyFont="1" applyFill="1" applyBorder="1" applyAlignment="1">
      <alignment horizontal="left" vertical="top" wrapText="1"/>
    </xf>
    <xf numFmtId="2" fontId="6" fillId="0" borderId="0" xfId="0" applyNumberFormat="1" applyFont="1" applyFill="1" applyBorder="1" applyAlignment="1">
      <alignment horizontal="center" vertical="top"/>
    </xf>
    <xf numFmtId="0" fontId="0" fillId="2" borderId="0" xfId="0" applyFill="1" applyBorder="1" applyAlignment="1">
      <alignment horizontal="left" vertical="top"/>
    </xf>
    <xf numFmtId="2" fontId="6" fillId="2" borderId="14" xfId="0" applyNumberFormat="1" applyFont="1" applyFill="1" applyBorder="1" applyAlignment="1">
      <alignment horizontal="center" vertical="top"/>
    </xf>
    <xf numFmtId="2" fontId="0" fillId="2" borderId="0" xfId="0" applyNumberFormat="1" applyFill="1" applyBorder="1" applyAlignment="1">
      <alignment horizontal="center" vertical="top"/>
    </xf>
    <xf numFmtId="2" fontId="0" fillId="2" borderId="0" xfId="0" applyNumberFormat="1" applyFill="1" applyBorder="1" applyAlignment="1">
      <alignment horizontal="center" vertical="center"/>
    </xf>
    <xf numFmtId="164" fontId="0" fillId="2" borderId="0" xfId="0" applyNumberFormat="1" applyFill="1" applyBorder="1" applyAlignment="1">
      <alignment horizontal="center" vertical="center"/>
    </xf>
    <xf numFmtId="164" fontId="0" fillId="2" borderId="12" xfId="0" applyNumberFormat="1" applyFill="1" applyBorder="1" applyAlignment="1">
      <alignment horizontal="center" vertical="center"/>
    </xf>
    <xf numFmtId="0" fontId="1" fillId="2" borderId="7" xfId="0" applyFont="1" applyFill="1" applyBorder="1" applyAlignment="1">
      <alignment horizontal="center" vertical="center" wrapText="1"/>
    </xf>
    <xf numFmtId="10" fontId="1" fillId="2" borderId="7" xfId="0" applyNumberFormat="1" applyFont="1" applyFill="1" applyBorder="1" applyAlignment="1">
      <alignment horizontal="center" vertical="center" wrapText="1"/>
    </xf>
    <xf numFmtId="165" fontId="1" fillId="2" borderId="7" xfId="0" applyNumberFormat="1" applyFont="1" applyFill="1" applyBorder="1" applyAlignment="1">
      <alignment horizontal="center" vertical="center" wrapText="1"/>
    </xf>
    <xf numFmtId="0" fontId="10" fillId="0" borderId="0" xfId="0" applyFont="1"/>
    <xf numFmtId="2" fontId="11" fillId="2" borderId="9" xfId="0" applyNumberFormat="1" applyFont="1" applyFill="1" applyBorder="1" applyAlignment="1">
      <alignment horizontal="center" vertical="center" wrapText="1"/>
    </xf>
    <xf numFmtId="164" fontId="11" fillId="2" borderId="18" xfId="0" applyNumberFormat="1" applyFont="1" applyFill="1" applyBorder="1" applyAlignment="1">
      <alignment horizontal="right" vertical="center" wrapText="1"/>
    </xf>
    <xf numFmtId="2" fontId="12" fillId="0" borderId="7" xfId="0" applyNumberFormat="1" applyFont="1" applyFill="1" applyBorder="1" applyAlignment="1">
      <alignment horizontal="center" vertical="center" shrinkToFit="1"/>
    </xf>
    <xf numFmtId="0" fontId="13" fillId="0" borderId="7" xfId="0" applyFont="1" applyFill="1" applyBorder="1" applyAlignment="1">
      <alignment horizontal="center" vertical="center" wrapText="1"/>
    </xf>
    <xf numFmtId="2" fontId="13" fillId="0" borderId="7" xfId="0" applyNumberFormat="1" applyFont="1" applyFill="1" applyBorder="1" applyAlignment="1">
      <alignment horizontal="center" vertical="center" wrapText="1"/>
    </xf>
    <xf numFmtId="164" fontId="13" fillId="0" borderId="7" xfId="0" applyNumberFormat="1" applyFont="1" applyFill="1" applyBorder="1" applyAlignment="1">
      <alignment horizontal="center" vertical="center" wrapText="1"/>
    </xf>
    <xf numFmtId="164" fontId="12" fillId="0" borderId="7" xfId="0" applyNumberFormat="1" applyFont="1" applyFill="1" applyBorder="1" applyAlignment="1">
      <alignment horizontal="center" vertical="center" wrapText="1"/>
    </xf>
    <xf numFmtId="164" fontId="11" fillId="2" borderId="7" xfId="0" applyNumberFormat="1" applyFont="1" applyFill="1" applyBorder="1" applyAlignment="1">
      <alignment horizontal="right" vertical="center" wrapText="1"/>
    </xf>
    <xf numFmtId="0" fontId="10" fillId="0" borderId="0" xfId="0" applyFont="1" applyAlignment="1">
      <alignment horizontal="left" vertical="center"/>
    </xf>
    <xf numFmtId="0" fontId="10" fillId="0" borderId="0" xfId="0" applyFont="1" applyAlignment="1">
      <alignment horizontal="left"/>
    </xf>
    <xf numFmtId="0" fontId="0" fillId="0" borderId="0" xfId="0" applyFill="1" applyBorder="1" applyAlignment="1">
      <alignment horizontal="left" vertical="top" wrapText="1"/>
    </xf>
    <xf numFmtId="0" fontId="0" fillId="0" borderId="7" xfId="0" applyFill="1" applyBorder="1" applyAlignment="1">
      <alignment horizontal="left" vertical="top" wrapText="1"/>
    </xf>
    <xf numFmtId="0" fontId="0" fillId="0" borderId="7" xfId="0" applyFill="1" applyBorder="1" applyAlignment="1">
      <alignment horizontal="left" vertical="center" wrapText="1"/>
    </xf>
    <xf numFmtId="2" fontId="11" fillId="2" borderId="0" xfId="0" applyNumberFormat="1" applyFont="1" applyFill="1" applyBorder="1" applyAlignment="1">
      <alignment horizontal="center" vertical="center" wrapText="1"/>
    </xf>
    <xf numFmtId="0" fontId="11" fillId="2" borderId="7" xfId="0" applyFont="1" applyFill="1" applyBorder="1" applyAlignment="1">
      <alignment horizontal="center" vertical="center" wrapText="1"/>
    </xf>
    <xf numFmtId="2" fontId="11" fillId="2" borderId="7" xfId="0" applyNumberFormat="1" applyFont="1" applyFill="1" applyBorder="1" applyAlignment="1">
      <alignment horizontal="center" vertical="center" wrapText="1"/>
    </xf>
    <xf numFmtId="164" fontId="11" fillId="2" borderId="7" xfId="0" applyNumberFormat="1" applyFont="1" applyFill="1" applyBorder="1" applyAlignment="1">
      <alignment horizontal="center" vertical="center" wrapText="1"/>
    </xf>
    <xf numFmtId="2" fontId="11" fillId="2" borderId="2" xfId="0" applyNumberFormat="1" applyFont="1" applyFill="1" applyBorder="1" applyAlignment="1">
      <alignment horizontal="center" vertical="center" wrapText="1"/>
    </xf>
    <xf numFmtId="164" fontId="11" fillId="2" borderId="10" xfId="0" applyNumberFormat="1" applyFont="1" applyFill="1" applyBorder="1" applyAlignment="1">
      <alignment horizontal="center" vertical="center" wrapText="1"/>
    </xf>
    <xf numFmtId="164" fontId="11" fillId="2" borderId="8" xfId="0" applyNumberFormat="1" applyFont="1" applyFill="1" applyBorder="1" applyAlignment="1">
      <alignment horizontal="center" vertical="center" wrapText="1"/>
    </xf>
    <xf numFmtId="164" fontId="4" fillId="2" borderId="24" xfId="0" applyNumberFormat="1" applyFont="1" applyFill="1" applyBorder="1" applyAlignment="1">
      <alignment horizontal="center" vertical="center" wrapText="1"/>
    </xf>
    <xf numFmtId="164" fontId="0" fillId="0" borderId="0" xfId="0" applyNumberFormat="1" applyFill="1" applyBorder="1" applyAlignment="1">
      <alignment horizontal="left" vertical="top"/>
    </xf>
    <xf numFmtId="0" fontId="17" fillId="0" borderId="0" xfId="0" applyFont="1" applyFill="1" applyBorder="1" applyAlignment="1">
      <alignment horizontal="left" vertical="top"/>
    </xf>
    <xf numFmtId="10" fontId="17" fillId="0" borderId="18" xfId="2" applyNumberFormat="1" applyFont="1" applyFill="1" applyBorder="1" applyAlignment="1">
      <alignment horizontal="center" vertical="center"/>
    </xf>
    <xf numFmtId="164" fontId="17" fillId="0" borderId="29" xfId="1" applyNumberFormat="1" applyFont="1" applyFill="1" applyBorder="1" applyAlignment="1">
      <alignment horizontal="center" vertical="center"/>
    </xf>
    <xf numFmtId="164" fontId="17" fillId="0" borderId="29" xfId="0" applyNumberFormat="1" applyFont="1" applyFill="1" applyBorder="1" applyAlignment="1">
      <alignment horizontal="center" vertical="center"/>
    </xf>
    <xf numFmtId="0" fontId="17" fillId="0" borderId="0" xfId="0" applyFont="1" applyFill="1" applyBorder="1" applyAlignment="1">
      <alignment horizontal="center" vertical="center"/>
    </xf>
    <xf numFmtId="10" fontId="16" fillId="0" borderId="18" xfId="2" applyNumberFormat="1" applyFont="1" applyFill="1" applyBorder="1" applyAlignment="1">
      <alignment horizontal="center" vertical="center"/>
    </xf>
    <xf numFmtId="164" fontId="16" fillId="0" borderId="29" xfId="0" applyNumberFormat="1" applyFont="1" applyFill="1" applyBorder="1" applyAlignment="1">
      <alignment horizontal="center" vertical="center"/>
    </xf>
    <xf numFmtId="0" fontId="16" fillId="0" borderId="0" xfId="0" applyFont="1" applyFill="1" applyBorder="1" applyAlignment="1">
      <alignment horizontal="left" vertical="center"/>
    </xf>
    <xf numFmtId="0" fontId="16" fillId="0" borderId="0" xfId="0" applyFont="1" applyFill="1" applyBorder="1" applyAlignment="1">
      <alignment horizontal="center" vertical="center"/>
    </xf>
    <xf numFmtId="0" fontId="15" fillId="0" borderId="0" xfId="0" applyFont="1" applyFill="1" applyBorder="1" applyAlignment="1">
      <alignment horizontal="left" vertical="center"/>
    </xf>
    <xf numFmtId="0" fontId="17" fillId="0" borderId="7" xfId="0" applyFont="1" applyFill="1" applyBorder="1" applyAlignment="1">
      <alignment horizontal="left" vertical="top" wrapText="1"/>
    </xf>
    <xf numFmtId="0" fontId="17" fillId="0" borderId="0" xfId="0" applyFont="1" applyFill="1" applyBorder="1" applyAlignment="1">
      <alignment horizontal="left" vertical="top" wrapText="1"/>
    </xf>
    <xf numFmtId="2" fontId="17" fillId="0" borderId="0" xfId="0" applyNumberFormat="1" applyFont="1" applyFill="1" applyBorder="1" applyAlignment="1">
      <alignment horizontal="center" vertical="center"/>
    </xf>
    <xf numFmtId="2" fontId="17" fillId="0" borderId="7" xfId="0" applyNumberFormat="1" applyFont="1" applyFill="1" applyBorder="1" applyAlignment="1">
      <alignment horizontal="center" vertical="center"/>
    </xf>
    <xf numFmtId="164" fontId="17" fillId="0" borderId="0" xfId="0" applyNumberFormat="1" applyFont="1" applyFill="1" applyBorder="1" applyAlignment="1">
      <alignment horizontal="center" vertical="center"/>
    </xf>
    <xf numFmtId="164" fontId="17" fillId="0" borderId="7" xfId="0" applyNumberFormat="1" applyFont="1" applyFill="1" applyBorder="1" applyAlignment="1">
      <alignment horizontal="center" vertical="center"/>
    </xf>
    <xf numFmtId="164" fontId="16" fillId="0" borderId="7" xfId="1" applyNumberFormat="1" applyFont="1" applyFill="1" applyBorder="1" applyAlignment="1">
      <alignment horizontal="center" vertical="center"/>
    </xf>
    <xf numFmtId="0" fontId="8" fillId="2" borderId="7"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0"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1" fillId="2" borderId="17" xfId="0" applyFont="1" applyFill="1" applyBorder="1" applyAlignment="1">
      <alignment horizontal="center" vertical="center" wrapText="1"/>
    </xf>
    <xf numFmtId="0" fontId="1" fillId="2" borderId="13" xfId="0" applyFont="1" applyFill="1" applyBorder="1" applyAlignment="1">
      <alignment horizontal="center" vertical="center" wrapText="1"/>
    </xf>
    <xf numFmtId="0" fontId="1" fillId="2" borderId="15" xfId="0" applyFont="1" applyFill="1" applyBorder="1" applyAlignment="1">
      <alignment horizontal="center" vertical="center" wrapText="1"/>
    </xf>
    <xf numFmtId="0" fontId="1" fillId="2" borderId="1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10" fillId="0" borderId="0" xfId="0" applyFont="1" applyAlignment="1">
      <alignment horizontal="left" vertical="center"/>
    </xf>
    <xf numFmtId="0" fontId="10" fillId="0" borderId="0" xfId="0" applyFont="1" applyAlignment="1">
      <alignment horizontal="left"/>
    </xf>
    <xf numFmtId="2" fontId="6" fillId="2" borderId="7" xfId="0" applyNumberFormat="1" applyFont="1" applyFill="1" applyBorder="1" applyAlignment="1">
      <alignment horizontal="center" vertical="top"/>
    </xf>
    <xf numFmtId="0" fontId="1" fillId="2" borderId="18" xfId="0" applyFont="1" applyFill="1" applyBorder="1" applyAlignment="1">
      <alignment horizontal="center" vertical="center" wrapText="1"/>
    </xf>
    <xf numFmtId="0" fontId="11" fillId="2" borderId="19" xfId="0" applyFont="1" applyFill="1" applyBorder="1" applyAlignment="1">
      <alignment horizontal="left" vertical="center" wrapText="1"/>
    </xf>
    <xf numFmtId="0" fontId="11" fillId="2" borderId="20" xfId="0" applyFont="1" applyFill="1" applyBorder="1" applyAlignment="1">
      <alignment horizontal="left" vertical="center" wrapText="1"/>
    </xf>
    <xf numFmtId="0" fontId="5" fillId="2" borderId="7" xfId="0" applyFont="1" applyFill="1" applyBorder="1" applyAlignment="1">
      <alignment horizontal="center" vertical="top" wrapText="1"/>
    </xf>
    <xf numFmtId="0" fontId="3" fillId="2" borderId="7" xfId="0" applyFont="1" applyFill="1" applyBorder="1" applyAlignment="1">
      <alignment horizontal="center" vertical="top" wrapText="1"/>
    </xf>
    <xf numFmtId="2" fontId="11" fillId="2" borderId="21" xfId="0" applyNumberFormat="1" applyFont="1" applyFill="1" applyBorder="1" applyAlignment="1">
      <alignment horizontal="center" vertical="center" wrapText="1"/>
    </xf>
    <xf numFmtId="2" fontId="11" fillId="2" borderId="22" xfId="0" applyNumberFormat="1" applyFont="1" applyFill="1" applyBorder="1" applyAlignment="1">
      <alignment horizontal="center" vertical="center" wrapText="1"/>
    </xf>
    <xf numFmtId="2" fontId="11" fillId="2" borderId="8" xfId="0" applyNumberFormat="1" applyFont="1" applyFill="1" applyBorder="1" applyAlignment="1">
      <alignment horizontal="center" vertical="center" wrapText="1"/>
    </xf>
    <xf numFmtId="0" fontId="1" fillId="2" borderId="2" xfId="0" applyFont="1" applyFill="1" applyBorder="1" applyAlignment="1">
      <alignment horizontal="left" vertical="top" wrapText="1"/>
    </xf>
    <xf numFmtId="0" fontId="1" fillId="2" borderId="20" xfId="0" applyFont="1" applyFill="1" applyBorder="1" applyAlignment="1">
      <alignment horizontal="left" vertical="top" wrapText="1"/>
    </xf>
    <xf numFmtId="0" fontId="11" fillId="2" borderId="7" xfId="0" applyFont="1" applyFill="1" applyBorder="1" applyAlignment="1">
      <alignment horizontal="center" vertical="center" wrapText="1"/>
    </xf>
    <xf numFmtId="0" fontId="11" fillId="2" borderId="21" xfId="0" applyFont="1" applyFill="1" applyBorder="1" applyAlignment="1">
      <alignment horizontal="left" vertical="center" wrapText="1"/>
    </xf>
    <xf numFmtId="0" fontId="11" fillId="2" borderId="22" xfId="0" applyFont="1" applyFill="1" applyBorder="1" applyAlignment="1">
      <alignment horizontal="left" vertical="center" wrapText="1"/>
    </xf>
    <xf numFmtId="0" fontId="11" fillId="2" borderId="8" xfId="0" applyFont="1" applyFill="1" applyBorder="1" applyAlignment="1">
      <alignment horizontal="left" vertical="center" wrapText="1"/>
    </xf>
    <xf numFmtId="164" fontId="16" fillId="0" borderId="21" xfId="0" applyNumberFormat="1" applyFont="1" applyFill="1" applyBorder="1" applyAlignment="1">
      <alignment horizontal="center" vertical="center"/>
    </xf>
    <xf numFmtId="164" fontId="16" fillId="0" borderId="8" xfId="0" applyNumberFormat="1" applyFont="1" applyFill="1" applyBorder="1" applyAlignment="1">
      <alignment horizontal="center" vertical="center"/>
    </xf>
    <xf numFmtId="164" fontId="17" fillId="0" borderId="7" xfId="0" applyNumberFormat="1" applyFont="1" applyFill="1" applyBorder="1" applyAlignment="1">
      <alignment horizontal="center" vertical="center"/>
    </xf>
    <xf numFmtId="0" fontId="16" fillId="0" borderId="25" xfId="0" applyFont="1" applyFill="1" applyBorder="1" applyAlignment="1">
      <alignment horizontal="center" vertical="center" wrapText="1"/>
    </xf>
    <xf numFmtId="0" fontId="16" fillId="0" borderId="13" xfId="0" applyFont="1" applyFill="1" applyBorder="1" applyAlignment="1">
      <alignment horizontal="center" vertical="center" wrapText="1"/>
    </xf>
    <xf numFmtId="0" fontId="16" fillId="0" borderId="24" xfId="0" applyFont="1" applyFill="1" applyBorder="1" applyAlignment="1">
      <alignment horizontal="center" vertical="center" wrapText="1"/>
    </xf>
    <xf numFmtId="0" fontId="16" fillId="0" borderId="27" xfId="0" applyFont="1" applyFill="1" applyBorder="1" applyAlignment="1">
      <alignment horizontal="center" vertical="center" wrapText="1"/>
    </xf>
    <xf numFmtId="0" fontId="16" fillId="0" borderId="16" xfId="0" applyFont="1" applyFill="1" applyBorder="1" applyAlignment="1">
      <alignment horizontal="center" vertical="center" wrapText="1"/>
    </xf>
    <xf numFmtId="0" fontId="16" fillId="0" borderId="23" xfId="0" applyFont="1" applyFill="1" applyBorder="1" applyAlignment="1">
      <alignment horizontal="center" vertical="center" wrapText="1"/>
    </xf>
    <xf numFmtId="9" fontId="16" fillId="0" borderId="7" xfId="2" applyFont="1" applyFill="1" applyBorder="1" applyAlignment="1">
      <alignment horizontal="center" vertical="center"/>
    </xf>
    <xf numFmtId="164" fontId="17" fillId="0" borderId="7" xfId="1" applyNumberFormat="1" applyFont="1" applyFill="1" applyBorder="1" applyAlignment="1">
      <alignment horizontal="center" vertical="center"/>
    </xf>
    <xf numFmtId="0" fontId="17" fillId="0" borderId="25" xfId="0" applyFont="1" applyFill="1" applyBorder="1" applyAlignment="1">
      <alignment horizontal="center" vertical="center" wrapText="1"/>
    </xf>
    <xf numFmtId="0" fontId="17" fillId="0" borderId="13" xfId="0" applyFont="1" applyFill="1" applyBorder="1" applyAlignment="1">
      <alignment horizontal="center" vertical="center" wrapText="1"/>
    </xf>
    <xf numFmtId="0" fontId="17" fillId="0" borderId="24" xfId="0" applyFont="1" applyFill="1" applyBorder="1" applyAlignment="1">
      <alignment horizontal="center" vertical="center" wrapText="1"/>
    </xf>
    <xf numFmtId="0" fontId="17" fillId="0" borderId="27" xfId="0" applyFont="1" applyFill="1" applyBorder="1" applyAlignment="1">
      <alignment horizontal="center" vertical="center" wrapText="1"/>
    </xf>
    <xf numFmtId="0" fontId="17" fillId="0" borderId="16" xfId="0" applyFont="1" applyFill="1" applyBorder="1" applyAlignment="1">
      <alignment horizontal="center" vertical="center" wrapText="1"/>
    </xf>
    <xf numFmtId="0" fontId="17" fillId="0" borderId="23" xfId="0" applyFont="1" applyFill="1" applyBorder="1" applyAlignment="1">
      <alignment horizontal="center" vertical="center" wrapText="1"/>
    </xf>
    <xf numFmtId="10" fontId="17" fillId="0" borderId="7" xfId="2" applyNumberFormat="1" applyFont="1" applyFill="1" applyBorder="1" applyAlignment="1">
      <alignment horizontal="center" vertical="center"/>
    </xf>
    <xf numFmtId="0" fontId="16" fillId="0" borderId="7" xfId="0" applyFont="1" applyFill="1" applyBorder="1" applyAlignment="1">
      <alignment horizontal="center" vertical="top"/>
    </xf>
    <xf numFmtId="0" fontId="16" fillId="0" borderId="25" xfId="0" applyFont="1" applyFill="1" applyBorder="1" applyAlignment="1">
      <alignment horizontal="center" vertical="center"/>
    </xf>
    <xf numFmtId="0" fontId="16" fillId="0" borderId="13" xfId="0" applyFont="1" applyFill="1" applyBorder="1" applyAlignment="1">
      <alignment horizontal="center" vertical="center"/>
    </xf>
    <xf numFmtId="0" fontId="16" fillId="0" borderId="24" xfId="0" applyFont="1" applyFill="1" applyBorder="1" applyAlignment="1">
      <alignment horizontal="center" vertical="center"/>
    </xf>
    <xf numFmtId="0" fontId="16" fillId="0" borderId="27" xfId="0" applyFont="1" applyFill="1" applyBorder="1" applyAlignment="1">
      <alignment horizontal="center" vertical="center"/>
    </xf>
    <xf numFmtId="0" fontId="16" fillId="0" borderId="16" xfId="0" applyFont="1" applyFill="1" applyBorder="1" applyAlignment="1">
      <alignment horizontal="center" vertical="center"/>
    </xf>
    <xf numFmtId="0" fontId="16" fillId="0" borderId="23" xfId="0" applyFont="1" applyFill="1" applyBorder="1" applyAlignment="1">
      <alignment horizontal="center" vertical="center"/>
    </xf>
    <xf numFmtId="0" fontId="16" fillId="0" borderId="7" xfId="0" applyFont="1" applyFill="1" applyBorder="1" applyAlignment="1">
      <alignment horizontal="center" vertical="top" wrapText="1"/>
    </xf>
    <xf numFmtId="0" fontId="17" fillId="0" borderId="7" xfId="0" applyFont="1" applyFill="1" applyBorder="1" applyAlignment="1">
      <alignment horizontal="center" vertical="center"/>
    </xf>
    <xf numFmtId="0" fontId="16" fillId="0" borderId="7" xfId="0" applyFont="1" applyFill="1" applyBorder="1" applyAlignment="1">
      <alignment horizontal="center" vertical="center"/>
    </xf>
    <xf numFmtId="0" fontId="4" fillId="2" borderId="2" xfId="0" applyFont="1" applyFill="1" applyBorder="1" applyAlignment="1">
      <alignment horizontal="left" vertical="center" wrapText="1"/>
    </xf>
    <xf numFmtId="0" fontId="1" fillId="2" borderId="3" xfId="0" applyFont="1" applyFill="1" applyBorder="1" applyAlignment="1">
      <alignment horizontal="left" vertical="center" wrapText="1"/>
    </xf>
    <xf numFmtId="0" fontId="4" fillId="2" borderId="4" xfId="0" applyFont="1" applyFill="1" applyBorder="1" applyAlignment="1">
      <alignment horizontal="left" vertical="center" wrapText="1"/>
    </xf>
    <xf numFmtId="0" fontId="1" fillId="2" borderId="6" xfId="0" applyFont="1" applyFill="1" applyBorder="1" applyAlignment="1">
      <alignment horizontal="left" vertical="center" wrapText="1"/>
    </xf>
    <xf numFmtId="0" fontId="1" fillId="2" borderId="5" xfId="0" applyFont="1" applyFill="1" applyBorder="1" applyAlignment="1">
      <alignment horizontal="left" vertical="center" wrapText="1"/>
    </xf>
    <xf numFmtId="0" fontId="4" fillId="2" borderId="25" xfId="0" applyFont="1" applyFill="1" applyBorder="1" applyAlignment="1">
      <alignment horizontal="left" vertical="center" wrapText="1"/>
    </xf>
    <xf numFmtId="0" fontId="4" fillId="2" borderId="13" xfId="0" applyFont="1" applyFill="1" applyBorder="1" applyAlignment="1">
      <alignment horizontal="left" vertical="center" wrapText="1"/>
    </xf>
    <xf numFmtId="0" fontId="4" fillId="2" borderId="26" xfId="0" applyFont="1" applyFill="1" applyBorder="1" applyAlignment="1">
      <alignment horizontal="left" vertical="center" wrapText="1"/>
    </xf>
    <xf numFmtId="0" fontId="4" fillId="2" borderId="27" xfId="0" applyFont="1" applyFill="1" applyBorder="1" applyAlignment="1">
      <alignment horizontal="left" vertical="center" wrapText="1"/>
    </xf>
    <xf numFmtId="0" fontId="4" fillId="2" borderId="16" xfId="0" applyFont="1" applyFill="1" applyBorder="1" applyAlignment="1">
      <alignment horizontal="left" vertical="center" wrapText="1"/>
    </xf>
    <xf numFmtId="0" fontId="4" fillId="2" borderId="28" xfId="0" applyFont="1" applyFill="1" applyBorder="1" applyAlignment="1">
      <alignment horizontal="left" vertical="center" wrapText="1"/>
    </xf>
    <xf numFmtId="0" fontId="17" fillId="0" borderId="0" xfId="0" applyFont="1" applyFill="1" applyBorder="1" applyAlignment="1">
      <alignment horizontal="left" vertical="center"/>
    </xf>
    <xf numFmtId="0" fontId="16" fillId="0" borderId="7" xfId="0" applyFont="1" applyFill="1" applyBorder="1" applyAlignment="1">
      <alignment horizontal="center" vertical="center" wrapText="1"/>
    </xf>
    <xf numFmtId="0" fontId="18" fillId="0" borderId="0" xfId="0" applyFont="1" applyAlignment="1">
      <alignment horizontal="left" vertical="center"/>
    </xf>
    <xf numFmtId="0" fontId="19" fillId="0" borderId="0" xfId="0" applyFont="1" applyFill="1" applyBorder="1" applyAlignment="1">
      <alignment horizontal="left" vertical="top"/>
    </xf>
    <xf numFmtId="0" fontId="18" fillId="0" borderId="0" xfId="0" applyFont="1" applyAlignment="1">
      <alignment horizontal="left"/>
    </xf>
    <xf numFmtId="0" fontId="18" fillId="0" borderId="0" xfId="0" applyFont="1" applyAlignment="1">
      <alignment horizontal="left"/>
    </xf>
    <xf numFmtId="0" fontId="18" fillId="0" borderId="0" xfId="0" applyFont="1" applyAlignment="1">
      <alignment horizontal="left" vertical="center"/>
    </xf>
  </cellXfs>
  <cellStyles count="3">
    <cellStyle name="Moeda" xfId="1" builtinId="4"/>
    <cellStyle name="Normal" xfId="0" builtinId="0"/>
    <cellStyle name="Porcentagem" xfId="2"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87154</xdr:colOff>
      <xdr:row>0</xdr:row>
      <xdr:rowOff>0</xdr:rowOff>
    </xdr:to>
    <xdr:sp macro="" textlink="">
      <xdr:nvSpPr>
        <xdr:cNvPr id="36" name="Shape 36"/>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37" name="Shape 37"/>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38" name="Shape 38"/>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39" name="Shape 39"/>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40" name="Shape 40"/>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41" name="Shape 41"/>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42" name="Shape 42"/>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43" name="Shape 43"/>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44" name="Shape 44"/>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45" name="Shape 45"/>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46" name="Shape 46"/>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47" name="Shape 47"/>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48" name="Shape 48"/>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49" name="Shape 49"/>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50" name="Shape 50"/>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51" name="Shape 51"/>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52" name="Shape 52"/>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53" name="Shape 53"/>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84614</xdr:colOff>
      <xdr:row>0</xdr:row>
      <xdr:rowOff>0</xdr:rowOff>
    </xdr:to>
    <xdr:sp macro="" textlink="">
      <xdr:nvSpPr>
        <xdr:cNvPr id="54" name="Shape 54"/>
        <xdr:cNvSpPr/>
      </xdr:nvSpPr>
      <xdr:spPr>
        <a:xfrm>
          <a:off x="0" y="0"/>
          <a:ext cx="2710180" cy="0"/>
        </a:xfrm>
        <a:custGeom>
          <a:avLst/>
          <a:gdLst/>
          <a:ahLst/>
          <a:cxnLst/>
          <a:rect l="0" t="0" r="0" b="0"/>
          <a:pathLst>
            <a:path w="2710180">
              <a:moveTo>
                <a:pt x="0" y="0"/>
              </a:moveTo>
              <a:lnTo>
                <a:pt x="2709926" y="0"/>
              </a:lnTo>
            </a:path>
          </a:pathLst>
        </a:custGeom>
        <a:ln w="6095">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55" name="Shape 55"/>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0</xdr:col>
      <xdr:colOff>42545</xdr:colOff>
      <xdr:row>0</xdr:row>
      <xdr:rowOff>6350</xdr:rowOff>
    </xdr:to>
    <xdr:sp macro="" textlink="">
      <xdr:nvSpPr>
        <xdr:cNvPr id="56" name="Shape 56"/>
        <xdr:cNvSpPr/>
      </xdr:nvSpPr>
      <xdr:spPr>
        <a:xfrm>
          <a:off x="0" y="0"/>
          <a:ext cx="42545" cy="6350"/>
        </a:xfrm>
        <a:custGeom>
          <a:avLst/>
          <a:gdLst/>
          <a:ahLst/>
          <a:cxnLst/>
          <a:rect l="0" t="0" r="0" b="0"/>
          <a:pathLst>
            <a:path w="42545" h="6350">
              <a:moveTo>
                <a:pt x="0" y="6350"/>
              </a:moveTo>
              <a:lnTo>
                <a:pt x="42545" y="6350"/>
              </a:lnTo>
              <a:lnTo>
                <a:pt x="42545" y="0"/>
              </a:lnTo>
              <a:lnTo>
                <a:pt x="0" y="0"/>
              </a:lnTo>
              <a:lnTo>
                <a:pt x="0" y="6350"/>
              </a:lnTo>
              <a:close/>
            </a:path>
          </a:pathLst>
        </a:custGeom>
        <a:solidFill>
          <a:srgbClr val="000000"/>
        </a:solidFill>
      </xdr:spPr>
    </xdr:sp>
    <xdr:clientData/>
  </xdr:twoCellAnchor>
  <xdr:twoCellAnchor editAs="oneCell">
    <xdr:from>
      <xdr:col>0</xdr:col>
      <xdr:colOff>0</xdr:colOff>
      <xdr:row>0</xdr:row>
      <xdr:rowOff>0</xdr:rowOff>
    </xdr:from>
    <xdr:to>
      <xdr:col>0</xdr:col>
      <xdr:colOff>42545</xdr:colOff>
      <xdr:row>0</xdr:row>
      <xdr:rowOff>6350</xdr:rowOff>
    </xdr:to>
    <xdr:sp macro="" textlink="">
      <xdr:nvSpPr>
        <xdr:cNvPr id="57" name="Shape 57"/>
        <xdr:cNvSpPr/>
      </xdr:nvSpPr>
      <xdr:spPr>
        <a:xfrm>
          <a:off x="0" y="0"/>
          <a:ext cx="42545" cy="6350"/>
        </a:xfrm>
        <a:custGeom>
          <a:avLst/>
          <a:gdLst/>
          <a:ahLst/>
          <a:cxnLst/>
          <a:rect l="0" t="0" r="0" b="0"/>
          <a:pathLst>
            <a:path w="42545" h="6350">
              <a:moveTo>
                <a:pt x="0" y="6349"/>
              </a:moveTo>
              <a:lnTo>
                <a:pt x="42545" y="6349"/>
              </a:lnTo>
              <a:lnTo>
                <a:pt x="42545" y="0"/>
              </a:lnTo>
              <a:lnTo>
                <a:pt x="0" y="0"/>
              </a:lnTo>
              <a:lnTo>
                <a:pt x="0" y="6349"/>
              </a:lnTo>
              <a:close/>
            </a:path>
          </a:pathLst>
        </a:custGeom>
        <a:solidFill>
          <a:srgbClr val="000000"/>
        </a:solidFill>
      </xdr:spPr>
    </xdr:sp>
    <xdr:clientData/>
  </xdr:twoCellAnchor>
  <xdr:twoCellAnchor editAs="oneCell">
    <xdr:from>
      <xdr:col>0</xdr:col>
      <xdr:colOff>0</xdr:colOff>
      <xdr:row>0</xdr:row>
      <xdr:rowOff>0</xdr:rowOff>
    </xdr:from>
    <xdr:to>
      <xdr:col>1</xdr:col>
      <xdr:colOff>978297</xdr:colOff>
      <xdr:row>0</xdr:row>
      <xdr:rowOff>0</xdr:rowOff>
    </xdr:to>
    <xdr:sp macro="" textlink="">
      <xdr:nvSpPr>
        <xdr:cNvPr id="58" name="Shape 58"/>
        <xdr:cNvSpPr/>
      </xdr:nvSpPr>
      <xdr:spPr>
        <a:xfrm>
          <a:off x="0" y="0"/>
          <a:ext cx="1483360" cy="0"/>
        </a:xfrm>
        <a:custGeom>
          <a:avLst/>
          <a:gdLst/>
          <a:ahLst/>
          <a:cxnLst/>
          <a:rect l="0" t="0" r="0" b="0"/>
          <a:pathLst>
            <a:path w="1483360">
              <a:moveTo>
                <a:pt x="0" y="0"/>
              </a:moveTo>
              <a:lnTo>
                <a:pt x="1483105" y="0"/>
              </a:lnTo>
            </a:path>
          </a:pathLst>
        </a:custGeom>
        <a:ln w="6095">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59" name="Shape 59"/>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60" name="Shape 60"/>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18288</xdr:colOff>
      <xdr:row>0</xdr:row>
      <xdr:rowOff>0</xdr:rowOff>
    </xdr:from>
    <xdr:to>
      <xdr:col>0</xdr:col>
      <xdr:colOff>18288</xdr:colOff>
      <xdr:row>0</xdr:row>
      <xdr:rowOff>175260</xdr:rowOff>
    </xdr:to>
    <xdr:sp macro="" textlink="">
      <xdr:nvSpPr>
        <xdr:cNvPr id="61" name="Shape 61"/>
        <xdr:cNvSpPr/>
      </xdr:nvSpPr>
      <xdr:spPr>
        <a:xfrm>
          <a:off x="0" y="0"/>
          <a:ext cx="0" cy="175260"/>
        </a:xfrm>
        <a:custGeom>
          <a:avLst/>
          <a:gdLst/>
          <a:ahLst/>
          <a:cxnLst/>
          <a:rect l="0" t="0" r="0" b="0"/>
          <a:pathLst>
            <a:path h="175260">
              <a:moveTo>
                <a:pt x="0" y="0"/>
              </a:moveTo>
              <a:lnTo>
                <a:pt x="0" y="175260"/>
              </a:lnTo>
            </a:path>
          </a:pathLst>
        </a:custGeom>
        <a:ln w="36575">
          <a:solidFill>
            <a:srgbClr val="F5F5F5"/>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62" name="Shape 62"/>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63" name="Shape 63"/>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64" name="Shape 64"/>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65" name="Shape 65"/>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66" name="Shape 66"/>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67" name="Shape 67"/>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68" name="Shape 68"/>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69" name="Shape 69"/>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70" name="Shape 70"/>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71" name="Shape 71"/>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72" name="Shape 72"/>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73" name="Shape 73"/>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74" name="Shape 74"/>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75" name="Shape 75"/>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76" name="Shape 76"/>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77" name="Shape 77"/>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78" name="Shape 78"/>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79" name="Shape 79"/>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80" name="Shape 80"/>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81" name="Shape 81"/>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82" name="Shape 82"/>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83" name="Shape 83"/>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84" name="Shape 84"/>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2</xdr:col>
      <xdr:colOff>288528</xdr:colOff>
      <xdr:row>0</xdr:row>
      <xdr:rowOff>0</xdr:rowOff>
    </xdr:to>
    <xdr:sp macro="" textlink="">
      <xdr:nvSpPr>
        <xdr:cNvPr id="85" name="Shape 85"/>
        <xdr:cNvSpPr/>
      </xdr:nvSpPr>
      <xdr:spPr>
        <a:xfrm>
          <a:off x="0" y="0"/>
          <a:ext cx="1829435" cy="0"/>
        </a:xfrm>
        <a:custGeom>
          <a:avLst/>
          <a:gdLst/>
          <a:ahLst/>
          <a:cxnLst/>
          <a:rect l="0" t="0" r="0" b="0"/>
          <a:pathLst>
            <a:path w="1829435">
              <a:moveTo>
                <a:pt x="0" y="0"/>
              </a:moveTo>
              <a:lnTo>
                <a:pt x="1829054" y="0"/>
              </a:lnTo>
            </a:path>
          </a:pathLst>
        </a:custGeom>
        <a:ln w="9144">
          <a:solidFill>
            <a:srgbClr val="000000"/>
          </a:solidFill>
        </a:ln>
      </xdr:spPr>
    </xdr:sp>
    <xdr:clientData/>
  </xdr:twoCellAnchor>
  <xdr:twoCellAnchor editAs="oneCell">
    <xdr:from>
      <xdr:col>0</xdr:col>
      <xdr:colOff>0</xdr:colOff>
      <xdr:row>0</xdr:row>
      <xdr:rowOff>0</xdr:rowOff>
    </xdr:from>
    <xdr:to>
      <xdr:col>4</xdr:col>
      <xdr:colOff>87154</xdr:colOff>
      <xdr:row>0</xdr:row>
      <xdr:rowOff>0</xdr:rowOff>
    </xdr:to>
    <xdr:sp macro="" textlink="">
      <xdr:nvSpPr>
        <xdr:cNvPr id="86" name="Shape 86"/>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oneCellAnchor>
    <xdr:from>
      <xdr:col>0</xdr:col>
      <xdr:colOff>0</xdr:colOff>
      <xdr:row>0</xdr:row>
      <xdr:rowOff>0</xdr:rowOff>
    </xdr:from>
    <xdr:ext cx="5798185" cy="0"/>
    <xdr:sp macro="" textlink="">
      <xdr:nvSpPr>
        <xdr:cNvPr id="87" name="Shape 87"/>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oneCellAnchor>
  <xdr:twoCellAnchor editAs="oneCell">
    <xdr:from>
      <xdr:col>6</xdr:col>
      <xdr:colOff>634395</xdr:colOff>
      <xdr:row>4</xdr:row>
      <xdr:rowOff>56167</xdr:rowOff>
    </xdr:from>
    <xdr:to>
      <xdr:col>7</xdr:col>
      <xdr:colOff>226220</xdr:colOff>
      <xdr:row>5</xdr:row>
      <xdr:rowOff>375046</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885176" y="972948"/>
          <a:ext cx="508606" cy="521286"/>
        </a:xfrm>
        <a:prstGeom prst="rect">
          <a:avLst/>
        </a:prstGeom>
      </xdr:spPr>
    </xdr:pic>
    <xdr:clientData/>
  </xdr:twoCellAnchor>
</xdr:wsDr>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32"/>
  <sheetViews>
    <sheetView view="pageBreakPreview" topLeftCell="A25" zoomScale="130" zoomScaleNormal="148" zoomScaleSheetLayoutView="130" workbookViewId="0">
      <selection activeCell="A8" sqref="A8:E8"/>
    </sheetView>
  </sheetViews>
  <sheetFormatPr defaultRowHeight="12.75" x14ac:dyDescent="0.2"/>
  <cols>
    <col min="1" max="1" width="9.83203125" style="9" customWidth="1"/>
    <col min="2" max="2" width="18.1640625" style="4" customWidth="1"/>
    <col min="3" max="3" width="19" customWidth="1"/>
    <col min="4" max="4" width="56.6640625" customWidth="1"/>
    <col min="5" max="5" width="8.6640625" customWidth="1"/>
    <col min="6" max="6" width="11.83203125" style="5" customWidth="1"/>
    <col min="7" max="7" width="16" style="6" bestFit="1" customWidth="1"/>
    <col min="8" max="8" width="17.5" style="6" customWidth="1"/>
    <col min="9" max="9" width="24" style="6" customWidth="1"/>
    <col min="10" max="10" width="15.83203125" customWidth="1"/>
  </cols>
  <sheetData>
    <row r="1" spans="1:29" ht="34.5" customHeight="1" x14ac:dyDescent="0.2">
      <c r="A1" s="61" t="s">
        <v>20</v>
      </c>
      <c r="B1" s="61"/>
      <c r="C1" s="61"/>
      <c r="D1" s="59" t="s">
        <v>18</v>
      </c>
      <c r="E1" s="59"/>
      <c r="F1" s="59"/>
      <c r="G1" s="59"/>
      <c r="H1" s="60" t="s">
        <v>21</v>
      </c>
      <c r="I1" s="60"/>
      <c r="J1" s="3"/>
    </row>
    <row r="2" spans="1:29" ht="0.95" customHeight="1" x14ac:dyDescent="0.2">
      <c r="A2" s="11"/>
      <c r="B2" s="12"/>
      <c r="C2" s="10"/>
      <c r="D2" s="10"/>
      <c r="E2" s="10"/>
      <c r="F2" s="13"/>
      <c r="G2" s="14"/>
      <c r="H2" s="14"/>
      <c r="I2" s="15"/>
    </row>
    <row r="3" spans="1:29" ht="18" customHeight="1" x14ac:dyDescent="0.2">
      <c r="A3" s="73" t="s">
        <v>19</v>
      </c>
      <c r="B3" s="73"/>
      <c r="C3" s="73"/>
      <c r="D3" s="73"/>
      <c r="E3" s="73"/>
      <c r="F3" s="73"/>
      <c r="G3" s="73"/>
      <c r="H3" s="73"/>
      <c r="I3" s="73"/>
    </row>
    <row r="4" spans="1:29" ht="18.75" customHeight="1" x14ac:dyDescent="0.2">
      <c r="A4" s="77" t="s">
        <v>22</v>
      </c>
      <c r="B4" s="78"/>
      <c r="C4" s="78"/>
      <c r="D4" s="78"/>
      <c r="E4" s="78"/>
      <c r="F4" s="78"/>
      <c r="G4" s="78"/>
      <c r="H4" s="78"/>
      <c r="I4" s="78"/>
    </row>
    <row r="5" spans="1:29" ht="16.350000000000001" customHeight="1" x14ac:dyDescent="0.2">
      <c r="A5" s="121" t="s">
        <v>78</v>
      </c>
      <c r="B5" s="122"/>
      <c r="C5" s="122"/>
      <c r="D5" s="122"/>
      <c r="E5" s="122"/>
      <c r="F5" s="123"/>
      <c r="G5" s="65"/>
      <c r="H5" s="66"/>
      <c r="I5" s="69" t="s">
        <v>72</v>
      </c>
    </row>
    <row r="6" spans="1:29" ht="33.75" customHeight="1" x14ac:dyDescent="0.2">
      <c r="A6" s="124"/>
      <c r="B6" s="125"/>
      <c r="C6" s="125"/>
      <c r="D6" s="125"/>
      <c r="E6" s="125"/>
      <c r="F6" s="126"/>
      <c r="G6" s="67"/>
      <c r="H6" s="68"/>
      <c r="I6" s="70"/>
      <c r="V6" s="7">
        <v>1</v>
      </c>
      <c r="W6" s="2"/>
      <c r="X6" s="8" t="s">
        <v>0</v>
      </c>
      <c r="Y6" s="2"/>
      <c r="Z6" s="2"/>
      <c r="AA6" s="2"/>
      <c r="AB6" s="2"/>
      <c r="AC6" s="1" t="s">
        <v>4</v>
      </c>
    </row>
    <row r="7" spans="1:29" ht="16.350000000000001" customHeight="1" x14ac:dyDescent="0.2">
      <c r="A7" s="118" t="s">
        <v>17</v>
      </c>
      <c r="B7" s="119"/>
      <c r="C7" s="119"/>
      <c r="D7" s="119"/>
      <c r="E7" s="120"/>
      <c r="F7" s="62" t="s">
        <v>1</v>
      </c>
      <c r="G7" s="63"/>
      <c r="H7" s="63"/>
      <c r="I7" s="64"/>
    </row>
    <row r="8" spans="1:29" ht="29.25" customHeight="1" x14ac:dyDescent="0.2">
      <c r="A8" s="116" t="s">
        <v>73</v>
      </c>
      <c r="B8" s="117"/>
      <c r="C8" s="117"/>
      <c r="D8" s="117"/>
      <c r="E8" s="117"/>
      <c r="F8" s="70" t="s">
        <v>2</v>
      </c>
      <c r="G8" s="70" t="s">
        <v>8</v>
      </c>
      <c r="H8" s="16" t="s">
        <v>9</v>
      </c>
      <c r="I8" s="17">
        <v>0.21560000000000001</v>
      </c>
    </row>
    <row r="9" spans="1:29" ht="16.350000000000001" customHeight="1" x14ac:dyDescent="0.2">
      <c r="A9" s="82" t="s">
        <v>3</v>
      </c>
      <c r="B9" s="83"/>
      <c r="C9" s="83"/>
      <c r="D9" s="83"/>
      <c r="E9" s="83"/>
      <c r="F9" s="74"/>
      <c r="G9" s="74"/>
      <c r="H9" s="40" t="s">
        <v>9</v>
      </c>
      <c r="I9" s="18">
        <v>1.2156</v>
      </c>
    </row>
    <row r="10" spans="1:29" ht="51.75" customHeight="1" x14ac:dyDescent="0.2">
      <c r="A10" s="37" t="s">
        <v>16</v>
      </c>
      <c r="B10" s="84" t="s">
        <v>31</v>
      </c>
      <c r="C10" s="84"/>
      <c r="D10" s="34" t="s">
        <v>32</v>
      </c>
      <c r="E10" s="34" t="s">
        <v>33</v>
      </c>
      <c r="F10" s="35" t="s">
        <v>26</v>
      </c>
      <c r="G10" s="36" t="s">
        <v>23</v>
      </c>
      <c r="H10" s="36" t="s">
        <v>24</v>
      </c>
      <c r="I10" s="38" t="s">
        <v>25</v>
      </c>
    </row>
    <row r="11" spans="1:29" ht="26.25" customHeight="1" x14ac:dyDescent="0.2">
      <c r="A11" s="33" t="s">
        <v>15</v>
      </c>
      <c r="B11" s="85" t="s">
        <v>61</v>
      </c>
      <c r="C11" s="86"/>
      <c r="D11" s="86"/>
      <c r="E11" s="86"/>
      <c r="F11" s="86"/>
      <c r="G11" s="86"/>
      <c r="H11" s="87"/>
      <c r="I11" s="39">
        <f>SUM(I12:I15)</f>
        <v>12914.485776000001</v>
      </c>
    </row>
    <row r="12" spans="1:29" ht="25.5" x14ac:dyDescent="0.2">
      <c r="A12" s="22" t="s">
        <v>11</v>
      </c>
      <c r="B12" s="22" t="s">
        <v>62</v>
      </c>
      <c r="C12" s="23">
        <v>90777</v>
      </c>
      <c r="D12" s="31" t="s">
        <v>54</v>
      </c>
      <c r="E12" s="23" t="s">
        <v>55</v>
      </c>
      <c r="F12" s="24">
        <v>51</v>
      </c>
      <c r="G12" s="25">
        <v>89.59</v>
      </c>
      <c r="H12" s="26">
        <f>G12*1.2156</f>
        <v>108.90560400000001</v>
      </c>
      <c r="I12" s="25">
        <f>F12*H12</f>
        <v>5554.1858040000006</v>
      </c>
    </row>
    <row r="13" spans="1:29" ht="38.25" x14ac:dyDescent="0.2">
      <c r="A13" s="22" t="s">
        <v>12</v>
      </c>
      <c r="B13" s="22" t="s">
        <v>44</v>
      </c>
      <c r="C13" s="23" t="s">
        <v>57</v>
      </c>
      <c r="D13" s="31" t="s">
        <v>56</v>
      </c>
      <c r="E13" s="23" t="s">
        <v>58</v>
      </c>
      <c r="F13" s="24">
        <v>4</v>
      </c>
      <c r="G13" s="25">
        <v>545.16</v>
      </c>
      <c r="H13" s="26">
        <f t="shared" ref="H13:H15" si="0">G13*1.2156</f>
        <v>662.69649600000002</v>
      </c>
      <c r="I13" s="25">
        <f t="shared" ref="I13:I15" si="1">F13*H13</f>
        <v>2650.7859840000001</v>
      </c>
    </row>
    <row r="14" spans="1:29" ht="89.25" x14ac:dyDescent="0.2">
      <c r="A14" s="22" t="s">
        <v>13</v>
      </c>
      <c r="B14" s="22" t="s">
        <v>44</v>
      </c>
      <c r="C14" s="23" t="s">
        <v>75</v>
      </c>
      <c r="D14" s="30" t="s">
        <v>74</v>
      </c>
      <c r="E14" s="23" t="s">
        <v>10</v>
      </c>
      <c r="F14" s="24">
        <v>3</v>
      </c>
      <c r="G14" s="25">
        <v>211.11</v>
      </c>
      <c r="H14" s="26">
        <f t="shared" si="0"/>
        <v>256.625316</v>
      </c>
      <c r="I14" s="25">
        <f t="shared" si="1"/>
        <v>769.87594799999999</v>
      </c>
      <c r="J14" s="41">
        <f>I13+I14</f>
        <v>3420.661932</v>
      </c>
    </row>
    <row r="15" spans="1:29" ht="63.75" x14ac:dyDescent="0.2">
      <c r="A15" s="22" t="s">
        <v>14</v>
      </c>
      <c r="B15" s="22" t="s">
        <v>62</v>
      </c>
      <c r="C15" s="23">
        <v>5901</v>
      </c>
      <c r="D15" s="31" t="s">
        <v>59</v>
      </c>
      <c r="E15" s="23" t="s">
        <v>60</v>
      </c>
      <c r="F15" s="24">
        <v>10</v>
      </c>
      <c r="G15" s="25">
        <v>324.08999999999997</v>
      </c>
      <c r="H15" s="26">
        <f t="shared" si="0"/>
        <v>393.96380399999998</v>
      </c>
      <c r="I15" s="25">
        <f t="shared" si="1"/>
        <v>3939.6380399999998</v>
      </c>
    </row>
    <row r="16" spans="1:29" ht="24" customHeight="1" x14ac:dyDescent="0.2">
      <c r="A16" s="20" t="s">
        <v>63</v>
      </c>
      <c r="B16" s="75" t="s">
        <v>76</v>
      </c>
      <c r="C16" s="76"/>
      <c r="D16" s="76"/>
      <c r="E16" s="76"/>
      <c r="F16" s="76"/>
      <c r="G16" s="76"/>
      <c r="H16" s="76"/>
      <c r="I16" s="21">
        <f>SUM(I17:I24)</f>
        <v>317019.36300000001</v>
      </c>
    </row>
    <row r="17" spans="1:9" ht="25.5" x14ac:dyDescent="0.2">
      <c r="A17" s="22" t="s">
        <v>64</v>
      </c>
      <c r="B17" s="22" t="s">
        <v>44</v>
      </c>
      <c r="C17" s="23" t="s">
        <v>40</v>
      </c>
      <c r="D17" s="31" t="s">
        <v>34</v>
      </c>
      <c r="E17" s="23" t="s">
        <v>6</v>
      </c>
      <c r="F17" s="24">
        <v>400</v>
      </c>
      <c r="G17" s="25">
        <v>10.26</v>
      </c>
      <c r="H17" s="26">
        <f>G17*1.2156</f>
        <v>12.472056</v>
      </c>
      <c r="I17" s="25">
        <f>F17*H17</f>
        <v>4988.8224</v>
      </c>
    </row>
    <row r="18" spans="1:9" ht="25.5" x14ac:dyDescent="0.2">
      <c r="A18" s="22" t="s">
        <v>65</v>
      </c>
      <c r="B18" s="22" t="s">
        <v>44</v>
      </c>
      <c r="C18" s="23" t="s">
        <v>41</v>
      </c>
      <c r="D18" s="32" t="s">
        <v>35</v>
      </c>
      <c r="E18" s="23" t="s">
        <v>10</v>
      </c>
      <c r="F18" s="24">
        <v>400</v>
      </c>
      <c r="G18" s="25">
        <v>16.420000000000002</v>
      </c>
      <c r="H18" s="26">
        <f t="shared" ref="H18:H24" si="2">G18*1.2156</f>
        <v>19.960152000000001</v>
      </c>
      <c r="I18" s="25">
        <f t="shared" ref="I18:I24" si="3">F18*H18</f>
        <v>7984.0608000000002</v>
      </c>
    </row>
    <row r="19" spans="1:9" ht="15" x14ac:dyDescent="0.2">
      <c r="A19" s="22" t="s">
        <v>66</v>
      </c>
      <c r="B19" s="22" t="s">
        <v>44</v>
      </c>
      <c r="C19" s="23" t="s">
        <v>27</v>
      </c>
      <c r="D19" s="31" t="s">
        <v>36</v>
      </c>
      <c r="E19" s="23" t="s">
        <v>7</v>
      </c>
      <c r="F19" s="24">
        <v>300</v>
      </c>
      <c r="G19" s="25">
        <v>112.99</v>
      </c>
      <c r="H19" s="26">
        <f t="shared" si="2"/>
        <v>137.35064399999999</v>
      </c>
      <c r="I19" s="25">
        <f t="shared" si="3"/>
        <v>41205.193199999994</v>
      </c>
    </row>
    <row r="20" spans="1:9" ht="15" x14ac:dyDescent="0.2">
      <c r="A20" s="22" t="s">
        <v>67</v>
      </c>
      <c r="B20" s="22" t="s">
        <v>44</v>
      </c>
      <c r="C20" s="23" t="s">
        <v>48</v>
      </c>
      <c r="D20" s="31" t="s">
        <v>45</v>
      </c>
      <c r="E20" s="23" t="s">
        <v>7</v>
      </c>
      <c r="F20" s="24">
        <v>100</v>
      </c>
      <c r="G20" s="25">
        <v>114.23</v>
      </c>
      <c r="H20" s="26">
        <f t="shared" si="2"/>
        <v>138.85798800000001</v>
      </c>
      <c r="I20" s="25">
        <f t="shared" si="3"/>
        <v>13885.7988</v>
      </c>
    </row>
    <row r="21" spans="1:9" ht="25.5" x14ac:dyDescent="0.2">
      <c r="A21" s="22" t="s">
        <v>68</v>
      </c>
      <c r="B21" s="22" t="s">
        <v>44</v>
      </c>
      <c r="C21" s="23" t="s">
        <v>49</v>
      </c>
      <c r="D21" s="31" t="s">
        <v>46</v>
      </c>
      <c r="E21" s="23" t="s">
        <v>7</v>
      </c>
      <c r="F21" s="24">
        <v>100</v>
      </c>
      <c r="G21" s="25">
        <v>105.23</v>
      </c>
      <c r="H21" s="26">
        <f t="shared" si="2"/>
        <v>127.91758800000001</v>
      </c>
      <c r="I21" s="25">
        <f t="shared" si="3"/>
        <v>12791.758800000001</v>
      </c>
    </row>
    <row r="22" spans="1:9" ht="76.5" x14ac:dyDescent="0.2">
      <c r="A22" s="22" t="s">
        <v>69</v>
      </c>
      <c r="B22" s="22" t="s">
        <v>44</v>
      </c>
      <c r="C22" s="23" t="s">
        <v>42</v>
      </c>
      <c r="D22" s="31" t="s">
        <v>38</v>
      </c>
      <c r="E22" s="23" t="s">
        <v>6</v>
      </c>
      <c r="F22" s="24">
        <v>2000</v>
      </c>
      <c r="G22" s="25">
        <v>53.6</v>
      </c>
      <c r="H22" s="26">
        <f t="shared" si="2"/>
        <v>65.15616</v>
      </c>
      <c r="I22" s="25">
        <f t="shared" si="3"/>
        <v>130312.32000000001</v>
      </c>
    </row>
    <row r="23" spans="1:9" ht="76.5" x14ac:dyDescent="0.2">
      <c r="A23" s="22" t="s">
        <v>70</v>
      </c>
      <c r="B23" s="22" t="s">
        <v>44</v>
      </c>
      <c r="C23" s="23" t="s">
        <v>43</v>
      </c>
      <c r="D23" s="31" t="s">
        <v>39</v>
      </c>
      <c r="E23" s="23" t="s">
        <v>6</v>
      </c>
      <c r="F23" s="24">
        <v>150</v>
      </c>
      <c r="G23" s="25">
        <v>105.85</v>
      </c>
      <c r="H23" s="26">
        <f t="shared" si="2"/>
        <v>128.67125999999999</v>
      </c>
      <c r="I23" s="25">
        <f t="shared" si="3"/>
        <v>19300.688999999998</v>
      </c>
    </row>
    <row r="24" spans="1:9" ht="76.5" x14ac:dyDescent="0.2">
      <c r="A24" s="22" t="s">
        <v>71</v>
      </c>
      <c r="B24" s="22" t="s">
        <v>44</v>
      </c>
      <c r="C24" s="23" t="s">
        <v>51</v>
      </c>
      <c r="D24" s="31" t="s">
        <v>50</v>
      </c>
      <c r="E24" s="23" t="s">
        <v>52</v>
      </c>
      <c r="F24" s="24">
        <v>2000</v>
      </c>
      <c r="G24" s="25">
        <v>35.6</v>
      </c>
      <c r="H24" s="26">
        <f t="shared" si="2"/>
        <v>43.275359999999999</v>
      </c>
      <c r="I24" s="25">
        <f t="shared" si="3"/>
        <v>86550.720000000001</v>
      </c>
    </row>
    <row r="25" spans="1:9" s="10" customFormat="1" ht="24" customHeight="1" x14ac:dyDescent="0.2">
      <c r="A25" s="79" t="s">
        <v>5</v>
      </c>
      <c r="B25" s="80"/>
      <c r="C25" s="80"/>
      <c r="D25" s="80"/>
      <c r="E25" s="80"/>
      <c r="F25" s="80"/>
      <c r="G25" s="80"/>
      <c r="H25" s="81"/>
      <c r="I25" s="27">
        <f>I16+I11</f>
        <v>329933.84877600003</v>
      </c>
    </row>
    <row r="26" spans="1:9" x14ac:dyDescent="0.2">
      <c r="A26" s="71" t="s">
        <v>28</v>
      </c>
      <c r="B26" s="71"/>
      <c r="C26" s="71"/>
      <c r="D26" s="71"/>
    </row>
    <row r="27" spans="1:9" ht="10.5" customHeight="1" x14ac:dyDescent="0.2">
      <c r="A27" s="71"/>
      <c r="B27" s="71"/>
      <c r="C27" s="71"/>
      <c r="D27" s="71"/>
    </row>
    <row r="28" spans="1:9" x14ac:dyDescent="0.2">
      <c r="A28" s="72" t="s">
        <v>29</v>
      </c>
      <c r="B28" s="72"/>
      <c r="C28" s="72"/>
      <c r="D28" s="72"/>
    </row>
    <row r="29" spans="1:9" ht="33.75" customHeight="1" x14ac:dyDescent="0.2">
      <c r="A29" s="72"/>
      <c r="B29" s="72"/>
      <c r="C29" s="72"/>
      <c r="D29" s="72"/>
    </row>
    <row r="30" spans="1:9" ht="18.75" x14ac:dyDescent="0.3">
      <c r="A30" s="72" t="s">
        <v>30</v>
      </c>
      <c r="B30" s="72"/>
      <c r="C30" s="72"/>
      <c r="D30" s="72"/>
    </row>
    <row r="31" spans="1:9" ht="18.75" x14ac:dyDescent="0.3">
      <c r="A31" s="19"/>
      <c r="B31" s="19"/>
      <c r="C31" s="19"/>
      <c r="D31" s="19"/>
    </row>
    <row r="32" spans="1:9" ht="18.75" x14ac:dyDescent="0.2">
      <c r="A32" s="71" t="s">
        <v>53</v>
      </c>
      <c r="B32" s="71"/>
      <c r="C32" s="71"/>
      <c r="D32" s="71"/>
    </row>
  </sheetData>
  <mergeCells count="22">
    <mergeCell ref="A26:D27"/>
    <mergeCell ref="A28:D29"/>
    <mergeCell ref="A30:D30"/>
    <mergeCell ref="A32:D32"/>
    <mergeCell ref="A3:I3"/>
    <mergeCell ref="G8:G9"/>
    <mergeCell ref="B16:H16"/>
    <mergeCell ref="F8:F9"/>
    <mergeCell ref="A4:I4"/>
    <mergeCell ref="A25:H25"/>
    <mergeCell ref="A8:E8"/>
    <mergeCell ref="A9:E9"/>
    <mergeCell ref="B10:C10"/>
    <mergeCell ref="B11:H11"/>
    <mergeCell ref="D1:G1"/>
    <mergeCell ref="H1:I1"/>
    <mergeCell ref="A1:C1"/>
    <mergeCell ref="A7:E7"/>
    <mergeCell ref="F7:I7"/>
    <mergeCell ref="G5:H6"/>
    <mergeCell ref="I5:I6"/>
    <mergeCell ref="A5:F6"/>
  </mergeCells>
  <printOptions horizontalCentered="1" verticalCentered="1"/>
  <pageMargins left="0.70866141732283472" right="0.70866141732283472" top="0.74803149606299213" bottom="0.74803149606299213" header="0.31496062992125984" footer="0.31496062992125984"/>
  <pageSetup paperSize="9" scale="7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0"/>
  <sheetViews>
    <sheetView view="pageBreakPreview" zoomScale="60" zoomScaleNormal="100" workbookViewId="0">
      <selection activeCell="AE21" sqref="AE21"/>
    </sheetView>
  </sheetViews>
  <sheetFormatPr defaultRowHeight="12.75" x14ac:dyDescent="0.2"/>
  <cols>
    <col min="6" max="6" width="16.5" customWidth="1"/>
    <col min="7" max="7" width="23.83203125" bestFit="1" customWidth="1"/>
    <col min="8" max="12" width="23.1640625" bestFit="1" customWidth="1"/>
    <col min="13" max="13" width="23.1640625" customWidth="1"/>
    <col min="14" max="18" width="23.1640625" bestFit="1" customWidth="1"/>
  </cols>
  <sheetData>
    <row r="1" spans="1:18" s="127" customFormat="1" ht="15.75" x14ac:dyDescent="0.2">
      <c r="A1" s="107" t="s">
        <v>77</v>
      </c>
      <c r="B1" s="108"/>
      <c r="C1" s="108"/>
      <c r="D1" s="108"/>
      <c r="E1" s="108"/>
      <c r="F1" s="108"/>
      <c r="G1" s="108"/>
      <c r="H1" s="108"/>
      <c r="I1" s="108"/>
      <c r="J1" s="108"/>
      <c r="K1" s="108"/>
      <c r="L1" s="108"/>
      <c r="M1" s="108"/>
      <c r="N1" s="108"/>
      <c r="O1" s="108"/>
      <c r="P1" s="108"/>
      <c r="Q1" s="108"/>
      <c r="R1" s="109"/>
    </row>
    <row r="2" spans="1:18" s="127" customFormat="1" ht="15.75" x14ac:dyDescent="0.2">
      <c r="A2" s="110"/>
      <c r="B2" s="111"/>
      <c r="C2" s="111"/>
      <c r="D2" s="111"/>
      <c r="E2" s="111"/>
      <c r="F2" s="111"/>
      <c r="G2" s="111"/>
      <c r="H2" s="111"/>
      <c r="I2" s="111"/>
      <c r="J2" s="111"/>
      <c r="K2" s="111"/>
      <c r="L2" s="111"/>
      <c r="M2" s="111"/>
      <c r="N2" s="111"/>
      <c r="O2" s="111"/>
      <c r="P2" s="111"/>
      <c r="Q2" s="111"/>
      <c r="R2" s="112"/>
    </row>
    <row r="3" spans="1:18" s="127" customFormat="1" ht="12.75" customHeight="1" x14ac:dyDescent="0.2">
      <c r="A3" s="128" t="s">
        <v>78</v>
      </c>
      <c r="B3" s="128"/>
      <c r="C3" s="128"/>
      <c r="D3" s="128"/>
      <c r="E3" s="128"/>
      <c r="F3" s="128"/>
      <c r="G3" s="128"/>
      <c r="H3" s="128"/>
      <c r="I3" s="128"/>
      <c r="J3" s="128"/>
      <c r="K3" s="128"/>
      <c r="L3" s="128"/>
      <c r="M3" s="128"/>
      <c r="N3" s="128"/>
      <c r="O3" s="128"/>
      <c r="P3" s="128"/>
      <c r="Q3" s="128"/>
      <c r="R3" s="128"/>
    </row>
    <row r="4" spans="1:18" s="127" customFormat="1" ht="38.25" customHeight="1" x14ac:dyDescent="0.2">
      <c r="A4" s="128"/>
      <c r="B4" s="128"/>
      <c r="C4" s="128"/>
      <c r="D4" s="128"/>
      <c r="E4" s="128"/>
      <c r="F4" s="128"/>
      <c r="G4" s="128"/>
      <c r="H4" s="128"/>
      <c r="I4" s="128"/>
      <c r="J4" s="128"/>
      <c r="K4" s="128"/>
      <c r="L4" s="128"/>
      <c r="M4" s="128"/>
      <c r="N4" s="128"/>
      <c r="O4" s="128"/>
      <c r="P4" s="128"/>
      <c r="Q4" s="128"/>
      <c r="R4" s="128"/>
    </row>
    <row r="5" spans="1:18" s="127" customFormat="1" ht="15.75" x14ac:dyDescent="0.2">
      <c r="A5" s="115" t="s">
        <v>79</v>
      </c>
      <c r="B5" s="115"/>
      <c r="C5" s="115"/>
      <c r="D5" s="115"/>
      <c r="E5" s="115" t="s">
        <v>80</v>
      </c>
      <c r="F5" s="115"/>
      <c r="G5" s="115" t="s">
        <v>82</v>
      </c>
      <c r="H5" s="115" t="s">
        <v>83</v>
      </c>
      <c r="I5" s="115" t="s">
        <v>84</v>
      </c>
      <c r="J5" s="115" t="s">
        <v>85</v>
      </c>
      <c r="K5" s="115" t="s">
        <v>86</v>
      </c>
      <c r="L5" s="115" t="s">
        <v>87</v>
      </c>
      <c r="M5" s="115" t="s">
        <v>88</v>
      </c>
      <c r="N5" s="115" t="s">
        <v>89</v>
      </c>
      <c r="O5" s="115" t="s">
        <v>90</v>
      </c>
      <c r="P5" s="115" t="s">
        <v>91</v>
      </c>
      <c r="Q5" s="115" t="s">
        <v>92</v>
      </c>
      <c r="R5" s="115" t="s">
        <v>93</v>
      </c>
    </row>
    <row r="6" spans="1:18" s="127" customFormat="1" ht="38.25" customHeight="1" x14ac:dyDescent="0.2">
      <c r="A6" s="115"/>
      <c r="B6" s="115"/>
      <c r="C6" s="115"/>
      <c r="D6" s="115"/>
      <c r="E6" s="115" t="s">
        <v>81</v>
      </c>
      <c r="F6" s="115"/>
      <c r="G6" s="115"/>
      <c r="H6" s="115"/>
      <c r="I6" s="115"/>
      <c r="J6" s="115"/>
      <c r="K6" s="115"/>
      <c r="L6" s="115"/>
      <c r="M6" s="115"/>
      <c r="N6" s="115"/>
      <c r="O6" s="115"/>
      <c r="P6" s="115"/>
      <c r="Q6" s="115"/>
      <c r="R6" s="115"/>
    </row>
    <row r="7" spans="1:18" s="46" customFormat="1" ht="39.950000000000003" customHeight="1" x14ac:dyDescent="0.2">
      <c r="A7" s="114" t="s">
        <v>61</v>
      </c>
      <c r="B7" s="114"/>
      <c r="C7" s="114"/>
      <c r="D7" s="114"/>
      <c r="E7" s="105">
        <f>E8/E12</f>
        <v>3.9142664506839779E-2</v>
      </c>
      <c r="F7" s="105"/>
      <c r="G7" s="43">
        <f>G8/E8</f>
        <v>0.26486992517706853</v>
      </c>
      <c r="H7" s="43">
        <v>6.6830009999999995E-2</v>
      </c>
      <c r="I7" s="43">
        <v>6.6830009999999995E-2</v>
      </c>
      <c r="J7" s="43">
        <v>6.6830009999999995E-2</v>
      </c>
      <c r="K7" s="43">
        <v>6.6830009999999995E-2</v>
      </c>
      <c r="L7" s="43">
        <v>6.6830009999999995E-2</v>
      </c>
      <c r="M7" s="43">
        <v>6.6830009999999995E-2</v>
      </c>
      <c r="N7" s="43">
        <v>6.6830009999999995E-2</v>
      </c>
      <c r="O7" s="43">
        <v>6.6830009999999995E-2</v>
      </c>
      <c r="P7" s="43">
        <v>6.6830009999999995E-2</v>
      </c>
      <c r="Q7" s="43">
        <v>6.6830009999999995E-2</v>
      </c>
      <c r="R7" s="43">
        <v>6.6830009999999995E-2</v>
      </c>
    </row>
    <row r="8" spans="1:18" s="46" customFormat="1" ht="39.950000000000003" customHeight="1" x14ac:dyDescent="0.2">
      <c r="A8" s="114"/>
      <c r="B8" s="114"/>
      <c r="C8" s="114"/>
      <c r="D8" s="114"/>
      <c r="E8" s="98">
        <v>12914.49</v>
      </c>
      <c r="F8" s="98"/>
      <c r="G8" s="44">
        <v>3420.66</v>
      </c>
      <c r="H8" s="44">
        <v>863.08</v>
      </c>
      <c r="I8" s="44">
        <v>863.08</v>
      </c>
      <c r="J8" s="44">
        <v>863.08</v>
      </c>
      <c r="K8" s="44">
        <v>863.08</v>
      </c>
      <c r="L8" s="44">
        <v>863.08</v>
      </c>
      <c r="M8" s="44">
        <v>863.08</v>
      </c>
      <c r="N8" s="44">
        <v>863.08</v>
      </c>
      <c r="O8" s="44">
        <v>863.08</v>
      </c>
      <c r="P8" s="44">
        <v>863.08</v>
      </c>
      <c r="Q8" s="44">
        <v>863.08</v>
      </c>
      <c r="R8" s="44">
        <v>863.08</v>
      </c>
    </row>
    <row r="9" spans="1:18" s="46" customFormat="1" ht="39.950000000000003" customHeight="1" x14ac:dyDescent="0.2">
      <c r="A9" s="99" t="s">
        <v>76</v>
      </c>
      <c r="B9" s="100"/>
      <c r="C9" s="100"/>
      <c r="D9" s="101"/>
      <c r="E9" s="105">
        <f>E10/E12</f>
        <v>0.96085733549316021</v>
      </c>
      <c r="F9" s="105"/>
      <c r="G9" s="43">
        <v>8.3333329999999997E-2</v>
      </c>
      <c r="H9" s="43">
        <v>8.3333329999999997E-2</v>
      </c>
      <c r="I9" s="43">
        <v>8.3333329999999997E-2</v>
      </c>
      <c r="J9" s="43">
        <v>8.3333329999999997E-2</v>
      </c>
      <c r="K9" s="43">
        <v>8.3333329999999997E-2</v>
      </c>
      <c r="L9" s="43">
        <v>8.3333329999999997E-2</v>
      </c>
      <c r="M9" s="43">
        <v>8.3333329999999997E-2</v>
      </c>
      <c r="N9" s="43">
        <v>8.3333329999999997E-2</v>
      </c>
      <c r="O9" s="43">
        <v>8.3333329999999997E-2</v>
      </c>
      <c r="P9" s="43">
        <v>8.3333329999999997E-2</v>
      </c>
      <c r="Q9" s="43">
        <v>8.3333329999999997E-2</v>
      </c>
      <c r="R9" s="43">
        <v>8.3333329999999997E-2</v>
      </c>
    </row>
    <row r="10" spans="1:18" s="46" customFormat="1" ht="39.950000000000003" customHeight="1" x14ac:dyDescent="0.2">
      <c r="A10" s="102"/>
      <c r="B10" s="103"/>
      <c r="C10" s="103"/>
      <c r="D10" s="104"/>
      <c r="E10" s="90">
        <v>317019.36</v>
      </c>
      <c r="F10" s="90"/>
      <c r="G10" s="45">
        <v>26418.28</v>
      </c>
      <c r="H10" s="45">
        <v>26418.28</v>
      </c>
      <c r="I10" s="45">
        <v>26418.28</v>
      </c>
      <c r="J10" s="45">
        <v>26418.28</v>
      </c>
      <c r="K10" s="45">
        <v>26418.28</v>
      </c>
      <c r="L10" s="45">
        <v>26418.28</v>
      </c>
      <c r="M10" s="45">
        <v>26418.28</v>
      </c>
      <c r="N10" s="45">
        <v>26418.28</v>
      </c>
      <c r="O10" s="45">
        <v>26418.28</v>
      </c>
      <c r="P10" s="45">
        <v>26418.28</v>
      </c>
      <c r="Q10" s="45">
        <v>26418.28</v>
      </c>
      <c r="R10" s="45">
        <v>26418.28</v>
      </c>
    </row>
    <row r="11" spans="1:18" s="50" customFormat="1" ht="39.950000000000003" customHeight="1" x14ac:dyDescent="0.2">
      <c r="A11" s="91" t="s">
        <v>94</v>
      </c>
      <c r="B11" s="92"/>
      <c r="C11" s="92"/>
      <c r="D11" s="93"/>
      <c r="E11" s="97">
        <f>E9+E7</f>
        <v>1</v>
      </c>
      <c r="F11" s="97"/>
      <c r="G11" s="47">
        <f t="shared" ref="G11:R11" si="0">G7+G9</f>
        <v>0.34820325517706852</v>
      </c>
      <c r="H11" s="47">
        <f t="shared" si="0"/>
        <v>0.15016333999999998</v>
      </c>
      <c r="I11" s="47">
        <f t="shared" si="0"/>
        <v>0.15016333999999998</v>
      </c>
      <c r="J11" s="47">
        <f t="shared" si="0"/>
        <v>0.15016333999999998</v>
      </c>
      <c r="K11" s="47">
        <f t="shared" si="0"/>
        <v>0.15016333999999998</v>
      </c>
      <c r="L11" s="47">
        <f t="shared" si="0"/>
        <v>0.15016333999999998</v>
      </c>
      <c r="M11" s="47">
        <f t="shared" si="0"/>
        <v>0.15016333999999998</v>
      </c>
      <c r="N11" s="47">
        <f t="shared" si="0"/>
        <v>0.15016333999999998</v>
      </c>
      <c r="O11" s="47">
        <f t="shared" si="0"/>
        <v>0.15016333999999998</v>
      </c>
      <c r="P11" s="47">
        <f t="shared" si="0"/>
        <v>0.15016333999999998</v>
      </c>
      <c r="Q11" s="47">
        <f t="shared" si="0"/>
        <v>0.15016333999999998</v>
      </c>
      <c r="R11" s="47">
        <f t="shared" si="0"/>
        <v>0.15016333999999998</v>
      </c>
    </row>
    <row r="12" spans="1:18" s="50" customFormat="1" ht="39.950000000000003" customHeight="1" x14ac:dyDescent="0.2">
      <c r="A12" s="94"/>
      <c r="B12" s="95"/>
      <c r="C12" s="95"/>
      <c r="D12" s="96"/>
      <c r="E12" s="88">
        <f>E8+E10</f>
        <v>329933.84999999998</v>
      </c>
      <c r="F12" s="89"/>
      <c r="G12" s="48">
        <f t="shared" ref="G12:R12" si="1">G8+G10</f>
        <v>29838.94</v>
      </c>
      <c r="H12" s="48">
        <f t="shared" si="1"/>
        <v>27281.360000000001</v>
      </c>
      <c r="I12" s="48">
        <f t="shared" si="1"/>
        <v>27281.360000000001</v>
      </c>
      <c r="J12" s="48">
        <f t="shared" si="1"/>
        <v>27281.360000000001</v>
      </c>
      <c r="K12" s="48">
        <f t="shared" si="1"/>
        <v>27281.360000000001</v>
      </c>
      <c r="L12" s="48">
        <f t="shared" si="1"/>
        <v>27281.360000000001</v>
      </c>
      <c r="M12" s="48">
        <f t="shared" si="1"/>
        <v>27281.360000000001</v>
      </c>
      <c r="N12" s="48">
        <f t="shared" si="1"/>
        <v>27281.360000000001</v>
      </c>
      <c r="O12" s="48">
        <f t="shared" si="1"/>
        <v>27281.360000000001</v>
      </c>
      <c r="P12" s="48">
        <f t="shared" si="1"/>
        <v>27281.360000000001</v>
      </c>
      <c r="Q12" s="48">
        <f t="shared" si="1"/>
        <v>27281.360000000001</v>
      </c>
      <c r="R12" s="48">
        <f t="shared" si="1"/>
        <v>27281.360000000001</v>
      </c>
    </row>
    <row r="14" spans="1:18" ht="12.75" customHeight="1" x14ac:dyDescent="0.2">
      <c r="A14" s="129" t="s">
        <v>28</v>
      </c>
      <c r="B14" s="129"/>
      <c r="C14" s="129"/>
      <c r="D14" s="129"/>
      <c r="E14" s="129"/>
      <c r="F14" s="130"/>
    </row>
    <row r="15" spans="1:18" ht="18.75" customHeight="1" x14ac:dyDescent="0.2">
      <c r="A15" s="129"/>
      <c r="B15" s="129"/>
      <c r="C15" s="129"/>
      <c r="D15" s="129"/>
      <c r="E15" s="129"/>
      <c r="F15" s="130"/>
    </row>
    <row r="16" spans="1:18" ht="12.75" customHeight="1" x14ac:dyDescent="0.2">
      <c r="A16" s="131" t="s">
        <v>29</v>
      </c>
      <c r="B16" s="131"/>
      <c r="C16" s="131"/>
      <c r="D16" s="131"/>
      <c r="E16" s="131"/>
      <c r="F16" s="130"/>
      <c r="H16" s="41"/>
    </row>
    <row r="17" spans="1:13" ht="39" customHeight="1" x14ac:dyDescent="0.2">
      <c r="A17" s="131"/>
      <c r="B17" s="131"/>
      <c r="C17" s="131"/>
      <c r="D17" s="131"/>
      <c r="E17" s="131"/>
      <c r="F17" s="130"/>
    </row>
    <row r="18" spans="1:13" ht="21" x14ac:dyDescent="0.35">
      <c r="A18" s="131" t="s">
        <v>30</v>
      </c>
      <c r="B18" s="131"/>
      <c r="C18" s="131"/>
      <c r="D18" s="131"/>
      <c r="E18" s="131"/>
      <c r="F18" s="131"/>
      <c r="L18" s="41"/>
    </row>
    <row r="19" spans="1:13" ht="21" x14ac:dyDescent="0.35">
      <c r="A19" s="132"/>
      <c r="B19" s="132"/>
      <c r="C19" s="132"/>
      <c r="D19" s="132"/>
      <c r="E19" s="130"/>
      <c r="F19" s="130"/>
      <c r="M19" s="41"/>
    </row>
    <row r="20" spans="1:13" ht="21" x14ac:dyDescent="0.2">
      <c r="A20" s="133" t="s">
        <v>53</v>
      </c>
      <c r="B20" s="133"/>
      <c r="C20" s="133"/>
      <c r="D20" s="133"/>
      <c r="E20" s="130"/>
      <c r="F20" s="130"/>
    </row>
  </sheetData>
  <mergeCells count="29">
    <mergeCell ref="A1:R2"/>
    <mergeCell ref="A3:R4"/>
    <mergeCell ref="A7:D8"/>
    <mergeCell ref="E7:F7"/>
    <mergeCell ref="M5:M6"/>
    <mergeCell ref="N5:N6"/>
    <mergeCell ref="O5:O6"/>
    <mergeCell ref="P5:P6"/>
    <mergeCell ref="E5:F5"/>
    <mergeCell ref="E6:F6"/>
    <mergeCell ref="A5:D6"/>
    <mergeCell ref="G5:G6"/>
    <mergeCell ref="H5:H6"/>
    <mergeCell ref="I5:I6"/>
    <mergeCell ref="J5:J6"/>
    <mergeCell ref="K5:K6"/>
    <mergeCell ref="E8:F8"/>
    <mergeCell ref="A9:D10"/>
    <mergeCell ref="E9:F9"/>
    <mergeCell ref="Q5:Q6"/>
    <mergeCell ref="R5:R6"/>
    <mergeCell ref="L5:L6"/>
    <mergeCell ref="E12:F12"/>
    <mergeCell ref="A14:E15"/>
    <mergeCell ref="A16:E17"/>
    <mergeCell ref="A18:F18"/>
    <mergeCell ref="E10:F10"/>
    <mergeCell ref="A11:D12"/>
    <mergeCell ref="E11:F11"/>
  </mergeCells>
  <pageMargins left="0.511811024" right="0.511811024" top="0.78740157499999996" bottom="0.78740157499999996" header="0.31496062000000002" footer="0.31496062000000002"/>
  <pageSetup paperSize="9" scale="44"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tabSelected="1" workbookViewId="0">
      <selection activeCell="I25" sqref="I25"/>
    </sheetView>
  </sheetViews>
  <sheetFormatPr defaultRowHeight="12.75" x14ac:dyDescent="0.2"/>
  <cols>
    <col min="1" max="1" width="9.33203125" style="51"/>
    <col min="2" max="2" width="51.6640625" customWidth="1"/>
    <col min="3" max="3" width="9.33203125" style="5"/>
    <col min="4" max="4" width="12.1640625" style="6" bestFit="1" customWidth="1"/>
    <col min="5" max="5" width="14.5" style="6" bestFit="1" customWidth="1"/>
  </cols>
  <sheetData>
    <row r="1" spans="1:5" ht="15.75" customHeight="1" x14ac:dyDescent="0.2">
      <c r="A1" s="115" t="s">
        <v>96</v>
      </c>
      <c r="B1" s="115"/>
      <c r="C1" s="115"/>
      <c r="D1" s="115"/>
      <c r="E1" s="115"/>
    </row>
    <row r="2" spans="1:5" ht="15.75" customHeight="1" x14ac:dyDescent="0.2">
      <c r="A2" s="115"/>
      <c r="B2" s="115"/>
      <c r="C2" s="115"/>
      <c r="D2" s="115"/>
      <c r="E2" s="115"/>
    </row>
    <row r="3" spans="1:5" ht="15.75" customHeight="1" x14ac:dyDescent="0.2">
      <c r="A3" s="49"/>
      <c r="B3" s="42"/>
      <c r="C3" s="54"/>
      <c r="D3" s="56"/>
      <c r="E3" s="56"/>
    </row>
    <row r="4" spans="1:5" ht="31.5" x14ac:dyDescent="0.2">
      <c r="A4" s="115" t="s">
        <v>66</v>
      </c>
      <c r="B4" s="52" t="s">
        <v>36</v>
      </c>
      <c r="C4" s="55">
        <v>1</v>
      </c>
      <c r="D4" s="57">
        <v>103.27</v>
      </c>
      <c r="E4" s="57">
        <f>C4*D4</f>
        <v>103.27</v>
      </c>
    </row>
    <row r="5" spans="1:5" ht="31.5" x14ac:dyDescent="0.2">
      <c r="A5" s="115"/>
      <c r="B5" s="52" t="s">
        <v>37</v>
      </c>
      <c r="C5" s="55">
        <v>0.6</v>
      </c>
      <c r="D5" s="57">
        <v>16.21</v>
      </c>
      <c r="E5" s="57">
        <f>C5*D5</f>
        <v>9.7260000000000009</v>
      </c>
    </row>
    <row r="6" spans="1:5" ht="15.75" x14ac:dyDescent="0.2">
      <c r="A6" s="115"/>
      <c r="B6" s="113" t="s">
        <v>95</v>
      </c>
      <c r="C6" s="113"/>
      <c r="D6" s="113"/>
      <c r="E6" s="58">
        <f>E4+E5</f>
        <v>112.996</v>
      </c>
    </row>
    <row r="7" spans="1:5" ht="15.75" x14ac:dyDescent="0.2">
      <c r="A7" s="49"/>
      <c r="B7" s="42"/>
      <c r="C7" s="54"/>
      <c r="D7" s="56"/>
      <c r="E7" s="56"/>
    </row>
    <row r="8" spans="1:5" ht="31.5" x14ac:dyDescent="0.2">
      <c r="A8" s="115" t="s">
        <v>67</v>
      </c>
      <c r="B8" s="52" t="s">
        <v>45</v>
      </c>
      <c r="C8" s="55">
        <v>1</v>
      </c>
      <c r="D8" s="57">
        <v>58.3</v>
      </c>
      <c r="E8" s="57">
        <f>C8*D8</f>
        <v>58.3</v>
      </c>
    </row>
    <row r="9" spans="1:5" ht="31.5" x14ac:dyDescent="0.2">
      <c r="A9" s="115"/>
      <c r="B9" s="52" t="s">
        <v>47</v>
      </c>
      <c r="C9" s="55">
        <v>2.5</v>
      </c>
      <c r="D9" s="57">
        <v>22.37</v>
      </c>
      <c r="E9" s="57">
        <f>C9*D9</f>
        <v>55.925000000000004</v>
      </c>
    </row>
    <row r="10" spans="1:5" ht="15.75" x14ac:dyDescent="0.2">
      <c r="A10" s="115"/>
      <c r="B10" s="113" t="s">
        <v>95</v>
      </c>
      <c r="C10" s="113"/>
      <c r="D10" s="113"/>
      <c r="E10" s="58">
        <f>SUM(E8:E9)</f>
        <v>114.22499999999999</v>
      </c>
    </row>
    <row r="11" spans="1:5" ht="15.75" x14ac:dyDescent="0.2">
      <c r="A11" s="49"/>
      <c r="B11" s="53"/>
      <c r="C11" s="54"/>
      <c r="D11" s="56"/>
      <c r="E11" s="56"/>
    </row>
    <row r="12" spans="1:5" ht="31.5" x14ac:dyDescent="0.2">
      <c r="A12" s="115" t="s">
        <v>68</v>
      </c>
      <c r="B12" s="52" t="s">
        <v>46</v>
      </c>
      <c r="C12" s="55">
        <v>1</v>
      </c>
      <c r="D12" s="57">
        <v>49.3</v>
      </c>
      <c r="E12" s="57">
        <f>C12*D12</f>
        <v>49.3</v>
      </c>
    </row>
    <row r="13" spans="1:5" ht="31.5" x14ac:dyDescent="0.2">
      <c r="A13" s="115"/>
      <c r="B13" s="52" t="s">
        <v>47</v>
      </c>
      <c r="C13" s="55">
        <v>2.5</v>
      </c>
      <c r="D13" s="57">
        <v>22.37</v>
      </c>
      <c r="E13" s="57">
        <f>C13*D13</f>
        <v>55.925000000000004</v>
      </c>
    </row>
    <row r="14" spans="1:5" ht="15.75" x14ac:dyDescent="0.2">
      <c r="A14" s="115"/>
      <c r="B14" s="106" t="s">
        <v>95</v>
      </c>
      <c r="C14" s="106"/>
      <c r="D14" s="106"/>
      <c r="E14" s="58">
        <f>SUM(E12:E13)</f>
        <v>105.22499999999999</v>
      </c>
    </row>
    <row r="17" spans="1:6" x14ac:dyDescent="0.2">
      <c r="A17" s="71" t="s">
        <v>28</v>
      </c>
      <c r="B17" s="71"/>
      <c r="C17" s="71"/>
      <c r="D17" s="71"/>
      <c r="E17" s="71"/>
    </row>
    <row r="18" spans="1:6" x14ac:dyDescent="0.2">
      <c r="A18" s="71"/>
      <c r="B18" s="71"/>
      <c r="C18" s="71"/>
      <c r="D18" s="71"/>
      <c r="E18" s="71"/>
    </row>
    <row r="19" spans="1:6" x14ac:dyDescent="0.2">
      <c r="A19" s="72" t="s">
        <v>29</v>
      </c>
      <c r="B19" s="72"/>
      <c r="C19" s="72"/>
      <c r="D19" s="72"/>
      <c r="E19" s="72"/>
    </row>
    <row r="20" spans="1:6" x14ac:dyDescent="0.2">
      <c r="A20" s="72"/>
      <c r="B20" s="72"/>
      <c r="C20" s="72"/>
      <c r="D20" s="72"/>
      <c r="E20" s="72"/>
    </row>
    <row r="21" spans="1:6" ht="18.75" x14ac:dyDescent="0.3">
      <c r="A21" s="72" t="s">
        <v>30</v>
      </c>
      <c r="B21" s="72"/>
      <c r="C21" s="72"/>
      <c r="D21" s="72"/>
      <c r="E21" s="72"/>
      <c r="F21" s="72"/>
    </row>
    <row r="22" spans="1:6" ht="18.75" x14ac:dyDescent="0.3">
      <c r="A22" s="29"/>
      <c r="B22" s="29"/>
      <c r="C22" s="29"/>
      <c r="D22" s="29"/>
      <c r="E22"/>
    </row>
    <row r="23" spans="1:6" ht="18.75" x14ac:dyDescent="0.2">
      <c r="A23" s="28" t="s">
        <v>53</v>
      </c>
      <c r="B23" s="28"/>
      <c r="C23" s="28"/>
      <c r="D23" s="28"/>
      <c r="E23"/>
    </row>
  </sheetData>
  <mergeCells count="10">
    <mergeCell ref="A1:E2"/>
    <mergeCell ref="A17:E18"/>
    <mergeCell ref="A19:E20"/>
    <mergeCell ref="A21:F21"/>
    <mergeCell ref="B6:D6"/>
    <mergeCell ref="A4:A6"/>
    <mergeCell ref="A8:A10"/>
    <mergeCell ref="B10:D10"/>
    <mergeCell ref="A12:A14"/>
    <mergeCell ref="B14:D14"/>
  </mergeCells>
  <pageMargins left="0.511811024" right="0.511811024" top="0.78740157499999996" bottom="0.78740157499999996" header="0.31496062000000002" footer="0.31496062000000002"/>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3</vt:i4>
      </vt:variant>
      <vt:variant>
        <vt:lpstr>Intervalos nomeados</vt:lpstr>
      </vt:variant>
      <vt:variant>
        <vt:i4>1</vt:i4>
      </vt:variant>
    </vt:vector>
  </HeadingPairs>
  <TitlesOfParts>
    <vt:vector size="4" baseType="lpstr">
      <vt:lpstr>PLANILHA ORÇAMENTÁRIA</vt:lpstr>
      <vt:lpstr>CRONOGRAMA</vt:lpstr>
      <vt:lpstr>COMPOSIÇÃO</vt:lpstr>
      <vt:lpstr>'PLANILHA ORÇAMENTÁRIA'!Area_de_impressao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PROCESSO LICITATÓRIO:</dc:title>
  <dc:creator>Machado Teste</dc:creator>
  <cp:lastModifiedBy>Obras</cp:lastModifiedBy>
  <cp:lastPrinted>2022-11-06T18:58:13Z</cp:lastPrinted>
  <dcterms:created xsi:type="dcterms:W3CDTF">2019-10-14T13:49:34Z</dcterms:created>
  <dcterms:modified xsi:type="dcterms:W3CDTF">2022-11-06T19:10:22Z</dcterms:modified>
</cp:coreProperties>
</file>