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arzedo\e\ARQUIVOS OBRAS\GUSTAVO\Licitação Iluminação\"/>
    </mc:Choice>
  </mc:AlternateContent>
  <bookViews>
    <workbookView xWindow="0" yWindow="0" windowWidth="28800" windowHeight="1150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F15" i="1" s="1"/>
  <c r="G15" i="1" s="1"/>
  <c r="E13" i="1"/>
  <c r="F13" i="1" s="1"/>
  <c r="G13" i="1" s="1"/>
  <c r="E12" i="1"/>
  <c r="F12" i="1" s="1"/>
  <c r="G12" i="1" s="1"/>
  <c r="E11" i="1"/>
  <c r="F11" i="1" s="1"/>
  <c r="G11" i="1" s="1"/>
  <c r="E10" i="1"/>
  <c r="F10" i="1" s="1"/>
  <c r="G10" i="1" s="1"/>
  <c r="G16" i="1" l="1"/>
</calcChain>
</file>

<file path=xl/sharedStrings.xml><?xml version="1.0" encoding="utf-8"?>
<sst xmlns="http://schemas.openxmlformats.org/spreadsheetml/2006/main" count="38" uniqueCount="35">
  <si>
    <t>PREFEITURA MUNICIPAL DE SARZEDO</t>
  </si>
  <si>
    <t>Rua Eloy Cândido de Melo, n° 477 - Centro - Sarzedo/ MG</t>
  </si>
  <si>
    <t>Telefone: (31) 3577-7010</t>
  </si>
  <si>
    <t>CNPJ : 01.612.509/0001-58</t>
  </si>
  <si>
    <t>CEP: 32.450-000</t>
  </si>
  <si>
    <t>OBRA: PARA CONTRATAÇÃO DE EMPRESA ESPECIALIZADA  PARA FORNECIMENTO DE MATERIAIS E MÃO DE OBRA  EM SERVIÇOS DE ELETRIFICAÇÃO E ILUMINAÇÃO PUBLICA.</t>
  </si>
  <si>
    <t>DATA:16/09/21</t>
  </si>
  <si>
    <t>LOCAL: Diversos logradouros do Município de Sarzedo - Minas Gerais</t>
  </si>
  <si>
    <t>ITEM</t>
  </si>
  <si>
    <t>DESCRIÇÃO</t>
  </si>
  <si>
    <t>UNIDADE</t>
  </si>
  <si>
    <t xml:space="preserve">QUANTIDADE  </t>
  </si>
  <si>
    <t>PREÇO UNITÁRIO S/ BDI</t>
  </si>
  <si>
    <t xml:space="preserve">PREÇO UNITÁRIO C/ BDI </t>
  </si>
  <si>
    <t xml:space="preserve">PREÇO TOTAL </t>
  </si>
  <si>
    <t>FORNECIMENTO,  INSTALAÇÃO E REMOÇÃO DE LUMINÁRIAS PÚBLICAS</t>
  </si>
  <si>
    <t>1.1</t>
  </si>
  <si>
    <t>FORNECER E INSTALAR LUMINÁRIA PÚBLICA DE LED 60 W COMPLETA, INCLUSO RELÉ E ACESSÓRIOS</t>
  </si>
  <si>
    <t>UNI</t>
  </si>
  <si>
    <t>1.2</t>
  </si>
  <si>
    <t>FORNECER E INSTALAR LUMINÁRIA PÚBLICA DE LED 150 W COMPLETA, INCLUSO RELÉ E ACESSÓRIOS</t>
  </si>
  <si>
    <t>1.3</t>
  </si>
  <si>
    <t>MÃO DE OBRA DE RETIRADA DE LUMINÁRIA COMPLETA</t>
  </si>
  <si>
    <t>SERV</t>
  </si>
  <si>
    <t>1.4</t>
  </si>
  <si>
    <t>FORNECER E INSTALAR BRAÇO DE ILUMINAÇÃO PÚBLICA TIPO CURTO GALVANIZADO</t>
  </si>
  <si>
    <t xml:space="preserve">PROJETO EXECUTIVO DE REDE DE ILUMINAÇÃO PÚBLICA </t>
  </si>
  <si>
    <t>2.1</t>
  </si>
  <si>
    <t>PROJETO COMPLETO DE EXTENSÃO DE RDU, REDE DE IP POR POSTE INSTALADO</t>
  </si>
  <si>
    <t xml:space="preserve">TOTAL GERAL DO ORÇAMENTO </t>
  </si>
  <si>
    <t>GUSTAVO LUCAS BRUNO DA SILVA</t>
  </si>
  <si>
    <t>BDI: 28,82%</t>
  </si>
  <si>
    <t>CREA-MG 222.586/D</t>
  </si>
  <si>
    <t>20°02'42"S  44°08'01"W</t>
  </si>
  <si>
    <t xml:space="preserve">COORDENADAS: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</si>
</sst>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  <numFmt numFmtId="165" formatCode="&quot;R$&quot;\ 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/>
  </cellStyleXfs>
  <cellXfs count="61">
    <xf numFmtId="0" fontId="0" fillId="0" borderId="0" xfId="0"/>
    <xf numFmtId="0" fontId="4" fillId="0" borderId="9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4" borderId="14" xfId="0" applyNumberFormat="1" applyFont="1" applyFill="1" applyBorder="1" applyAlignment="1" applyProtection="1">
      <alignment horizontal="center" vertical="center"/>
      <protection locked="0" hidden="1"/>
    </xf>
    <xf numFmtId="0" fontId="5" fillId="0" borderId="14" xfId="0" applyNumberFormat="1" applyFont="1" applyBorder="1" applyAlignment="1">
      <alignment horizontal="center" vertical="center" wrapText="1"/>
    </xf>
    <xf numFmtId="4" fontId="5" fillId="0" borderId="14" xfId="0" applyNumberFormat="1" applyFont="1" applyBorder="1" applyAlignment="1">
      <alignment horizontal="center" vertical="center" wrapText="1"/>
    </xf>
    <xf numFmtId="164" fontId="5" fillId="0" borderId="14" xfId="0" applyNumberFormat="1" applyFont="1" applyFill="1" applyBorder="1" applyAlignment="1">
      <alignment horizontal="center" vertical="center" wrapText="1"/>
    </xf>
    <xf numFmtId="0" fontId="5" fillId="0" borderId="14" xfId="0" applyNumberFormat="1" applyFont="1" applyBorder="1" applyAlignment="1" applyProtection="1">
      <alignment horizontal="center" vertical="center"/>
      <protection locked="0" hidden="1"/>
    </xf>
    <xf numFmtId="4" fontId="5" fillId="0" borderId="14" xfId="0" applyNumberFormat="1" applyFont="1" applyBorder="1" applyAlignment="1" applyProtection="1">
      <alignment horizontal="center" vertical="center"/>
      <protection locked="0" hidden="1"/>
    </xf>
    <xf numFmtId="44" fontId="5" fillId="0" borderId="14" xfId="0" applyNumberFormat="1" applyFont="1" applyBorder="1" applyAlignment="1" applyProtection="1">
      <alignment horizontal="center" vertical="center"/>
      <protection locked="0" hidden="1"/>
    </xf>
    <xf numFmtId="0" fontId="2" fillId="0" borderId="0" xfId="0" applyFont="1" applyAlignment="1">
      <alignment horizontal="center"/>
    </xf>
    <xf numFmtId="4" fontId="4" fillId="5" borderId="0" xfId="2" applyNumberFormat="1" applyFont="1" applyFill="1" applyBorder="1" applyAlignment="1">
      <alignment horizontal="center" vertical="center" wrapText="1"/>
    </xf>
    <xf numFmtId="164" fontId="4" fillId="5" borderId="0" xfId="2" applyNumberFormat="1" applyFont="1" applyFill="1" applyBorder="1" applyAlignment="1">
      <alignment horizontal="center" vertical="center" wrapText="1"/>
    </xf>
    <xf numFmtId="165" fontId="4" fillId="5" borderId="0" xfId="2" applyNumberFormat="1" applyFont="1" applyFill="1" applyBorder="1" applyAlignment="1">
      <alignment horizontal="center" vertical="center" wrapText="1"/>
    </xf>
    <xf numFmtId="0" fontId="0" fillId="5" borderId="0" xfId="0" applyFill="1" applyBorder="1"/>
    <xf numFmtId="0" fontId="0" fillId="0" borderId="7" xfId="0" applyBorder="1"/>
    <xf numFmtId="0" fontId="6" fillId="0" borderId="14" xfId="0" applyFont="1" applyBorder="1" applyAlignment="1">
      <alignment horizontal="center" vertical="center" wrapText="1"/>
    </xf>
    <xf numFmtId="164" fontId="6" fillId="0" borderId="14" xfId="1" applyNumberFormat="1" applyFont="1" applyBorder="1" applyAlignment="1">
      <alignment horizontal="center" vertical="center"/>
    </xf>
    <xf numFmtId="44" fontId="6" fillId="0" borderId="14" xfId="1" applyNumberFormat="1" applyFont="1" applyBorder="1" applyAlignment="1">
      <alignment horizontal="center" vertical="center"/>
    </xf>
    <xf numFmtId="4" fontId="4" fillId="4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top"/>
    </xf>
    <xf numFmtId="0" fontId="4" fillId="0" borderId="8" xfId="0" applyFont="1" applyFill="1" applyBorder="1" applyAlignment="1">
      <alignment horizontal="center" vertical="top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4" fontId="4" fillId="3" borderId="12" xfId="0" applyNumberFormat="1" applyFont="1" applyFill="1" applyBorder="1" applyAlignment="1" applyProtection="1">
      <alignment horizontal="center" vertical="center" wrapText="1"/>
      <protection locked="0" hidden="1"/>
    </xf>
    <xf numFmtId="4" fontId="4" fillId="3" borderId="7" xfId="0" applyNumberFormat="1" applyFont="1" applyFill="1" applyBorder="1" applyAlignment="1" applyProtection="1">
      <alignment horizontal="center" vertical="center" wrapText="1"/>
      <protection locked="0" hidden="1"/>
    </xf>
    <xf numFmtId="4" fontId="4" fillId="3" borderId="13" xfId="0" applyNumberFormat="1" applyFont="1" applyFill="1" applyBorder="1" applyAlignment="1" applyProtection="1">
      <alignment horizontal="center" vertical="center" wrapText="1"/>
      <protection locked="0" hidden="1"/>
    </xf>
    <xf numFmtId="0" fontId="4" fillId="2" borderId="14" xfId="0" applyFont="1" applyFill="1" applyBorder="1" applyAlignment="1">
      <alignment horizontal="center" vertical="center" wrapText="1"/>
    </xf>
    <xf numFmtId="4" fontId="4" fillId="4" borderId="14" xfId="2" applyNumberFormat="1" applyFont="1" applyFill="1" applyBorder="1" applyAlignment="1">
      <alignment horizontal="center" vertical="center" wrapText="1"/>
    </xf>
    <xf numFmtId="164" fontId="4" fillId="4" borderId="14" xfId="2" applyNumberFormat="1" applyFont="1" applyFill="1" applyBorder="1" applyAlignment="1">
      <alignment horizontal="center" vertical="center" wrapText="1"/>
    </xf>
    <xf numFmtId="165" fontId="4" fillId="4" borderId="14" xfId="2" applyNumberFormat="1" applyFont="1" applyFill="1" applyBorder="1" applyAlignment="1">
      <alignment horizontal="center" vertical="center" wrapText="1"/>
    </xf>
    <xf numFmtId="164" fontId="5" fillId="0" borderId="14" xfId="0" applyNumberFormat="1" applyFont="1" applyFill="1" applyBorder="1" applyAlignment="1">
      <alignment horizontal="center" vertical="center" wrapText="1"/>
    </xf>
    <xf numFmtId="4" fontId="4" fillId="4" borderId="14" xfId="0" applyNumberFormat="1" applyFont="1" applyFill="1" applyBorder="1" applyAlignment="1" applyProtection="1">
      <alignment horizontal="center" vertical="center"/>
      <protection locked="0" hidden="1"/>
    </xf>
    <xf numFmtId="44" fontId="5" fillId="0" borderId="9" xfId="0" applyNumberFormat="1" applyFont="1" applyBorder="1" applyAlignment="1" applyProtection="1">
      <alignment horizontal="center" vertical="center"/>
      <protection locked="0" hidden="1"/>
    </xf>
    <xf numFmtId="44" fontId="5" fillId="0" borderId="11" xfId="0" applyNumberFormat="1" applyFont="1" applyBorder="1" applyAlignment="1" applyProtection="1">
      <alignment horizontal="center" vertical="center"/>
      <protection locked="0" hidden="1"/>
    </xf>
    <xf numFmtId="0" fontId="4" fillId="0" borderId="10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right" vertical="center"/>
    </xf>
    <xf numFmtId="0" fontId="4" fillId="0" borderId="9" xfId="0" applyFont="1" applyFill="1" applyBorder="1" applyAlignment="1">
      <alignment horizontal="right" vertical="center"/>
    </xf>
  </cellXfs>
  <cellStyles count="3">
    <cellStyle name="Mo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2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95250</xdr:rowOff>
    </xdr:from>
    <xdr:to>
      <xdr:col>2</xdr:col>
      <xdr:colOff>719137</xdr:colOff>
      <xdr:row>0</xdr:row>
      <xdr:rowOff>95250</xdr:rowOff>
    </xdr:to>
    <xdr:pic>
      <xdr:nvPicPr>
        <xdr:cNvPr id="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0"/>
          <a:ext cx="47815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6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7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8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3</xdr:col>
      <xdr:colOff>500062</xdr:colOff>
      <xdr:row>6</xdr:row>
      <xdr:rowOff>0</xdr:rowOff>
    </xdr:to>
    <xdr:pic>
      <xdr:nvPicPr>
        <xdr:cNvPr id="9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2652713"/>
          <a:ext cx="47815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11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12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1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1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1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16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17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18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3</xdr:col>
      <xdr:colOff>500062</xdr:colOff>
      <xdr:row>6</xdr:row>
      <xdr:rowOff>0</xdr:rowOff>
    </xdr:to>
    <xdr:pic>
      <xdr:nvPicPr>
        <xdr:cNvPr id="19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2652713"/>
          <a:ext cx="47815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2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21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6</xdr:row>
      <xdr:rowOff>0</xdr:rowOff>
    </xdr:from>
    <xdr:to>
      <xdr:col>3</xdr:col>
      <xdr:colOff>4762</xdr:colOff>
      <xdr:row>6</xdr:row>
      <xdr:rowOff>0</xdr:rowOff>
    </xdr:to>
    <xdr:pic>
      <xdr:nvPicPr>
        <xdr:cNvPr id="22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2652713"/>
          <a:ext cx="478631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90488</xdr:colOff>
      <xdr:row>0</xdr:row>
      <xdr:rowOff>38100</xdr:rowOff>
    </xdr:from>
    <xdr:to>
      <xdr:col>1</xdr:col>
      <xdr:colOff>2890838</xdr:colOff>
      <xdr:row>0</xdr:row>
      <xdr:rowOff>814387</xdr:rowOff>
    </xdr:to>
    <xdr:pic>
      <xdr:nvPicPr>
        <xdr:cNvPr id="23" name="Imagem 25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8" y="38100"/>
          <a:ext cx="3448050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157692</xdr:colOff>
      <xdr:row>0</xdr:row>
      <xdr:rowOff>264583</xdr:rowOff>
    </xdr:from>
    <xdr:to>
      <xdr:col>7</xdr:col>
      <xdr:colOff>1062560</xdr:colOff>
      <xdr:row>0</xdr:row>
      <xdr:rowOff>783167</xdr:rowOff>
    </xdr:to>
    <xdr:sp macro="" textlink="">
      <xdr:nvSpPr>
        <xdr:cNvPr id="24" name="CaixaDeTexto 23"/>
        <xdr:cNvSpPr txBox="1"/>
      </xdr:nvSpPr>
      <xdr:spPr>
        <a:xfrm>
          <a:off x="4348692" y="264583"/>
          <a:ext cx="6757981" cy="5185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2200" b="1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cs typeface="Arial" panose="020B0604020202020204" pitchFamily="34" charset="0"/>
            </a:rPr>
            <a:t>PLANILHA ORÇAMENTÁRIA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L8" sqref="L8"/>
    </sheetView>
  </sheetViews>
  <sheetFormatPr defaultRowHeight="15" x14ac:dyDescent="0.25"/>
  <cols>
    <col min="2" max="2" width="47.85546875" customWidth="1"/>
    <col min="3" max="3" width="12.140625" customWidth="1"/>
    <col min="4" max="4" width="13.42578125" customWidth="1"/>
    <col min="5" max="5" width="15.140625" customWidth="1"/>
    <col min="6" max="6" width="14" customWidth="1"/>
    <col min="7" max="7" width="14.28515625" customWidth="1"/>
    <col min="8" max="8" width="11.5703125" customWidth="1"/>
  </cols>
  <sheetData>
    <row r="1" spans="1:8" ht="67.150000000000006" customHeight="1" thickBot="1" x14ac:dyDescent="0.3">
      <c r="A1" s="22"/>
      <c r="B1" s="23"/>
      <c r="C1" s="23"/>
      <c r="D1" s="23"/>
      <c r="E1" s="23"/>
      <c r="F1" s="23"/>
      <c r="G1" s="23"/>
      <c r="H1" s="24"/>
    </row>
    <row r="2" spans="1:8" ht="23.25" customHeight="1" thickBot="1" x14ac:dyDescent="0.3">
      <c r="A2" s="25" t="s">
        <v>0</v>
      </c>
      <c r="B2" s="26"/>
      <c r="C2" s="26"/>
      <c r="D2" s="26"/>
      <c r="E2" s="26"/>
      <c r="F2" s="26"/>
      <c r="G2" s="26"/>
      <c r="H2" s="27"/>
    </row>
    <row r="3" spans="1:8" ht="15" customHeight="1" x14ac:dyDescent="0.25">
      <c r="A3" s="28" t="s">
        <v>1</v>
      </c>
      <c r="B3" s="29"/>
      <c r="C3" s="30"/>
      <c r="D3" s="31" t="s">
        <v>2</v>
      </c>
      <c r="E3" s="32"/>
      <c r="F3" s="31" t="s">
        <v>3</v>
      </c>
      <c r="G3" s="35"/>
      <c r="H3" s="32"/>
    </row>
    <row r="4" spans="1:8" ht="12.75" customHeight="1" x14ac:dyDescent="0.25">
      <c r="A4" s="37" t="s">
        <v>4</v>
      </c>
      <c r="B4" s="38"/>
      <c r="C4" s="39"/>
      <c r="D4" s="33"/>
      <c r="E4" s="34"/>
      <c r="F4" s="33"/>
      <c r="G4" s="36"/>
      <c r="H4" s="34"/>
    </row>
    <row r="5" spans="1:8" ht="26.25" customHeight="1" x14ac:dyDescent="0.25">
      <c r="A5" s="40" t="s">
        <v>5</v>
      </c>
      <c r="B5" s="41"/>
      <c r="C5" s="41"/>
      <c r="D5" s="58"/>
      <c r="E5" s="58"/>
      <c r="F5" s="42"/>
      <c r="G5" s="1" t="s">
        <v>6</v>
      </c>
      <c r="H5" s="2" t="s">
        <v>31</v>
      </c>
    </row>
    <row r="6" spans="1:8" x14ac:dyDescent="0.25">
      <c r="A6" s="43" t="s">
        <v>7</v>
      </c>
      <c r="B6" s="44"/>
      <c r="C6" s="44"/>
      <c r="D6" s="60" t="s">
        <v>34</v>
      </c>
      <c r="E6" s="59"/>
      <c r="F6" s="56" t="s">
        <v>33</v>
      </c>
      <c r="G6" s="56"/>
      <c r="H6" s="57"/>
    </row>
    <row r="7" spans="1:8" x14ac:dyDescent="0.25">
      <c r="A7" s="45"/>
      <c r="B7" s="46"/>
      <c r="C7" s="46"/>
      <c r="D7" s="46"/>
      <c r="E7" s="46"/>
      <c r="F7" s="46"/>
      <c r="G7" s="46"/>
      <c r="H7" s="47"/>
    </row>
    <row r="8" spans="1:8" ht="42" customHeight="1" x14ac:dyDescent="0.25">
      <c r="A8" s="3" t="s">
        <v>8</v>
      </c>
      <c r="B8" s="3" t="s">
        <v>9</v>
      </c>
      <c r="C8" s="3" t="s">
        <v>10</v>
      </c>
      <c r="D8" s="4" t="s">
        <v>11</v>
      </c>
      <c r="E8" s="4" t="s">
        <v>12</v>
      </c>
      <c r="F8" s="4" t="s">
        <v>13</v>
      </c>
      <c r="G8" s="48" t="s">
        <v>14</v>
      </c>
      <c r="H8" s="48"/>
    </row>
    <row r="9" spans="1:8" x14ac:dyDescent="0.25">
      <c r="A9" s="5">
        <v>1</v>
      </c>
      <c r="B9" s="21" t="s">
        <v>15</v>
      </c>
      <c r="C9" s="21"/>
      <c r="D9" s="21"/>
      <c r="E9" s="21"/>
      <c r="F9" s="21"/>
      <c r="G9" s="21"/>
      <c r="H9" s="21"/>
    </row>
    <row r="10" spans="1:8" ht="35.25" customHeight="1" x14ac:dyDescent="0.25">
      <c r="A10" s="6" t="s">
        <v>16</v>
      </c>
      <c r="B10" s="18" t="s">
        <v>17</v>
      </c>
      <c r="C10" s="7" t="s">
        <v>18</v>
      </c>
      <c r="D10" s="7">
        <v>1400</v>
      </c>
      <c r="E10" s="8">
        <f>(885.3+1002.65+1098.8)/3</f>
        <v>995.58333333333337</v>
      </c>
      <c r="F10" s="19">
        <f>E10*1.03</f>
        <v>1025.4508333333333</v>
      </c>
      <c r="G10" s="52">
        <f>F10*D10</f>
        <v>1435631.1666666667</v>
      </c>
      <c r="H10" s="52"/>
    </row>
    <row r="11" spans="1:8" ht="39" customHeight="1" x14ac:dyDescent="0.25">
      <c r="A11" s="6" t="s">
        <v>19</v>
      </c>
      <c r="B11" s="18" t="s">
        <v>20</v>
      </c>
      <c r="C11" s="7" t="s">
        <v>18</v>
      </c>
      <c r="D11" s="7">
        <v>300</v>
      </c>
      <c r="E11" s="8">
        <f>(995.3+1382.23+1651.2)/3</f>
        <v>1342.9099999999999</v>
      </c>
      <c r="F11" s="19">
        <f>E11*1.216</f>
        <v>1632.9785599999998</v>
      </c>
      <c r="G11" s="52">
        <f>F11*D11</f>
        <v>489893.56799999991</v>
      </c>
      <c r="H11" s="52"/>
    </row>
    <row r="12" spans="1:8" ht="22.5" customHeight="1" x14ac:dyDescent="0.25">
      <c r="A12" s="6" t="s">
        <v>21</v>
      </c>
      <c r="B12" s="18" t="s">
        <v>22</v>
      </c>
      <c r="C12" s="7" t="s">
        <v>23</v>
      </c>
      <c r="D12" s="7">
        <v>1700</v>
      </c>
      <c r="E12" s="8">
        <f>(168.25+251.7+253.8)/3</f>
        <v>224.58333333333334</v>
      </c>
      <c r="F12" s="19">
        <f>E12*1.216</f>
        <v>273.09333333333336</v>
      </c>
      <c r="G12" s="52">
        <f>F12*D12</f>
        <v>464258.66666666674</v>
      </c>
      <c r="H12" s="52"/>
    </row>
    <row r="13" spans="1:8" ht="40.5" customHeight="1" x14ac:dyDescent="0.25">
      <c r="A13" s="6" t="s">
        <v>24</v>
      </c>
      <c r="B13" s="18" t="s">
        <v>25</v>
      </c>
      <c r="C13" s="7" t="s">
        <v>18</v>
      </c>
      <c r="D13" s="7">
        <v>200</v>
      </c>
      <c r="E13" s="8">
        <f>(198.2+263.4+283.2)/3</f>
        <v>248.26666666666665</v>
      </c>
      <c r="F13" s="19">
        <f>E13*1.216</f>
        <v>301.89226666666661</v>
      </c>
      <c r="G13" s="52">
        <f>F13*D13</f>
        <v>60378.453333333324</v>
      </c>
      <c r="H13" s="52"/>
    </row>
    <row r="14" spans="1:8" x14ac:dyDescent="0.25">
      <c r="A14" s="5">
        <v>2</v>
      </c>
      <c r="B14" s="53" t="s">
        <v>26</v>
      </c>
      <c r="C14" s="53"/>
      <c r="D14" s="53"/>
      <c r="E14" s="53"/>
      <c r="F14" s="53"/>
      <c r="G14" s="53"/>
      <c r="H14" s="53"/>
    </row>
    <row r="15" spans="1:8" ht="26.65" customHeight="1" x14ac:dyDescent="0.25">
      <c r="A15" s="9" t="s">
        <v>27</v>
      </c>
      <c r="B15" s="18" t="s">
        <v>28</v>
      </c>
      <c r="C15" s="10" t="s">
        <v>23</v>
      </c>
      <c r="D15" s="10">
        <v>1700</v>
      </c>
      <c r="E15" s="11">
        <f>(111.2+178.2+191.21)/3</f>
        <v>160.20333333333335</v>
      </c>
      <c r="F15" s="20">
        <f>E15*1.216</f>
        <v>194.80725333333334</v>
      </c>
      <c r="G15" s="54">
        <f>F15*D15</f>
        <v>331172.33066666668</v>
      </c>
      <c r="H15" s="55"/>
    </row>
    <row r="16" spans="1:8" x14ac:dyDescent="0.25">
      <c r="A16" s="49" t="s">
        <v>29</v>
      </c>
      <c r="B16" s="49"/>
      <c r="C16" s="49"/>
      <c r="D16" s="49"/>
      <c r="E16" s="49"/>
      <c r="F16" s="49"/>
      <c r="G16" s="50">
        <f>SUM(G10:H13)+SUM(G15:H15)</f>
        <v>2781334.1853333334</v>
      </c>
      <c r="H16" s="51"/>
    </row>
    <row r="17" spans="1:8" ht="9.75" customHeight="1" x14ac:dyDescent="0.25">
      <c r="A17" s="13"/>
      <c r="B17" s="13"/>
      <c r="C17" s="13"/>
      <c r="D17" s="13"/>
      <c r="E17" s="13"/>
      <c r="F17" s="13"/>
      <c r="G17" s="14"/>
      <c r="H17" s="15"/>
    </row>
    <row r="18" spans="1:8" s="16" customFormat="1" x14ac:dyDescent="0.25">
      <c r="A18" s="13"/>
      <c r="B18" s="13"/>
      <c r="C18" s="13"/>
      <c r="D18" s="13"/>
      <c r="E18" s="13"/>
      <c r="F18" s="13"/>
      <c r="G18" s="14"/>
      <c r="H18" s="15"/>
    </row>
    <row r="19" spans="1:8" x14ac:dyDescent="0.25">
      <c r="B19" s="17"/>
    </row>
    <row r="20" spans="1:8" ht="13.9" customHeight="1" x14ac:dyDescent="0.25">
      <c r="B20" s="12" t="s">
        <v>30</v>
      </c>
    </row>
    <row r="21" spans="1:8" ht="13.9" customHeight="1" x14ac:dyDescent="0.25">
      <c r="B21" s="12" t="s">
        <v>32</v>
      </c>
    </row>
  </sheetData>
  <mergeCells count="22">
    <mergeCell ref="A16:F16"/>
    <mergeCell ref="G16:H16"/>
    <mergeCell ref="G10:H10"/>
    <mergeCell ref="G11:H11"/>
    <mergeCell ref="G12:H12"/>
    <mergeCell ref="G13:H13"/>
    <mergeCell ref="B14:H14"/>
    <mergeCell ref="G15:H15"/>
    <mergeCell ref="B9:H9"/>
    <mergeCell ref="A1:B1"/>
    <mergeCell ref="C1:H1"/>
    <mergeCell ref="A2:H2"/>
    <mergeCell ref="A3:C3"/>
    <mergeCell ref="D3:E4"/>
    <mergeCell ref="F3:H4"/>
    <mergeCell ref="A4:C4"/>
    <mergeCell ref="A5:F5"/>
    <mergeCell ref="F6:H6"/>
    <mergeCell ref="A7:H7"/>
    <mergeCell ref="G8:H8"/>
    <mergeCell ref="A6:C6"/>
    <mergeCell ref="D6:E6"/>
  </mergeCells>
  <pageMargins left="0.7" right="0.7" top="0.75" bottom="0.75" header="0.3" footer="0.3"/>
  <pageSetup paperSize="9"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Renato</dc:creator>
  <cp:lastModifiedBy>Projetos03</cp:lastModifiedBy>
  <cp:lastPrinted>2021-09-17T17:48:59Z</cp:lastPrinted>
  <dcterms:created xsi:type="dcterms:W3CDTF">2021-09-17T17:33:26Z</dcterms:created>
  <dcterms:modified xsi:type="dcterms:W3CDTF">2021-10-07T13:33:57Z</dcterms:modified>
</cp:coreProperties>
</file>