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Obras\Desktop\DRENAGEM\planilhas\"/>
    </mc:Choice>
  </mc:AlternateContent>
  <bookViews>
    <workbookView xWindow="0" yWindow="0" windowWidth="15300" windowHeight="8250" activeTab="1"/>
  </bookViews>
  <sheets>
    <sheet name="PLANILHA ORÇAMENTÁRIA" sheetId="6" r:id="rId1"/>
    <sheet name="CRONOGRAMA FÍSICO FINANCEIRO" sheetId="9" r:id="rId2"/>
  </sheets>
  <definedNames>
    <definedName name="_xlnm.Print_Area" localSheetId="0">'PLANILHA ORÇAMENTÁRIA'!$A$1:$I$117</definedName>
  </definedNames>
  <calcPr calcId="152511"/>
</workbook>
</file>

<file path=xl/calcChain.xml><?xml version="1.0" encoding="utf-8"?>
<calcChain xmlns="http://schemas.openxmlformats.org/spreadsheetml/2006/main">
  <c r="F32" i="9" l="1"/>
  <c r="N32" i="9" s="1"/>
  <c r="F30" i="9"/>
  <c r="P30" i="9" s="1"/>
  <c r="F26" i="9"/>
  <c r="O26" i="9" s="1"/>
  <c r="F24" i="9"/>
  <c r="N24" i="9" s="1"/>
  <c r="F22" i="9"/>
  <c r="M22" i="9" s="1"/>
  <c r="F20" i="9"/>
  <c r="M20" i="9" s="1"/>
  <c r="F18" i="9"/>
  <c r="P18" i="9" s="1"/>
  <c r="F16" i="9"/>
  <c r="N16" i="9" s="1"/>
  <c r="F12" i="9"/>
  <c r="N12" i="9" s="1"/>
  <c r="P32" i="9"/>
  <c r="O32" i="9"/>
  <c r="J32" i="9"/>
  <c r="I32" i="9"/>
  <c r="R30" i="9"/>
  <c r="Q30" i="9"/>
  <c r="O30" i="9"/>
  <c r="N30" i="9"/>
  <c r="L30" i="9"/>
  <c r="K30" i="9"/>
  <c r="I30" i="9"/>
  <c r="H30" i="9"/>
  <c r="G30" i="9"/>
  <c r="B31" i="9"/>
  <c r="A31" i="9"/>
  <c r="B29" i="9"/>
  <c r="A29" i="9"/>
  <c r="B27" i="9"/>
  <c r="A27" i="9"/>
  <c r="B25" i="9"/>
  <c r="A25" i="9"/>
  <c r="B23" i="9"/>
  <c r="A23" i="9"/>
  <c r="B21" i="9"/>
  <c r="A21" i="9"/>
  <c r="B19" i="9"/>
  <c r="A19" i="9"/>
  <c r="B17" i="9"/>
  <c r="A17" i="9"/>
  <c r="B15" i="9"/>
  <c r="A15" i="9"/>
  <c r="B13" i="9"/>
  <c r="A13" i="9"/>
  <c r="B11" i="9"/>
  <c r="A11" i="9"/>
  <c r="B9" i="9"/>
  <c r="A9" i="9"/>
  <c r="J24" i="9"/>
  <c r="I24" i="9"/>
  <c r="R22" i="9"/>
  <c r="L22" i="9"/>
  <c r="K22" i="9"/>
  <c r="Q18" i="9"/>
  <c r="L18" i="9"/>
  <c r="K18" i="9"/>
  <c r="H20" i="9" l="1"/>
  <c r="N20" i="9"/>
  <c r="N22" i="9"/>
  <c r="H22" i="9"/>
  <c r="O22" i="9"/>
  <c r="O24" i="9"/>
  <c r="I22" i="9"/>
  <c r="P22" i="9"/>
  <c r="P24" i="9"/>
  <c r="J22" i="9"/>
  <c r="Q22" i="9"/>
  <c r="P26" i="9"/>
  <c r="M30" i="9"/>
  <c r="K32" i="9"/>
  <c r="Q32" i="9"/>
  <c r="L32" i="9"/>
  <c r="R32" i="9"/>
  <c r="G32" i="9"/>
  <c r="M32" i="9"/>
  <c r="H32" i="9"/>
  <c r="J30" i="9"/>
  <c r="J26" i="9"/>
  <c r="K26" i="9"/>
  <c r="L26" i="9"/>
  <c r="G26" i="9"/>
  <c r="N26" i="9"/>
  <c r="Q26" i="9"/>
  <c r="R26" i="9"/>
  <c r="M26" i="9"/>
  <c r="H26" i="9"/>
  <c r="I26" i="9"/>
  <c r="L24" i="9"/>
  <c r="R24" i="9"/>
  <c r="K24" i="9"/>
  <c r="Q24" i="9"/>
  <c r="G24" i="9"/>
  <c r="M24" i="9"/>
  <c r="H24" i="9"/>
  <c r="G22" i="9"/>
  <c r="J20" i="9"/>
  <c r="K20" i="9"/>
  <c r="L20" i="9"/>
  <c r="R20" i="9"/>
  <c r="I20" i="9"/>
  <c r="O20" i="9"/>
  <c r="P20" i="9"/>
  <c r="Q20" i="9"/>
  <c r="G20" i="9"/>
  <c r="H18" i="9"/>
  <c r="N18" i="9"/>
  <c r="R18" i="9"/>
  <c r="G18" i="9"/>
  <c r="M18" i="9"/>
  <c r="I18" i="9"/>
  <c r="O18" i="9"/>
  <c r="J18" i="9"/>
  <c r="O16" i="9"/>
  <c r="P16" i="9"/>
  <c r="K16" i="9"/>
  <c r="L16" i="9"/>
  <c r="R16" i="9"/>
  <c r="I16" i="9"/>
  <c r="J16" i="9"/>
  <c r="G16" i="9"/>
  <c r="M16" i="9"/>
  <c r="Q16" i="9"/>
  <c r="H16" i="9"/>
  <c r="J12" i="9"/>
  <c r="P12" i="9"/>
  <c r="K12" i="9"/>
  <c r="L12" i="9"/>
  <c r="R12" i="9"/>
  <c r="O12" i="9"/>
  <c r="G12" i="9"/>
  <c r="M12" i="9"/>
  <c r="I12" i="9"/>
  <c r="Q12" i="9"/>
  <c r="H12" i="9"/>
  <c r="N44" i="6" l="1"/>
  <c r="I11" i="6" l="1"/>
  <c r="F10" i="9" s="1"/>
  <c r="I33" i="6"/>
  <c r="F14" i="9" s="1"/>
  <c r="M14" i="9" l="1"/>
  <c r="N14" i="9"/>
  <c r="H14" i="9"/>
  <c r="J14" i="9"/>
  <c r="Q14" i="9"/>
  <c r="G14" i="9"/>
  <c r="I14" i="9"/>
  <c r="K14" i="9"/>
  <c r="R14" i="9"/>
  <c r="P14" i="9"/>
  <c r="L14" i="9"/>
  <c r="O14" i="9"/>
  <c r="Q10" i="9"/>
  <c r="N10" i="9"/>
  <c r="G10" i="9"/>
  <c r="L10" i="9"/>
  <c r="R10" i="9"/>
  <c r="J10" i="9"/>
  <c r="P10" i="9"/>
  <c r="I10" i="9"/>
  <c r="O10" i="9"/>
  <c r="H10" i="9"/>
  <c r="M10" i="9"/>
  <c r="K10" i="9"/>
  <c r="F28" i="9"/>
  <c r="I106" i="6"/>
  <c r="P28" i="9" l="1"/>
  <c r="P34" i="9" s="1"/>
  <c r="N28" i="9"/>
  <c r="N34" i="9" s="1"/>
  <c r="F34" i="9"/>
  <c r="M28" i="9"/>
  <c r="M34" i="9" s="1"/>
  <c r="L28" i="9"/>
  <c r="L34" i="9" s="1"/>
  <c r="K28" i="9"/>
  <c r="K34" i="9" s="1"/>
  <c r="R28" i="9"/>
  <c r="R34" i="9" s="1"/>
  <c r="H28" i="9"/>
  <c r="H34" i="9" s="1"/>
  <c r="Q28" i="9"/>
  <c r="Q34" i="9" s="1"/>
  <c r="G28" i="9"/>
  <c r="G34" i="9" s="1"/>
  <c r="I28" i="9"/>
  <c r="I34" i="9" s="1"/>
  <c r="O28" i="9"/>
  <c r="O34" i="9" s="1"/>
  <c r="J28" i="9"/>
  <c r="J34" i="9" s="1"/>
  <c r="F21" i="9" l="1"/>
  <c r="F29" i="9"/>
  <c r="F31" i="9"/>
  <c r="F9" i="9"/>
  <c r="F25" i="9"/>
  <c r="F19" i="9"/>
  <c r="F15" i="9"/>
  <c r="F23" i="9"/>
  <c r="F17" i="9"/>
  <c r="F11" i="9"/>
  <c r="F13" i="9"/>
  <c r="F27" i="9"/>
  <c r="R27" i="9" l="1"/>
  <c r="P27" i="9"/>
  <c r="K27" i="9"/>
  <c r="J27" i="9"/>
  <c r="H27" i="9"/>
  <c r="Q27" i="9"/>
  <c r="G27" i="9"/>
  <c r="M27" i="9"/>
  <c r="L27" i="9"/>
  <c r="O27" i="9"/>
  <c r="N27" i="9"/>
  <c r="I27" i="9"/>
  <c r="J13" i="9"/>
  <c r="M13" i="9"/>
  <c r="P13" i="9"/>
  <c r="I13" i="9"/>
  <c r="G13" i="9"/>
  <c r="H13" i="9"/>
  <c r="K13" i="9"/>
  <c r="R13" i="9"/>
  <c r="N13" i="9"/>
  <c r="O13" i="9"/>
  <c r="Q13" i="9"/>
  <c r="L13" i="9"/>
  <c r="P23" i="9"/>
  <c r="R23" i="9"/>
  <c r="L23" i="9"/>
  <c r="K23" i="9"/>
  <c r="Q23" i="9"/>
  <c r="I23" i="9"/>
  <c r="G23" i="9"/>
  <c r="O23" i="9"/>
  <c r="M23" i="9"/>
  <c r="H23" i="9"/>
  <c r="J23" i="9"/>
  <c r="N23" i="9"/>
  <c r="N19" i="9"/>
  <c r="P19" i="9"/>
  <c r="K19" i="9"/>
  <c r="J19" i="9"/>
  <c r="O19" i="9"/>
  <c r="Q19" i="9"/>
  <c r="I19" i="9"/>
  <c r="L19" i="9"/>
  <c r="G19" i="9"/>
  <c r="H19" i="9"/>
  <c r="R19" i="9"/>
  <c r="M19" i="9"/>
  <c r="Q25" i="9"/>
  <c r="G25" i="9"/>
  <c r="P25" i="9"/>
  <c r="I25" i="9"/>
  <c r="N25" i="9"/>
  <c r="L25" i="9"/>
  <c r="O25" i="9"/>
  <c r="K25" i="9"/>
  <c r="H25" i="9"/>
  <c r="J25" i="9"/>
  <c r="R25" i="9"/>
  <c r="M25" i="9"/>
  <c r="J11" i="9"/>
  <c r="H11" i="9"/>
  <c r="I11" i="9"/>
  <c r="O11" i="9"/>
  <c r="P11" i="9"/>
  <c r="G11" i="9"/>
  <c r="N11" i="9"/>
  <c r="M11" i="9"/>
  <c r="K11" i="9"/>
  <c r="L11" i="9"/>
  <c r="Q11" i="9"/>
  <c r="R11" i="9"/>
  <c r="M9" i="9"/>
  <c r="F33" i="9"/>
  <c r="Q9" i="9"/>
  <c r="N9" i="9"/>
  <c r="O9" i="9"/>
  <c r="L9" i="9"/>
  <c r="I9" i="9"/>
  <c r="R9" i="9"/>
  <c r="J9" i="9"/>
  <c r="G9" i="9"/>
  <c r="K9" i="9"/>
  <c r="H9" i="9"/>
  <c r="P9" i="9"/>
  <c r="R17" i="9"/>
  <c r="J17" i="9"/>
  <c r="H17" i="9"/>
  <c r="K17" i="9"/>
  <c r="M17" i="9"/>
  <c r="P17" i="9"/>
  <c r="G17" i="9"/>
  <c r="N17" i="9"/>
  <c r="Q17" i="9"/>
  <c r="I17" i="9"/>
  <c r="O17" i="9"/>
  <c r="L17" i="9"/>
  <c r="N31" i="9"/>
  <c r="Q31" i="9"/>
  <c r="J31" i="9"/>
  <c r="O31" i="9"/>
  <c r="H31" i="9"/>
  <c r="L31" i="9"/>
  <c r="M31" i="9"/>
  <c r="R31" i="9"/>
  <c r="G31" i="9"/>
  <c r="P31" i="9"/>
  <c r="I31" i="9"/>
  <c r="K31" i="9"/>
  <c r="N29" i="9"/>
  <c r="L29" i="9"/>
  <c r="M29" i="9"/>
  <c r="R29" i="9"/>
  <c r="O29" i="9"/>
  <c r="I29" i="9"/>
  <c r="H29" i="9"/>
  <c r="J29" i="9"/>
  <c r="P29" i="9"/>
  <c r="K29" i="9"/>
  <c r="Q29" i="9"/>
  <c r="G29" i="9"/>
  <c r="P15" i="9"/>
  <c r="L15" i="9"/>
  <c r="R15" i="9"/>
  <c r="O15" i="9"/>
  <c r="J15" i="9"/>
  <c r="N15" i="9"/>
  <c r="K15" i="9"/>
  <c r="M15" i="9"/>
  <c r="Q15" i="9"/>
  <c r="H15" i="9"/>
  <c r="G15" i="9"/>
  <c r="I15" i="9"/>
  <c r="M21" i="9"/>
  <c r="L21" i="9"/>
  <c r="I21" i="9"/>
  <c r="R21" i="9"/>
  <c r="J21" i="9"/>
  <c r="Q21" i="9"/>
  <c r="O21" i="9"/>
  <c r="H21" i="9"/>
  <c r="N21" i="9"/>
  <c r="P21" i="9"/>
  <c r="K21" i="9"/>
  <c r="G21" i="9"/>
  <c r="L33" i="9" l="1"/>
  <c r="H33" i="9"/>
  <c r="K33" i="9"/>
  <c r="O33" i="9"/>
  <c r="G33" i="9"/>
  <c r="N33" i="9"/>
  <c r="J33" i="9"/>
  <c r="Q33" i="9"/>
  <c r="R33" i="9"/>
  <c r="P33" i="9"/>
  <c r="I33" i="9"/>
  <c r="M33" i="9"/>
</calcChain>
</file>

<file path=xl/sharedStrings.xml><?xml version="1.0" encoding="utf-8"?>
<sst xmlns="http://schemas.openxmlformats.org/spreadsheetml/2006/main" count="525" uniqueCount="393">
  <si>
    <r>
      <rPr>
        <b/>
        <sz val="8.5"/>
        <rFont val="Arial"/>
        <family val="2"/>
      </rPr>
      <t>FORMA DE EXECUÇÃO: SEM DESONERAÇÃO</t>
    </r>
  </si>
  <si>
    <r>
      <rPr>
        <b/>
        <sz val="8.5"/>
        <rFont val="Arial"/>
        <family val="2"/>
      </rPr>
      <t>(  )              DIRETA</t>
    </r>
  </si>
  <si>
    <r>
      <rPr>
        <b/>
        <sz val="8.5"/>
        <rFont val="Arial"/>
        <family val="2"/>
      </rPr>
      <t>PRAZO DE EXECUÇÃO:</t>
    </r>
  </si>
  <si>
    <t>TOTAL DOS SERVIÇOS</t>
  </si>
  <si>
    <t xml:space="preserve">ED-48682 </t>
  </si>
  <si>
    <t xml:space="preserve">DRE-TUB-075 </t>
  </si>
  <si>
    <t>M</t>
  </si>
  <si>
    <t xml:space="preserve">ED-48680 </t>
  </si>
  <si>
    <t xml:space="preserve">DRE-TUB-065 </t>
  </si>
  <si>
    <t>FORNECIMENTO, ASSENTAMENTO E REJUNTAMENTO DE TUBO DE CONCRETO ARMADO PA1 D = 400 MM
(PONTA E BOLSA)</t>
  </si>
  <si>
    <t xml:space="preserve">ED-48683 </t>
  </si>
  <si>
    <t xml:space="preserve">DRE-TUB-080 </t>
  </si>
  <si>
    <t xml:space="preserve">ED-48684  </t>
  </si>
  <si>
    <t>DRE-TUB-085</t>
  </si>
  <si>
    <t xml:space="preserve">ED-48686 </t>
  </si>
  <si>
    <t xml:space="preserve">DRE-TUB-095 </t>
  </si>
  <si>
    <t xml:space="preserve">ED-51111 </t>
  </si>
  <si>
    <t xml:space="preserve">TER-ESC-055 </t>
  </si>
  <si>
    <t>M³</t>
  </si>
  <si>
    <t xml:space="preserve">ED-51112 </t>
  </si>
  <si>
    <t xml:space="preserve">TER-ESC-060 </t>
  </si>
  <si>
    <t xml:space="preserve">ED-51127 </t>
  </si>
  <si>
    <t xml:space="preserve">TRA-CAM-005 </t>
  </si>
  <si>
    <t xml:space="preserve">ED-51130 </t>
  </si>
  <si>
    <t xml:space="preserve">TRA-CAM-020 </t>
  </si>
  <si>
    <t>M³ x Km</t>
  </si>
  <si>
    <t xml:space="preserve">ED-51121 </t>
  </si>
  <si>
    <t xml:space="preserve">TER-REA-010 </t>
  </si>
  <si>
    <t>UND</t>
  </si>
  <si>
    <t>ED-48551</t>
  </si>
  <si>
    <t xml:space="preserve"> DRE-BOC-015</t>
  </si>
  <si>
    <t xml:space="preserve">ED-48550 </t>
  </si>
  <si>
    <t xml:space="preserve">DRE-BOC-010 </t>
  </si>
  <si>
    <t>LIMPEZA E DESOBSTRUÇÃO DO SISTEMA DE DRENAGEM</t>
  </si>
  <si>
    <t xml:space="preserve">ED-51102 </t>
  </si>
  <si>
    <t xml:space="preserve">TER-ECR-010 </t>
  </si>
  <si>
    <t>ESCORAMENTO</t>
  </si>
  <si>
    <t xml:space="preserve">ED-49812 </t>
  </si>
  <si>
    <t xml:space="preserve">FUN-LAS-005  </t>
  </si>
  <si>
    <t>(X)          INDIRETA</t>
  </si>
  <si>
    <t>BDI</t>
  </si>
  <si>
    <t>M²</t>
  </si>
  <si>
    <t>-</t>
  </si>
  <si>
    <t>ITEM</t>
  </si>
  <si>
    <t>LOCAL: DIVERSOS LOGRADOUROS DO MUNICIPIO DE SARZEDO</t>
  </si>
  <si>
    <t>PREFEITURA MUNICIPAL DE SARZEDO</t>
  </si>
  <si>
    <t>SECRETARIA MUNICIPAL DE OBRAS E URBANISMO</t>
  </si>
  <si>
    <t>CNPJ: 01.612.509/0001-58</t>
  </si>
  <si>
    <t>RUA ELOY CÂNDIDO DE MELO, Nº 477 - CENTRO CEP. 32.450-000 / SARZEDO</t>
  </si>
  <si>
    <t>PLANILHA ORÇAMENTÁRIA DE CUSTOS</t>
  </si>
  <si>
    <t>PREÇO UNITÁRIO S/ BDI</t>
  </si>
  <si>
    <t>PREÇO UNITÁRIO C/ BDI</t>
  </si>
  <si>
    <t>PREÇO TOTAL</t>
  </si>
  <si>
    <t xml:space="preserve">QTD </t>
  </si>
  <si>
    <t xml:space="preserve">ED-48472  </t>
  </si>
  <si>
    <t>DEM-MFC-005</t>
  </si>
  <si>
    <t xml:space="preserve">ED-51139 </t>
  </si>
  <si>
    <t xml:space="preserve">URB-MFC-005 </t>
  </si>
  <si>
    <t xml:space="preserve">ED-14764 </t>
  </si>
  <si>
    <t>ENROCAMENTO COM PEDRA DE MÃO JOGADA, INCLUSIVE FORNECIMENTO</t>
  </si>
  <si>
    <t>ENR-PED-005</t>
  </si>
  <si>
    <t>PASSEIOS DE CONCRETO E = 6 CM, FCK = 10 MPA, JUNTA SECA</t>
  </si>
  <si>
    <t>CANALETA PARA DRENAGEM, PRÉ-MOLDADA, TIPO MEIA CANA, DIÂMETRO 50CM, EXCLUSIVE TAMPA, INCLUSIVE ASSENTAMENTO EM ARGAMASSA, TRAÇO 1:3 (CIMENTO E AREIA), ESCAVAÇÃO, TRANSPORTE E RETIRADA DO MATERIAL ESCAVADO (EM CAÇAMBA)</t>
  </si>
  <si>
    <t>CANALETA PARA DRENAGEM, PRÉ-MOLDADA, TIPO MEIA CANA, DIÂMETRO 30CM, EXCLUSIVE TAMPA, INCLUSIVE ASSENTAMENTO EM ARGAMASSA, TRAÇO 1:3 (CIMENTO E AREIA), ESCAVAÇÃO, TRANSPORTE E RETIRADA DO MATERIAL ESCAVADO (EM CAÇAMBA</t>
  </si>
  <si>
    <t>CANALETA PARA DRENAGEM, EM CONCRETO COM FCK 15MPA, MOLDADA IN LOCO, SEÇÃO 30X20CM, FORMA EM MADEIRA, COM GRELHA EM BARRA REDONDA DN 12,5MM (1/2") E REQUADRO EM BARRA REDONDA DN 20MM (3/4") COM UMA (1) DEMÃO DE FUNDO ANTICORROSIVO E DUAS (2) DEMÃOS DE PINTURA ESMALTE, INCLUSIVE ESCAVAÇÃO, REATERRO COM TRANSPORTE E RETIRADA DO MATERIAL ESCAVADO (EM CAÇAMBA)</t>
  </si>
  <si>
    <t xml:space="preserve">ED-51113 </t>
  </si>
  <si>
    <t>TER-ESC-065</t>
  </si>
  <si>
    <t xml:space="preserve">ED-48554 </t>
  </si>
  <si>
    <t xml:space="preserve">DRE-CAN-015 </t>
  </si>
  <si>
    <t>DRE-ALA-005</t>
  </si>
  <si>
    <t xml:space="preserve">ED-48539 </t>
  </si>
  <si>
    <t xml:space="preserve">ED-48540 </t>
  </si>
  <si>
    <t xml:space="preserve"> DRE-ALA-010 </t>
  </si>
  <si>
    <t xml:space="preserve">ALA DE REDE TUBULAR DN 600, EXCLUSIVE BOTA FORA </t>
  </si>
  <si>
    <t xml:space="preserve">ED-48542 </t>
  </si>
  <si>
    <t xml:space="preserve">DRE-ALA-020 </t>
  </si>
  <si>
    <t xml:space="preserve">ALA DE REDE TUBULAR DN 800, EXCLUSIVE BOTA FORA </t>
  </si>
  <si>
    <t xml:space="preserve">ED-48544 </t>
  </si>
  <si>
    <t xml:space="preserve">DRE-ALA-030 </t>
  </si>
  <si>
    <t>ALA DE REDE TUBULAR DN 1000, EXCLUSIVE BOTA FORA</t>
  </si>
  <si>
    <t xml:space="preserve">ED-48548 </t>
  </si>
  <si>
    <t xml:space="preserve">DRE-ALA-050 </t>
  </si>
  <si>
    <t xml:space="preserve">ALA DE REDE TUBULAR DN 1500, EXCLUSIVE BOTA FORA </t>
  </si>
  <si>
    <t xml:space="preserve">MATED12712 </t>
  </si>
  <si>
    <t xml:space="preserve">ED-48552 </t>
  </si>
  <si>
    <t>DRE-CAN-005</t>
  </si>
  <si>
    <t>ED-14746</t>
  </si>
  <si>
    <t xml:space="preserve">ED-51145 </t>
  </si>
  <si>
    <t>URB-PAS-006</t>
  </si>
  <si>
    <t xml:space="preserve">ED-51141 </t>
  </si>
  <si>
    <t>URB-MFC-015</t>
  </si>
  <si>
    <t xml:space="preserve">ED-50155 </t>
  </si>
  <si>
    <t xml:space="preserve">IIO-SAN-005 </t>
  </si>
  <si>
    <t xml:space="preserve">BANHEIRO QUÍMICO 110 X 120 X 230 CM COM MANUTENÇÃO </t>
  </si>
  <si>
    <t xml:space="preserve">MÊS </t>
  </si>
  <si>
    <t>SUDECAP</t>
  </si>
  <si>
    <t xml:space="preserve">ED-50163 </t>
  </si>
  <si>
    <t xml:space="preserve">IIO-TAP-026 </t>
  </si>
  <si>
    <t xml:space="preserve">TAPUME COM TELA DE POLIETILENO </t>
  </si>
  <si>
    <t xml:space="preserve">M </t>
  </si>
  <si>
    <t>LIMPEZA FINAL DA OBRA</t>
  </si>
  <si>
    <t>CAMINHÃO PIPA 10.000 L TRUCADO, PESO BRUTO TOTAL 23.000 KG, CARGA ÚTIL MÁXIMA 15.935 KG, DISTÂNCIA ENTRE EIXOS 4,8 M, POTÊNCIA 230 CV, INCLU SIVE TANQUE DE AÇO PARA TRANSPORTE DE ÁGUA - CHP DIURNO. AF_06/2014</t>
  </si>
  <si>
    <t>SINAPI</t>
  </si>
  <si>
    <t>CHP</t>
  </si>
  <si>
    <t>ELABORADO POR:</t>
  </si>
  <si>
    <t>STEFANE A. BATISTA MOREIRA</t>
  </si>
  <si>
    <t>ENGENHEIRA CIVIL - CREA: 221.259/D</t>
  </si>
  <si>
    <t>CÓDIGO</t>
  </si>
  <si>
    <t>DESCRIÇÃO</t>
  </si>
  <si>
    <t>UNID.</t>
  </si>
  <si>
    <t xml:space="preserve">PROJETO EXECUTIVO DE DRENAGEM PLUVIAL </t>
  </si>
  <si>
    <t xml:space="preserve">ED-4050 </t>
  </si>
  <si>
    <t>PROJ-EXE-075</t>
  </si>
  <si>
    <t xml:space="preserve">PR A1 </t>
  </si>
  <si>
    <t>ED-4172</t>
  </si>
  <si>
    <t>LEV-PLA-020</t>
  </si>
  <si>
    <t>LEVANTAMENTO PLANIALTIMÉTRICO E CADASTRAL</t>
  </si>
  <si>
    <t>RO-40230</t>
  </si>
  <si>
    <t>OBR-VIA-095</t>
  </si>
  <si>
    <t>TOTAL</t>
  </si>
  <si>
    <t xml:space="preserve">ED-51132 </t>
  </si>
  <si>
    <t>TRA-CAR-010</t>
  </si>
  <si>
    <t>RO-41211</t>
  </si>
  <si>
    <t>REMOÇÃO E CARGA DE TODO PAVIMENTO EXISTENTE (CORTE EM ASFALTO)</t>
  </si>
  <si>
    <t>ESCORAMENTO DE VALA TIPO DESCONTÍNUO EMPREGANDO PRANCHAS E LONGARINAS DE PEROBA</t>
  </si>
  <si>
    <t>CONCRETO PARA BERÇO DE REDE TUBULAR TRAÇO 1:3:6, INCLUSIVE LANÇAMENTO</t>
  </si>
  <si>
    <t>ENRONCAMENTO E BERÇO</t>
  </si>
  <si>
    <t>TUBO DE CONCRETO</t>
  </si>
  <si>
    <t>GRELHA DE CONCRETO E TAMPÃO DE FERRO FUNDIDO</t>
  </si>
  <si>
    <t xml:space="preserve">ED-48572 </t>
  </si>
  <si>
    <t>DRE-CXS-006</t>
  </si>
  <si>
    <t xml:space="preserve">ED-48573 </t>
  </si>
  <si>
    <t xml:space="preserve">DRE-CXS-007 </t>
  </si>
  <si>
    <t>CAIXA DE CAPTAÇÃO E DRENAGEM TIPO A (120 X 120 X 150 CM), D = 500 MM A 1500MM, INCLUSIVE ESCAVAÇÃO, REATERRO E
BOTA FORA</t>
  </si>
  <si>
    <t>CAIXA DE CAPTAÇÃO E DRENAGEM TIPO A  (100 X 100 X 120 CM), D = 500 MM A 1500MM, INCLUSIVE ESCAVAÇÃO, REATERRO E
BOTA FORA</t>
  </si>
  <si>
    <t xml:space="preserve">ED-49926 </t>
  </si>
  <si>
    <t xml:space="preserve">HID-CXS-265 </t>
  </si>
  <si>
    <t xml:space="preserve">ED-49925 </t>
  </si>
  <si>
    <t xml:space="preserve">HID-CXS-260 </t>
  </si>
  <si>
    <t xml:space="preserve">CAIXA ENTERRADA HIDRÁULICA RETANGULAR, EM ALVENARIA COM BLOCOS DE CONCRETO, DIMENSÕES INTERNAS: 1X1X0,6 M PARA REDE DE DRENAGEM. </t>
  </si>
  <si>
    <t xml:space="preserve">CAIXA ENTERRADA HIDRÁULICA RETANGULAR, EM ALVENARIA COM BLOCOS DE CONCRETO, DIMENSÕES INTERNAS: 0,8X0,8X0,6 M PARA REDE DE DRENAGEM. </t>
  </si>
  <si>
    <t xml:space="preserve">ED-48640 </t>
  </si>
  <si>
    <t xml:space="preserve">DRE-POÇ-055 </t>
  </si>
  <si>
    <t>POÇO DE VISITA PARA REDE TUBULAR TIPO A DN 1500, EXCLUSIVE ESCAVAÇÃO, REATERRO E BOTA FORA</t>
  </si>
  <si>
    <t xml:space="preserve">ED-48636 </t>
  </si>
  <si>
    <t xml:space="preserve">DRE-POÇ-035 </t>
  </si>
  <si>
    <t xml:space="preserve">ED-48634 </t>
  </si>
  <si>
    <t xml:space="preserve">DRE-POÇ-025 </t>
  </si>
  <si>
    <t>POÇO DE VISITA PARA REDE TUBULAR TIPO A DN 800, EXCLUSIVE ESCAVAÇÃO, REATERRO E BOTA FORA</t>
  </si>
  <si>
    <t>POÇO DE VISITA PARA REDE TUBULAR TIPO A DN 1000, EXCLUSIVE ESCAVAÇÃO, REATERRO E BOTA FORA</t>
  </si>
  <si>
    <t xml:space="preserve">ED-48631 </t>
  </si>
  <si>
    <t xml:space="preserve">DRE-POÇ-010 </t>
  </si>
  <si>
    <t xml:space="preserve">ED-48630  </t>
  </si>
  <si>
    <t>DRE-POÇ-005</t>
  </si>
  <si>
    <t xml:space="preserve">UND </t>
  </si>
  <si>
    <t>CAIXA DE DRENAGEM DE PASSAGEM EM ALVENARIA (80X80X140CM), REVESTIMENTO EM ARGAMASSA COM ADITIVO IMPERMEABILIZANTE, COM TAMPA EM GRELHA, INCLUSIVE ESCAVAÇÃO, REATERRO E TRANSPORTE E RETIRADA DO MATERIAL ESCAVADO (EM CAÇAMBA)</t>
  </si>
  <si>
    <t>CAIXA DE DRENAGEM DE PASSAGEM EM ALVENARIA (80X80X100CM), REVESTIMENTO EM ARGAMASSA COM ADITIVO IMPERMEABILIZANTE, COM TAMPA EM GRELHA, INCLUSIVE ESCAVAÇÃO, REATERRO E TRANSPORTE E RETIRADA DO MATERIAL ESCAVADO (EM CAÇAMBA)</t>
  </si>
  <si>
    <t xml:space="preserve">CAIXAS, POÇO DE VISITA, DESCIDA D'AGUA, ALA E BOCA DE LOBO </t>
  </si>
  <si>
    <t xml:space="preserve">ED-48597 </t>
  </si>
  <si>
    <t xml:space="preserve">DRE-DES-050 </t>
  </si>
  <si>
    <t xml:space="preserve">DESCIDA D´ÁGUA TIPO DEGRAU DN 1500, EXCLUSIVE BOTA FORA </t>
  </si>
  <si>
    <t xml:space="preserve">ED-48593  </t>
  </si>
  <si>
    <t>DRE-DES-030</t>
  </si>
  <si>
    <t>DESCIDA D´ÁGUA TIPO DEGRAU DN 1000, EXCLUSIVE BOTA FORA</t>
  </si>
  <si>
    <t xml:space="preserve">ED-48591 </t>
  </si>
  <si>
    <t xml:space="preserve">DRE-DES-020 </t>
  </si>
  <si>
    <t>DESCIDA D´ÁGUA TIPO DEGRAU DN 800, EXCLUSIVE BOTA FORA</t>
  </si>
  <si>
    <t xml:space="preserve">ED-48589 </t>
  </si>
  <si>
    <t xml:space="preserve">DRE-DES-010 </t>
  </si>
  <si>
    <t xml:space="preserve">DESCIDA D´ÁGUA TIPO DEGRAU DN 600, EXCLUSIVE BOTA FORA </t>
  </si>
  <si>
    <t xml:space="preserve">ED-48588 </t>
  </si>
  <si>
    <t xml:space="preserve">DRE-DES-005 </t>
  </si>
  <si>
    <t>DESCIDA D´ÁGUA TIPO DEGRAU DN 400/500, EXCLUSIVE BOTA FORA</t>
  </si>
  <si>
    <t>ALA DE REDE TUBULAR DN 400/500, EXCLUSIVE BOTA FORA</t>
  </si>
  <si>
    <t>DIVERSOS</t>
  </si>
  <si>
    <t>MURO DE ARRIMO EM GABIÃO CAIXA, TELA GALVANIZADA (EXECUÇÃO, INCLUINDO FORNECIMENTO DE TODOS OS MATERIAIS)</t>
  </si>
  <si>
    <t>MEIO-FIO DE CONCRETO PRÉ-MOLDADO TIPO A - (12 X 16,7 X 35) CM, INCLUSIVE ESCAVAÇÃO E REATERRO</t>
  </si>
  <si>
    <t>GUIA DE MEIO-FIO, EM CONCRETO COM FCK 15MPA, MOLDADA IN-LOCO, SEÇÃO 15X45CM, FORMA EM MADEIRA, EXCLUSIVE SARJETA, INCLUSIVE ESCAVAÇÃO, APILOAMENTO E TRANSPORTE COM RETIRADA DO MATERIAL ESCAVADO (EM CAÇAMBA)</t>
  </si>
  <si>
    <t>COMPOSIÇÃO SETOP</t>
  </si>
  <si>
    <t>GRELHA EM CONCRETO PARA BOCA DE LOBO</t>
  </si>
  <si>
    <t xml:space="preserve">ED-50136 </t>
  </si>
  <si>
    <t xml:space="preserve">IIO-CER-025 </t>
  </si>
  <si>
    <t xml:space="preserve">RO-41291 </t>
  </si>
  <si>
    <t xml:space="preserve">REMOÇÃO DE CERCAS </t>
  </si>
  <si>
    <t xml:space="preserve">RO-41279 </t>
  </si>
  <si>
    <t>RECONFECÇÃO DE CERCA COM REAPROVEITAMENTO DE 70% DE MATERIAIS (EXECUÇÃO, INCLUINDO FORNECIMENTO, ASSENTAMENTO E TRANSPORTE DE TODOS OS MATERIAIS)</t>
  </si>
  <si>
    <t xml:space="preserve">ED-48214 </t>
  </si>
  <si>
    <t xml:space="preserve">ALV-EST-015 </t>
  </si>
  <si>
    <t>ALVENARIA DE BLOCO DE CONCRETO CHEIO COM ARMAÇÃO, EM CONCRETO COM FCK 15MPA ESP. 19CM, PARA REVESTIMENTO, INCLUSIVE ARGAMASSA PARA ASSENTAMENTO</t>
  </si>
  <si>
    <t>TAMPÃO CIRCULAR EM FERRO FUNDIDO PARA POÇO DE VISITA, ARTICULADO COM DIÂMETRO DE 60CM, CLASSE 400, INCLUSIVE ASSENTAMENTO - INSCRIÇÃO DRENAGEM SARZEDO</t>
  </si>
  <si>
    <t xml:space="preserve">RO-42874 </t>
  </si>
  <si>
    <t>LIMPEZA MECÂNICA DE BUEIROS POR HIDROJATEAMENTO, COM OBSTRUÇÃO MÉDIA - Ø 0,40M</t>
  </si>
  <si>
    <t>RO-42875</t>
  </si>
  <si>
    <t>RO-42876</t>
  </si>
  <si>
    <t>RO-42877</t>
  </si>
  <si>
    <t>LIMPEZA MECÂNICA DE BUEIROS POR HIDROJATEAMENTO, COM OBSTRUÇÃO MÉDIA - Ø 0,60M</t>
  </si>
  <si>
    <t>LIMPEZA MECÂNICA DE BUEIROS POR HIDROJATEAMENTO, COM OBSTRUÇÃO MÉDIA - Ø 0,80M</t>
  </si>
  <si>
    <t>LIMPEZA MECÂNICA DE BUEIROS POR HIDROJATEAMENTO, COM OBSTRUÇÃO MÉDIA - Ø 1,00M</t>
  </si>
  <si>
    <t>LOCAÇÃO DE CONTAINER COM ISOLAMENTO TÉRMICO, TIPO 2, PARA ESCRITÓRIO DE OBRA COM SANITÁRIO CONTENDO UM (1)
VASO SANITÁRIO E UM (1) LAVATÓRIO, COM MEDIDAS REFERENCIAIS DE (6) METROS COMPRIMENTO, (2,3) METROS LARGURA E (2,5) METROS ALTURA ÚTIL INTERNA, INCLUSIVE AR CONDICIONADO E LIGAÇÕES ELÉTRICAS E HIDROSSANITÁRIAS INTERNAS, EXCLUSIVE MOBILIZAÇÃO/DESMOBILIZAÇÃO E LIGAÇÕES PROVISÓRIAS EXTERNAS</t>
  </si>
  <si>
    <t>ED-16349</t>
  </si>
  <si>
    <t xml:space="preserve">ED-50137 </t>
  </si>
  <si>
    <t xml:space="preserve">IIO-CON-005 </t>
  </si>
  <si>
    <t xml:space="preserve">UN </t>
  </si>
  <si>
    <t xml:space="preserve">ED-16357 </t>
  </si>
  <si>
    <t>LIGAÇÕES PROVISÓRIAS PARA CONTAINER TIPO 2 (CORRESPONDENTE AO CÓDIGO ED-16349)</t>
  </si>
  <si>
    <t>LOCAÇÃO DE CONTAINER COM ISOLAMENTO TÉRMICO, TIPO 3, PARA DEPÓSITO / FERRAMENTARIA DE OBRA, COM MEDIDAS REFERENCIAIS DE (6) METROS COMPRIMENTO, (2,3) METROS LARGURA E (2,5) METROS ALTURA ÚTIL INTERNA, INCLUSIVELIGAÇÕES ELÉTRICAS INTERNAS, EXCLUSIVE
MOBILIZAÇÃO/DESMOBILIZAÇÃO E LIGAÇÕES PROVISÓRIAS EXTERNAS</t>
  </si>
  <si>
    <t xml:space="preserve">ED-16358 </t>
  </si>
  <si>
    <t>LIGAÇÕES PROVISÓRIAS PARA CONTAINER TIPO 3 (CORRESPONDENTE AO CÓDIGO ED-16350)</t>
  </si>
  <si>
    <t xml:space="preserve">ED-48569 </t>
  </si>
  <si>
    <t xml:space="preserve">DRE-CHA-010 </t>
  </si>
  <si>
    <t>CHAMINÉ DE POÇO DE VISITA TIPO "B", EM ANEL DE CONCRETO CA-1 COM DEGRAUS DE AÇO CA-50</t>
  </si>
  <si>
    <t xml:space="preserve">ED-16660 </t>
  </si>
  <si>
    <t>SETOP</t>
  </si>
  <si>
    <t>TRANSPORTE DE MATERIAL DE QUALQUER NATUREZA EM CAMINHÃO DMT &lt;= 1 KM (DENTRO DO PERÍMETRO URBANO)</t>
  </si>
  <si>
    <t>ED-49540</t>
  </si>
  <si>
    <t>FORNECIMENTO, ASSENTAMENTO E REJUNTAMENTO DE TUBO DE CONCRETO ARMADO PA1 D = 800 MM (PONTA E BOLSA)</t>
  </si>
  <si>
    <t>FORNECIMENTO, ASSENTAMENTO E REJUNTAMENTO DE TUBO DE CONCRETO ARMADO PA1 D = 1000 MM (PONTA E BOLSA)</t>
  </si>
  <si>
    <t>FORNECIMENTO, ASSENTAMENTO E REJUNTAMENTO DE TUBO DE CONCRETO ARMADO PA1 D = 1500 MM (PONTA E BOLSA)</t>
  </si>
  <si>
    <t>FORNECIMENTO, ASSENTAMENTO E REJUNTAMENTO DE TUBO DE CONCRETO ARMADO PA1 D = 600 MM (PONTA E BOLSA)</t>
  </si>
  <si>
    <t>TRANSPORTE DE MATERIAL DE QUALQUER NATUREZA EM CAMINHÃO DMT &gt; 5 KM (DENTRO DO PERÍMETRO URBANO)</t>
  </si>
  <si>
    <t>REMOÇÃO DE MEIO-FIO PRÉ-MOLDADO DE CONCRETO INCLUSIVE CARGA</t>
  </si>
  <si>
    <t>REATERRO COMPACTADO DE VALA COM EQUIPAMENTO PLACA VIBRATÓRIA</t>
  </si>
  <si>
    <t>ESCAVAÇÃO MECÂNICA DE VALAS COM DESCARGA LATERAL 3,00 M &lt; H &lt;= 5,00 M</t>
  </si>
  <si>
    <t>ESCAVAÇÃO MECÂNICA DE VALAS COM DESCARGA LATERAL 1,50 M &lt; H &lt;= 3,00 M</t>
  </si>
  <si>
    <t>ESCAVAÇÃO MECÂNICA DE VALAS COM DESCARGA LATERAL H &lt;= 1,50 M</t>
  </si>
  <si>
    <t>CARGA DE MATERIAL DE QUALQUER NATUREZA SOBRE CAMINHÃO - MECÂNICA</t>
  </si>
  <si>
    <t>BOCA DE LOBO SIMPLES (TIPO B - CONCRETO), QUADRO, GRELHA E CANTONEIRA, INCLUSIVE ESCAVAÇÃO, REATERRO E BOTA-FORA (CANTONEIRA TIPO GAVETA)</t>
  </si>
  <si>
    <t>BOCA DE LOBO DUPLA (TIPO B - CONCRETO), QUADRO, GRELHA E CANTONEIRA, INCLUSIVE ESCAVAÇÃO, REATERRO E BOTA-FORA (CANTONEIRA TIPO GAVETA)</t>
  </si>
  <si>
    <t>SARJETA DE CONCRETO URBANO (SCU), TIPO 3, COM FCK 15 MPA, LARGURA DE 50CM COM INCLINAÇÃO DE 25%, ESP. 7CM, PADRÃO DEER-MG, EXCLUSIVE MEIO-FIO, INCLUSIVE ESCAVAÇÃO, APILAOMENTO E TRANSPORTE COM RETIRADA DO MATERIAL ESCAVADO (EM CAÇAMBA)</t>
  </si>
  <si>
    <t>MURO DE ARRIMO EM RIP-RAP, COM ENCHIMENTO DE AREIA E
CIMENTO. TRAÇO - 1:10 (EXECUÇÃO, INCLUINDO FORNECIMENTO E TRANSPORTE DE TODOS OS MATERIAIS)</t>
  </si>
  <si>
    <t>RO-40233</t>
  </si>
  <si>
    <t>MURO DE ARRIMO EM RIP-RAP (VEGETATIVO)</t>
  </si>
  <si>
    <t>RO-40232</t>
  </si>
  <si>
    <t xml:space="preserve">RO-40231 </t>
  </si>
  <si>
    <t>OBR-VIA-105</t>
  </si>
  <si>
    <t>CONTENÇÃO</t>
  </si>
  <si>
    <t>REMOÇÃO, ESCAVAÇÃO, REATERRO, TRANSPORTE E BOTA FORA PARA DRENAGEM</t>
  </si>
  <si>
    <t xml:space="preserve">RO-43333 </t>
  </si>
  <si>
    <t>OBR-VIA-005</t>
  </si>
  <si>
    <t>DESMATAMENTO, DESTOCAMENTO E LIMPEZA DE ÁRVORES, ARBUSTOS E VEGETAÇÃO RASTEIRA. (EXECUÇÃO NA ESPESSURA DE
ATÉ 30CM, INCLUINDO REMANEJAMENTO PARA FORA DA LINHA DE OFFSETS E ACERTO DO MATERIAL)</t>
  </si>
  <si>
    <t xml:space="preserve">ED-51105 </t>
  </si>
  <si>
    <t xml:space="preserve">TER-ESC-015 </t>
  </si>
  <si>
    <t>ESCAVAÇÃO E CARGA MECANIZADA EM MATERIAL DE 1ª CATEGORIA</t>
  </si>
  <si>
    <t xml:space="preserve">ED-51098 </t>
  </si>
  <si>
    <t xml:space="preserve">TER-ATE-020 </t>
  </si>
  <si>
    <t xml:space="preserve">ATERRO COMPACTADO COM ROLO VIBRATÓRIO A 95% DO P.N. </t>
  </si>
  <si>
    <t xml:space="preserve">ED-51096 </t>
  </si>
  <si>
    <t xml:space="preserve">TER-ATE-010 </t>
  </si>
  <si>
    <t xml:space="preserve">ATERRO COMPACTADO COM PLACA VIBRATÓRIA </t>
  </si>
  <si>
    <t xml:space="preserve">M³XKM </t>
  </si>
  <si>
    <t xml:space="preserve">TRA-CAR-010 </t>
  </si>
  <si>
    <t xml:space="preserve">ED-51124 </t>
  </si>
  <si>
    <t xml:space="preserve">TER-REG-015 </t>
  </si>
  <si>
    <t>REGULARIZAÇÃO E COMPACTAÇÃO DE TERRENO COM ROLO VIBRATÓRIO</t>
  </si>
  <si>
    <t>REATERRO COMPACTADO COM ROLO VIBRATORIO</t>
  </si>
  <si>
    <t>40.32.32</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</si>
  <si>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 (12 PLACAS - CADA UMA COM 2,00 X 3,00 M)</t>
  </si>
  <si>
    <t>MOBILIZAÇÃO E DESMOBILIZAÇÃO DE CONTAINER, INCLUSIVE INSTALAÇÃO E TRANSPORTE COM CAMINHÃO GUINDAUTO (MUNCK)</t>
  </si>
  <si>
    <t>POÇO DE VISITA PARA REDE TUBULAR TIPO A DN 600, EXCLUSIVE ESCAVAÇÃO, REATERRO E BOTA FORA</t>
  </si>
  <si>
    <t>POÇO DE VISITA PARA REDE TUBULAR TIPO A DN 400/500, EXCLUSIVE ESCAVAÇÃO, REATERRO E BOTA FORA</t>
  </si>
  <si>
    <t>GABIÃO TIPO COLCHÃO RENO ESPESSURA = 0,30 M, TELA REVESTIDA COM PVC (EXECUÇÃO, INCLUINDO FORNECIMENTO DE TODOS OS MATERIAIS)</t>
  </si>
  <si>
    <t xml:space="preserve">CERCA DE 5 FIOS DE ARAME FARPADO E MOURÕES DE EUCALIPTO </t>
  </si>
  <si>
    <t xml:space="preserve">ED-16350 </t>
  </si>
  <si>
    <t>1.0</t>
  </si>
  <si>
    <t>2.0</t>
  </si>
  <si>
    <t>3.0</t>
  </si>
  <si>
    <t>4.0</t>
  </si>
  <si>
    <t>5.0</t>
  </si>
  <si>
    <t>6.0</t>
  </si>
  <si>
    <t>7.0</t>
  </si>
  <si>
    <t>8.0</t>
  </si>
  <si>
    <t>9.0</t>
  </si>
  <si>
    <t>10.0</t>
  </si>
  <si>
    <t>11.0</t>
  </si>
  <si>
    <t>12.0</t>
  </si>
  <si>
    <t>12.1</t>
  </si>
  <si>
    <t>11.1</t>
  </si>
  <si>
    <t>11.2</t>
  </si>
  <si>
    <t>11.3</t>
  </si>
  <si>
    <t>11.4</t>
  </si>
  <si>
    <t>10.1</t>
  </si>
  <si>
    <t>10.2</t>
  </si>
  <si>
    <t>9.1</t>
  </si>
  <si>
    <t>9.2</t>
  </si>
  <si>
    <t>9.3</t>
  </si>
  <si>
    <t>9.4</t>
  </si>
  <si>
    <t>9.5</t>
  </si>
  <si>
    <t>9.6</t>
  </si>
  <si>
    <t>9.7</t>
  </si>
  <si>
    <t>9.8</t>
  </si>
  <si>
    <t>9.9</t>
  </si>
  <si>
    <t>9.10</t>
  </si>
  <si>
    <t>9.11</t>
  </si>
  <si>
    <t>8.1</t>
  </si>
  <si>
    <t>7.3</t>
  </si>
  <si>
    <t>1.1</t>
  </si>
  <si>
    <t>8.2</t>
  </si>
  <si>
    <t>8.3</t>
  </si>
  <si>
    <t>8.4</t>
  </si>
  <si>
    <t>7.1</t>
  </si>
  <si>
    <t>7.12</t>
  </si>
  <si>
    <t>7.2</t>
  </si>
  <si>
    <t>7.4</t>
  </si>
  <si>
    <t>7.5</t>
  </si>
  <si>
    <t>7.6</t>
  </si>
  <si>
    <t>7.7</t>
  </si>
  <si>
    <t>7.8</t>
  </si>
  <si>
    <t>7.9</t>
  </si>
  <si>
    <t>7.10</t>
  </si>
  <si>
    <t>7.11</t>
  </si>
  <si>
    <t>7.13</t>
  </si>
  <si>
    <t>7.14</t>
  </si>
  <si>
    <t>7.15</t>
  </si>
  <si>
    <t>7.16</t>
  </si>
  <si>
    <t>7.17</t>
  </si>
  <si>
    <t>7.18</t>
  </si>
  <si>
    <t>7.19</t>
  </si>
  <si>
    <t>7.20</t>
  </si>
  <si>
    <t>7.21</t>
  </si>
  <si>
    <t>7.22</t>
  </si>
  <si>
    <t>7.23</t>
  </si>
  <si>
    <t>7.24</t>
  </si>
  <si>
    <t>6.1</t>
  </si>
  <si>
    <t>5.1</t>
  </si>
  <si>
    <t>3.1</t>
  </si>
  <si>
    <t>6.2</t>
  </si>
  <si>
    <t>6.3</t>
  </si>
  <si>
    <t>6.4</t>
  </si>
  <si>
    <t>6.5</t>
  </si>
  <si>
    <t>5.2</t>
  </si>
  <si>
    <t>4.1</t>
  </si>
  <si>
    <t>2.7</t>
  </si>
  <si>
    <t>3.2</t>
  </si>
  <si>
    <t>3.3</t>
  </si>
  <si>
    <t>3.4</t>
  </si>
  <si>
    <t>3.5</t>
  </si>
  <si>
    <t>3.6</t>
  </si>
  <si>
    <t>3.7</t>
  </si>
  <si>
    <t>3.8</t>
  </si>
  <si>
    <t>3.9</t>
  </si>
  <si>
    <t>2.1</t>
  </si>
  <si>
    <t>2.2</t>
  </si>
  <si>
    <t>2.3</t>
  </si>
  <si>
    <t>2.4</t>
  </si>
  <si>
    <t>2.5</t>
  </si>
  <si>
    <t>2.6</t>
  </si>
  <si>
    <t>2.8</t>
  </si>
  <si>
    <t>ADMINISTRAÇÃO CENTRAL E PRELIMINARES</t>
  </si>
  <si>
    <t>1.2</t>
  </si>
  <si>
    <t>1.3</t>
  </si>
  <si>
    <t>1.4</t>
  </si>
  <si>
    <t>1.5</t>
  </si>
  <si>
    <t>1.6</t>
  </si>
  <si>
    <t>1.7</t>
  </si>
  <si>
    <t>1.8</t>
  </si>
  <si>
    <t>1.9</t>
  </si>
  <si>
    <t>1.10</t>
  </si>
  <si>
    <t>1.11</t>
  </si>
  <si>
    <t>OBRA: CONTRATAÇÃO DE EMPRESA DE ENGENHARIA PARA EXECUÇÃO DE SERVIÇOS DE INFRAESTRUTURA, DRENAGEM PLUVIAL, COMPLEMENTAÇÃO E MANUTENÇÃO DE REDES EXISTENTES EM DIVERSOS LOGRADOUROS DO MUNICIPIO DE SARZEDO/MG</t>
  </si>
  <si>
    <t>HR</t>
  </si>
  <si>
    <t>ADMINISTRAÇÃO CENTRAL (ENGENHEIRO) - VER COMPOSIÇÃO</t>
  </si>
  <si>
    <t>ADMINISTRAÇÃO CENTRAL (ENCARREGADO) - VER COMPOSIÇÃO</t>
  </si>
  <si>
    <t xml:space="preserve">SINAPI </t>
  </si>
  <si>
    <t>TERRAPLENAGEM / TRABALHOS EM TERRA INFRAESTRUTURA</t>
  </si>
  <si>
    <t>1.12</t>
  </si>
  <si>
    <t>CRONOGRAMA FÍSICO FINANCEIRO</t>
  </si>
  <si>
    <t>FORMA DE EXECUÇÃO SEM DESONERAÇÃO</t>
  </si>
  <si>
    <t>(  )              DIRETA</t>
  </si>
  <si>
    <t>PRAZO DE EXECUÇÃO: 12 MESES</t>
  </si>
  <si>
    <t>ETAPAS</t>
  </si>
  <si>
    <t>FÍSICO FINANCEIRO</t>
  </si>
  <si>
    <t>TOTAL DAS ETAPAS</t>
  </si>
  <si>
    <t>1º MÊS</t>
  </si>
  <si>
    <t>2º MÊS</t>
  </si>
  <si>
    <t>3º MÊS</t>
  </si>
  <si>
    <t>4º MÊS</t>
  </si>
  <si>
    <t>5º MÊS</t>
  </si>
  <si>
    <t>6º MÊS</t>
  </si>
  <si>
    <t>7º MÊS</t>
  </si>
  <si>
    <t>8º MÊS</t>
  </si>
  <si>
    <t>9º MÊS</t>
  </si>
  <si>
    <t>10º MÊS</t>
  </si>
  <si>
    <t>11º MÊS</t>
  </si>
  <si>
    <t>12º MÊS</t>
  </si>
  <si>
    <t xml:space="preserve">FÍSICO </t>
  </si>
  <si>
    <t>FINANCEIRO</t>
  </si>
  <si>
    <t>DATA:03/08/2021</t>
  </si>
  <si>
    <t>REFERÊNCIA: PLANILHA REFERÊNCIAL SETOP ABRIL DE  2021 E SINAPI JULHO DE 2021</t>
  </si>
  <si>
    <t>ATA DE REGISTRO DE PREÇOS À SER ELABORADA PELA PREFEITURA MUNICIPAL DE SARZEDO</t>
  </si>
  <si>
    <t>DATA: 03 DE AGOSTO DE 2021</t>
  </si>
  <si>
    <t>DATA: 03/008/2021</t>
  </si>
  <si>
    <t xml:space="preserve">ED-48666 </t>
  </si>
  <si>
    <t xml:space="preserve">DRE-TAM-005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</si>
</sst>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quot;R$&quot;\ #,##0.00"/>
    <numFmt numFmtId="165" formatCode="0.0000"/>
    <numFmt numFmtId="169" formatCode="&quot;R$&quot;\ #,##0.000"/>
  </numFmts>
  <fonts count="25" x14ac:knownFonts="1">
    <font>
      <sz val="10"/>
      <color rgb="FF000000"/>
      <name val="Times New Roman"/>
      <charset val="204"/>
    </font>
    <font>
      <b/>
      <sz val="8.5"/>
      <name val="Arial"/>
      <family val="2"/>
    </font>
    <font>
      <b/>
      <sz val="13.5"/>
      <name val="Arial"/>
      <family val="2"/>
    </font>
    <font>
      <b/>
      <sz val="8.5"/>
      <name val="Arial"/>
      <family val="2"/>
    </font>
    <font>
      <b/>
      <sz val="13.5"/>
      <name val="Arial"/>
      <family val="2"/>
    </font>
    <font>
      <b/>
      <sz val="10"/>
      <color rgb="FF000000"/>
      <name val="Times New Roman"/>
      <family val="1"/>
    </font>
    <font>
      <sz val="10"/>
      <color rgb="FF000000"/>
      <name val="Times New Roman"/>
      <family val="1"/>
    </font>
    <font>
      <b/>
      <sz val="15"/>
      <color rgb="FF000000"/>
      <name val="Times New Roman"/>
      <family val="1"/>
    </font>
    <font>
      <sz val="14"/>
      <color theme="1"/>
      <name val="Calibri"/>
      <family val="2"/>
      <scheme val="minor"/>
    </font>
    <font>
      <b/>
      <sz val="12"/>
      <name val="Arial"/>
      <family val="2"/>
    </font>
    <font>
      <sz val="12"/>
      <color rgb="FF000000"/>
      <name val="Arial"/>
      <family val="2"/>
    </font>
    <font>
      <sz val="12"/>
      <name val="Arial"/>
      <family val="2"/>
    </font>
    <font>
      <b/>
      <sz val="12"/>
      <color rgb="FF000000"/>
      <name val="Arial"/>
      <family val="2"/>
    </font>
    <font>
      <b/>
      <sz val="12"/>
      <color rgb="FF000000"/>
      <name val="Times New Roman"/>
      <family val="1"/>
    </font>
    <font>
      <b/>
      <sz val="11"/>
      <color rgb="FF000000"/>
      <name val="Times New Roman"/>
      <family val="1"/>
    </font>
    <font>
      <sz val="10"/>
      <color rgb="FF000000"/>
      <name val="Times New Roman"/>
      <charset val="204"/>
    </font>
    <font>
      <b/>
      <sz val="11"/>
      <name val="Times New Roman"/>
      <family val="1"/>
    </font>
    <font>
      <b/>
      <sz val="20"/>
      <color rgb="FF000000"/>
      <name val="Times New Roman"/>
      <family val="1"/>
    </font>
    <font>
      <b/>
      <sz val="16"/>
      <color rgb="FF000000"/>
      <name val="Times New Roman"/>
      <family val="1"/>
    </font>
    <font>
      <b/>
      <sz val="18"/>
      <name val="Arial"/>
      <family val="2"/>
    </font>
    <font>
      <b/>
      <sz val="14"/>
      <name val="Arial"/>
      <family val="2"/>
    </font>
    <font>
      <b/>
      <sz val="14"/>
      <color theme="1"/>
      <name val="Calibri"/>
      <family val="2"/>
      <scheme val="minor"/>
    </font>
    <font>
      <sz val="16"/>
      <color theme="1"/>
      <name val="Calibri"/>
      <family val="2"/>
      <scheme val="minor"/>
    </font>
    <font>
      <b/>
      <sz val="8"/>
      <color rgb="FF000000"/>
      <name val="Times New Roman"/>
      <family val="1"/>
    </font>
    <font>
      <b/>
      <sz val="8"/>
      <name val="Times New Roman"/>
      <family val="1"/>
    </font>
  </fonts>
  <fills count="6">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9" tint="0.79998168889431442"/>
        <bgColor indexed="64"/>
      </patternFill>
    </fill>
  </fills>
  <borders count="4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right style="thin">
        <color indexed="64"/>
      </right>
      <top style="thin">
        <color indexed="64"/>
      </top>
      <bottom style="thin">
        <color indexed="64"/>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right style="thin">
        <color rgb="FF000000"/>
      </right>
      <top/>
      <bottom/>
      <diagonal/>
    </border>
    <border>
      <left style="thin">
        <color rgb="FF000000"/>
      </left>
      <right/>
      <top/>
      <bottom/>
      <diagonal/>
    </border>
    <border>
      <left/>
      <right style="thin">
        <color indexed="64"/>
      </right>
      <top/>
      <bottom/>
      <diagonal/>
    </border>
    <border>
      <left/>
      <right/>
      <top style="thin">
        <color indexed="64"/>
      </top>
      <bottom/>
      <diagonal/>
    </border>
    <border>
      <left style="thin">
        <color indexed="64"/>
      </left>
      <right/>
      <top/>
      <bottom/>
      <diagonal/>
    </border>
    <border>
      <left style="thin">
        <color indexed="64"/>
      </left>
      <right/>
      <top/>
      <bottom style="thin">
        <color rgb="FF000000"/>
      </bottom>
      <diagonal/>
    </border>
    <border>
      <left style="thin">
        <color indexed="64"/>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top/>
      <bottom style="thin">
        <color indexed="64"/>
      </bottom>
      <diagonal/>
    </border>
    <border>
      <left/>
      <right/>
      <top/>
      <bottom style="thin">
        <color indexed="64"/>
      </bottom>
      <diagonal/>
    </border>
    <border>
      <left style="thin">
        <color rgb="FF000000"/>
      </left>
      <right/>
      <top style="thin">
        <color indexed="64"/>
      </top>
      <bottom/>
      <diagonal/>
    </border>
    <border>
      <left style="thin">
        <color indexed="64"/>
      </left>
      <right style="thin">
        <color indexed="64"/>
      </right>
      <top style="thin">
        <color indexed="64"/>
      </top>
      <bottom/>
      <diagonal/>
    </border>
    <border>
      <left/>
      <right/>
      <top style="thin">
        <color rgb="FF000000"/>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rgb="FF000000"/>
      </left>
      <right/>
      <top style="thin">
        <color rgb="FF000000"/>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rgb="FF000000"/>
      </top>
      <bottom style="thin">
        <color rgb="FF000000"/>
      </bottom>
      <diagonal/>
    </border>
    <border>
      <left style="thin">
        <color indexed="64"/>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indexed="64"/>
      </right>
      <top/>
      <bottom/>
      <diagonal/>
    </border>
    <border>
      <left/>
      <right style="thin">
        <color rgb="FF000000"/>
      </right>
      <top/>
      <bottom style="thin">
        <color indexed="64"/>
      </bottom>
      <diagonal/>
    </border>
  </borders>
  <cellStyleXfs count="2">
    <xf numFmtId="0" fontId="0" fillId="0" borderId="0"/>
    <xf numFmtId="9" fontId="15" fillId="0" borderId="0" applyFont="0" applyFill="0" applyBorder="0" applyAlignment="0" applyProtection="0"/>
  </cellStyleXfs>
  <cellXfs count="143">
    <xf numFmtId="0" fontId="0" fillId="0" borderId="0" xfId="0" applyFill="1" applyBorder="1" applyAlignment="1">
      <alignment horizontal="left" vertical="top"/>
    </xf>
    <xf numFmtId="0" fontId="0" fillId="0" borderId="0" xfId="0" applyFill="1" applyBorder="1" applyAlignment="1">
      <alignment vertical="top" wrapText="1"/>
    </xf>
    <xf numFmtId="2" fontId="0" fillId="0" borderId="0" xfId="0" applyNumberFormat="1" applyFill="1" applyBorder="1" applyAlignment="1">
      <alignment horizontal="center" vertical="top"/>
    </xf>
    <xf numFmtId="2" fontId="0" fillId="0" borderId="0" xfId="0" applyNumberFormat="1" applyFill="1" applyBorder="1" applyAlignment="1">
      <alignment horizontal="center" vertical="center"/>
    </xf>
    <xf numFmtId="164" fontId="0" fillId="0" borderId="0" xfId="0" applyNumberFormat="1" applyFill="1" applyBorder="1" applyAlignment="1">
      <alignment horizontal="center" vertical="center"/>
    </xf>
    <xf numFmtId="2" fontId="6" fillId="0" borderId="0" xfId="0" applyNumberFormat="1" applyFont="1" applyFill="1" applyBorder="1" applyAlignment="1">
      <alignment horizontal="center" vertical="top"/>
    </xf>
    <xf numFmtId="0" fontId="0" fillId="2" borderId="0" xfId="0" applyFill="1" applyBorder="1" applyAlignment="1">
      <alignment horizontal="left" vertical="top"/>
    </xf>
    <xf numFmtId="2" fontId="6" fillId="2" borderId="17" xfId="0" applyNumberFormat="1" applyFont="1" applyFill="1" applyBorder="1" applyAlignment="1">
      <alignment horizontal="center" vertical="top"/>
    </xf>
    <xf numFmtId="2" fontId="0" fillId="2" borderId="0" xfId="0" applyNumberFormat="1" applyFill="1" applyBorder="1" applyAlignment="1">
      <alignment horizontal="center" vertical="top"/>
    </xf>
    <xf numFmtId="2" fontId="0" fillId="2" borderId="0" xfId="0" applyNumberFormat="1" applyFill="1" applyBorder="1" applyAlignment="1">
      <alignment horizontal="center" vertical="center"/>
    </xf>
    <xf numFmtId="164" fontId="0" fillId="2" borderId="0" xfId="0" applyNumberFormat="1" applyFill="1" applyBorder="1" applyAlignment="1">
      <alignment horizontal="center" vertical="center"/>
    </xf>
    <xf numFmtId="164" fontId="0" fillId="2" borderId="15" xfId="0" applyNumberFormat="1" applyFill="1" applyBorder="1" applyAlignment="1">
      <alignment horizontal="center" vertical="center"/>
    </xf>
    <xf numFmtId="0" fontId="1" fillId="2" borderId="8" xfId="0" applyFont="1" applyFill="1" applyBorder="1" applyAlignment="1">
      <alignment horizontal="center" vertical="center" wrapText="1"/>
    </xf>
    <xf numFmtId="10" fontId="1" fillId="2" borderId="8" xfId="0" applyNumberFormat="1" applyFont="1" applyFill="1" applyBorder="1" applyAlignment="1">
      <alignment horizontal="center" vertical="center" wrapText="1"/>
    </xf>
    <xf numFmtId="164" fontId="3" fillId="2" borderId="10" xfId="0" applyNumberFormat="1" applyFont="1" applyFill="1" applyBorder="1" applyAlignment="1">
      <alignment horizontal="center" vertical="center" wrapText="1"/>
    </xf>
    <xf numFmtId="165" fontId="1" fillId="2" borderId="8" xfId="0" applyNumberFormat="1" applyFont="1" applyFill="1" applyBorder="1" applyAlignment="1">
      <alignment horizontal="center" vertical="center" wrapText="1"/>
    </xf>
    <xf numFmtId="0" fontId="8" fillId="0" borderId="0" xfId="0" applyFont="1"/>
    <xf numFmtId="2" fontId="9"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2" fontId="9" fillId="2" borderId="9" xfId="0" applyNumberFormat="1" applyFont="1" applyFill="1" applyBorder="1" applyAlignment="1">
      <alignment horizontal="center" vertical="center" wrapText="1"/>
    </xf>
    <xf numFmtId="164" fontId="9" fillId="2" borderId="9" xfId="0" applyNumberFormat="1" applyFont="1" applyFill="1" applyBorder="1" applyAlignment="1">
      <alignment horizontal="center" vertical="center" wrapText="1"/>
    </xf>
    <xf numFmtId="164" fontId="9" fillId="2" borderId="11" xfId="0" applyNumberFormat="1" applyFont="1" applyFill="1" applyBorder="1" applyAlignment="1">
      <alignment horizontal="center" vertical="center" wrapText="1"/>
    </xf>
    <xf numFmtId="2" fontId="9" fillId="2" borderId="12" xfId="0" applyNumberFormat="1" applyFont="1" applyFill="1" applyBorder="1" applyAlignment="1">
      <alignment horizontal="center" vertical="center" wrapText="1"/>
    </xf>
    <xf numFmtId="164" fontId="9" fillId="2" borderId="25" xfId="0" applyNumberFormat="1" applyFont="1" applyFill="1" applyBorder="1" applyAlignment="1">
      <alignment horizontal="right" vertical="center" wrapText="1"/>
    </xf>
    <xf numFmtId="2" fontId="10" fillId="0" borderId="8" xfId="0" applyNumberFormat="1" applyFont="1" applyFill="1" applyBorder="1" applyAlignment="1">
      <alignment horizontal="center" vertical="center" shrinkToFit="1"/>
    </xf>
    <xf numFmtId="0" fontId="11" fillId="0" borderId="8" xfId="0" applyFont="1" applyFill="1" applyBorder="1" applyAlignment="1">
      <alignment horizontal="center" vertical="center" wrapText="1"/>
    </xf>
    <xf numFmtId="0" fontId="11" fillId="0" borderId="8" xfId="0" applyFont="1" applyFill="1" applyBorder="1" applyAlignment="1">
      <alignment horizontal="left" vertical="center" wrapText="1"/>
    </xf>
    <xf numFmtId="2" fontId="11" fillId="0" borderId="8" xfId="0" applyNumberFormat="1" applyFont="1" applyFill="1" applyBorder="1" applyAlignment="1">
      <alignment horizontal="center" vertical="center" wrapText="1"/>
    </xf>
    <xf numFmtId="164" fontId="11" fillId="0" borderId="8" xfId="0" applyNumberFormat="1" applyFont="1" applyFill="1" applyBorder="1" applyAlignment="1">
      <alignment horizontal="center" vertical="center" wrapText="1"/>
    </xf>
    <xf numFmtId="164" fontId="10" fillId="0" borderId="8" xfId="0" applyNumberFormat="1" applyFont="1" applyFill="1" applyBorder="1" applyAlignment="1">
      <alignment horizontal="center" vertical="center" wrapText="1"/>
    </xf>
    <xf numFmtId="2" fontId="9" fillId="2" borderId="8" xfId="0" applyNumberFormat="1" applyFont="1" applyFill="1" applyBorder="1" applyAlignment="1">
      <alignment horizontal="center" vertical="center" wrapText="1"/>
    </xf>
    <xf numFmtId="164" fontId="9" fillId="2" borderId="8" xfId="0" applyNumberFormat="1" applyFont="1" applyFill="1" applyBorder="1" applyAlignment="1">
      <alignment horizontal="right" vertical="center" wrapText="1"/>
    </xf>
    <xf numFmtId="2" fontId="12" fillId="2" borderId="8" xfId="0" applyNumberFormat="1" applyFont="1" applyFill="1" applyBorder="1" applyAlignment="1">
      <alignment horizontal="center" vertical="center" shrinkToFit="1"/>
    </xf>
    <xf numFmtId="164" fontId="9" fillId="2" borderId="8" xfId="0" applyNumberFormat="1" applyFont="1" applyFill="1" applyBorder="1" applyAlignment="1">
      <alignment vertical="center" wrapText="1"/>
    </xf>
    <xf numFmtId="2" fontId="10" fillId="0" borderId="8" xfId="0" applyNumberFormat="1" applyFont="1" applyFill="1" applyBorder="1" applyAlignment="1">
      <alignment horizontal="center" vertical="center" wrapText="1" shrinkToFit="1"/>
    </xf>
    <xf numFmtId="0" fontId="10" fillId="0" borderId="8" xfId="0" applyNumberFormat="1" applyFont="1" applyFill="1" applyBorder="1" applyAlignment="1">
      <alignment horizontal="center" vertical="center" shrinkToFit="1"/>
    </xf>
    <xf numFmtId="0" fontId="9" fillId="2" borderId="8" xfId="0" applyFont="1" applyFill="1" applyBorder="1" applyAlignment="1">
      <alignment vertical="center" wrapText="1"/>
    </xf>
    <xf numFmtId="0" fontId="9" fillId="2" borderId="26" xfId="0" applyFont="1" applyFill="1" applyBorder="1" applyAlignment="1">
      <alignment vertical="center" wrapText="1"/>
    </xf>
    <xf numFmtId="0" fontId="0" fillId="0" borderId="0" xfId="0" applyFill="1" applyBorder="1" applyAlignment="1">
      <alignment horizontal="left" vertical="top"/>
    </xf>
    <xf numFmtId="164" fontId="11" fillId="0" borderId="8" xfId="0" applyNumberFormat="1" applyFont="1" applyFill="1" applyBorder="1" applyAlignment="1">
      <alignment horizontal="left" vertical="center" wrapText="1"/>
    </xf>
    <xf numFmtId="164" fontId="10" fillId="2" borderId="8" xfId="0" applyNumberFormat="1" applyFont="1" applyFill="1" applyBorder="1" applyAlignment="1">
      <alignment horizontal="center" vertical="center" wrapText="1"/>
    </xf>
    <xf numFmtId="4" fontId="11" fillId="0" borderId="8" xfId="0" applyNumberFormat="1" applyFont="1" applyFill="1" applyBorder="1" applyAlignment="1">
      <alignment horizontal="center" vertical="center" wrapText="1"/>
    </xf>
    <xf numFmtId="164" fontId="0" fillId="0" borderId="0" xfId="0" applyNumberFormat="1" applyFill="1" applyBorder="1" applyAlignment="1">
      <alignment horizontal="left" vertical="top"/>
    </xf>
    <xf numFmtId="0" fontId="6" fillId="0" borderId="0" xfId="0" applyFont="1" applyFill="1" applyBorder="1" applyAlignment="1">
      <alignment horizontal="left" vertical="top"/>
    </xf>
    <xf numFmtId="2" fontId="20" fillId="2" borderId="36" xfId="0" applyNumberFormat="1" applyFont="1" applyFill="1" applyBorder="1" applyAlignment="1">
      <alignment horizontal="center" vertical="center" wrapText="1"/>
    </xf>
    <xf numFmtId="0" fontId="20" fillId="2" borderId="12" xfId="0" applyFont="1" applyFill="1" applyBorder="1" applyAlignment="1">
      <alignment horizontal="center" vertical="center" wrapText="1"/>
    </xf>
    <xf numFmtId="2" fontId="20" fillId="2" borderId="11" xfId="0" applyNumberFormat="1" applyFont="1" applyFill="1" applyBorder="1" applyAlignment="1">
      <alignment horizontal="center" vertical="center" wrapText="1"/>
    </xf>
    <xf numFmtId="2" fontId="20" fillId="2" borderId="39" xfId="0" applyNumberFormat="1" applyFont="1" applyFill="1" applyBorder="1" applyAlignment="1">
      <alignment horizontal="center" vertical="center" wrapText="1"/>
    </xf>
    <xf numFmtId="10" fontId="8" fillId="0" borderId="8" xfId="1" applyNumberFormat="1" applyFont="1" applyBorder="1" applyAlignment="1">
      <alignment horizontal="center" vertical="center"/>
    </xf>
    <xf numFmtId="164" fontId="8" fillId="0" borderId="8" xfId="0" applyNumberFormat="1" applyFont="1" applyBorder="1" applyAlignment="1">
      <alignment horizontal="center" vertical="center"/>
    </xf>
    <xf numFmtId="169" fontId="8" fillId="0" borderId="8" xfId="0" applyNumberFormat="1" applyFont="1" applyBorder="1" applyAlignment="1">
      <alignment horizontal="center" vertical="center"/>
    </xf>
    <xf numFmtId="0" fontId="21" fillId="0" borderId="8" xfId="0" applyFont="1" applyBorder="1" applyAlignment="1">
      <alignment horizontal="center" vertical="center"/>
    </xf>
    <xf numFmtId="10" fontId="21" fillId="0" borderId="8" xfId="1" applyNumberFormat="1" applyFont="1" applyBorder="1" applyAlignment="1">
      <alignment horizontal="center" vertical="center"/>
    </xf>
    <xf numFmtId="164" fontId="21" fillId="0" borderId="8" xfId="0" applyNumberFormat="1" applyFont="1" applyBorder="1" applyAlignment="1">
      <alignment horizontal="center" vertical="center"/>
    </xf>
    <xf numFmtId="0" fontId="8" fillId="4" borderId="8" xfId="0" applyFont="1" applyFill="1" applyBorder="1" applyAlignment="1">
      <alignment horizontal="center" vertical="center"/>
    </xf>
    <xf numFmtId="0" fontId="8" fillId="5" borderId="8" xfId="0" applyFont="1" applyFill="1" applyBorder="1" applyAlignment="1">
      <alignment horizontal="center" vertical="center"/>
    </xf>
    <xf numFmtId="10" fontId="0" fillId="0" borderId="0" xfId="0" applyNumberFormat="1" applyFill="1" applyBorder="1" applyAlignment="1">
      <alignment horizontal="left" vertical="top"/>
    </xf>
    <xf numFmtId="0" fontId="20" fillId="0" borderId="8" xfId="0" applyFont="1" applyFill="1" applyBorder="1" applyAlignment="1">
      <alignment horizontal="center" vertical="center" wrapText="1"/>
    </xf>
    <xf numFmtId="0" fontId="22" fillId="0" borderId="0" xfId="0" applyFont="1"/>
    <xf numFmtId="0" fontId="9" fillId="2" borderId="27" xfId="0" applyFont="1" applyFill="1" applyBorder="1" applyAlignment="1">
      <alignment horizontal="left" vertical="center" wrapText="1"/>
    </xf>
    <xf numFmtId="0" fontId="9" fillId="2" borderId="28" xfId="0" applyFont="1" applyFill="1" applyBorder="1" applyAlignment="1">
      <alignment horizontal="left" vertical="center" wrapText="1"/>
    </xf>
    <xf numFmtId="0" fontId="9" fillId="2" borderId="10" xfId="0" applyFont="1" applyFill="1" applyBorder="1" applyAlignment="1">
      <alignment horizontal="left" vertical="center" wrapText="1"/>
    </xf>
    <xf numFmtId="0" fontId="8" fillId="0" borderId="0" xfId="0" applyFont="1" applyAlignment="1">
      <alignment horizontal="left" vertical="center"/>
    </xf>
    <xf numFmtId="0" fontId="8" fillId="0" borderId="0" xfId="0" applyFont="1" applyAlignment="1">
      <alignment horizontal="left"/>
    </xf>
    <xf numFmtId="2" fontId="5" fillId="2" borderId="8" xfId="0" applyNumberFormat="1" applyFont="1" applyFill="1" applyBorder="1" applyAlignment="1">
      <alignment horizontal="center" vertical="top"/>
    </xf>
    <xf numFmtId="0" fontId="1" fillId="2" borderId="8" xfId="0" applyFont="1" applyFill="1" applyBorder="1" applyAlignment="1">
      <alignment horizontal="center" vertical="center" wrapText="1"/>
    </xf>
    <xf numFmtId="0" fontId="4" fillId="2" borderId="8" xfId="0" applyFont="1" applyFill="1" applyBorder="1" applyAlignment="1">
      <alignment horizontal="center" vertical="top" wrapText="1"/>
    </xf>
    <xf numFmtId="0" fontId="2" fillId="2" borderId="8" xfId="0" applyFont="1" applyFill="1" applyBorder="1" applyAlignment="1">
      <alignment horizontal="center" vertical="top" wrapText="1"/>
    </xf>
    <xf numFmtId="0" fontId="1" fillId="2" borderId="18" xfId="0" applyFont="1" applyFill="1" applyBorder="1" applyAlignment="1">
      <alignment horizontal="left" vertical="center" wrapText="1"/>
    </xf>
    <xf numFmtId="0" fontId="3" fillId="2" borderId="7" xfId="0" applyFont="1" applyFill="1" applyBorder="1" applyAlignment="1">
      <alignment horizontal="left" vertical="center" wrapText="1"/>
    </xf>
    <xf numFmtId="0" fontId="1" fillId="2" borderId="7" xfId="0" applyFont="1" applyFill="1" applyBorder="1" applyAlignment="1">
      <alignment horizontal="left" vertical="center" wrapText="1"/>
    </xf>
    <xf numFmtId="0" fontId="1" fillId="2" borderId="6" xfId="0" applyFont="1" applyFill="1" applyBorder="1" applyAlignment="1">
      <alignment horizontal="left" vertical="center" wrapText="1"/>
    </xf>
    <xf numFmtId="2" fontId="13" fillId="3" borderId="8" xfId="0" applyNumberFormat="1" applyFont="1" applyFill="1" applyBorder="1" applyAlignment="1">
      <alignment horizontal="center" vertical="center"/>
    </xf>
    <xf numFmtId="164" fontId="13" fillId="3" borderId="8" xfId="0" applyNumberFormat="1" applyFont="1" applyFill="1" applyBorder="1" applyAlignment="1">
      <alignment horizontal="center" vertical="center"/>
    </xf>
    <xf numFmtId="0" fontId="1" fillId="2" borderId="19" xfId="0" applyFont="1" applyFill="1" applyBorder="1" applyAlignment="1">
      <alignment horizontal="left" vertical="center" wrapText="1"/>
    </xf>
    <xf numFmtId="0" fontId="0" fillId="2" borderId="20" xfId="0" applyFill="1" applyBorder="1" applyAlignment="1">
      <alignment horizontal="left" vertical="center" wrapText="1"/>
    </xf>
    <xf numFmtId="0" fontId="0" fillId="2" borderId="21" xfId="0" applyFill="1" applyBorder="1" applyAlignment="1">
      <alignment horizontal="left" vertical="center" wrapText="1"/>
    </xf>
    <xf numFmtId="0" fontId="3" fillId="2" borderId="5" xfId="0" applyFont="1" applyFill="1" applyBorder="1" applyAlignment="1">
      <alignment horizontal="left" vertical="top" wrapText="1"/>
    </xf>
    <xf numFmtId="0" fontId="1" fillId="2" borderId="7" xfId="0" applyFont="1" applyFill="1" applyBorder="1" applyAlignment="1">
      <alignment horizontal="left" vertical="top" wrapText="1"/>
    </xf>
    <xf numFmtId="0" fontId="1" fillId="2" borderId="6" xfId="0" applyFont="1" applyFill="1" applyBorder="1" applyAlignment="1">
      <alignment horizontal="left" vertical="top" wrapText="1"/>
    </xf>
    <xf numFmtId="0" fontId="1" fillId="2" borderId="14"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1" fillId="2" borderId="2" xfId="0" applyFont="1" applyFill="1" applyBorder="1" applyAlignment="1">
      <alignment horizontal="left" vertical="top" wrapText="1"/>
    </xf>
    <xf numFmtId="0" fontId="1" fillId="2" borderId="4" xfId="0" applyFont="1" applyFill="1" applyBorder="1" applyAlignment="1">
      <alignment horizontal="left" vertical="top" wrapText="1"/>
    </xf>
    <xf numFmtId="0" fontId="7" fillId="2" borderId="8" xfId="0" applyFont="1" applyFill="1" applyBorder="1" applyAlignment="1">
      <alignment horizontal="center" vertical="center" wrapText="1"/>
    </xf>
    <xf numFmtId="0" fontId="23" fillId="2" borderId="8" xfId="0" applyFont="1" applyFill="1" applyBorder="1" applyAlignment="1">
      <alignment horizontal="center" vertical="center" wrapText="1"/>
    </xf>
    <xf numFmtId="0" fontId="24" fillId="2" borderId="8" xfId="0" applyFont="1" applyFill="1" applyBorder="1" applyAlignment="1">
      <alignment horizontal="center" vertical="center" wrapText="1"/>
    </xf>
    <xf numFmtId="0" fontId="9" fillId="2" borderId="29" xfId="0" applyFont="1" applyFill="1" applyBorder="1" applyAlignment="1">
      <alignment horizontal="left" vertical="center" wrapText="1"/>
    </xf>
    <xf numFmtId="0" fontId="9" fillId="2" borderId="20" xfId="0" applyFont="1" applyFill="1" applyBorder="1" applyAlignment="1">
      <alignment horizontal="left" vertical="center" wrapText="1"/>
    </xf>
    <xf numFmtId="0" fontId="1" fillId="2" borderId="24" xfId="0" applyFont="1" applyFill="1" applyBorder="1" applyAlignment="1">
      <alignment horizontal="center" vertical="center" wrapText="1"/>
    </xf>
    <xf numFmtId="0" fontId="1" fillId="2" borderId="16" xfId="0" applyFont="1" applyFill="1" applyBorder="1" applyAlignment="1">
      <alignment horizontal="center" vertical="center" wrapText="1"/>
    </xf>
    <xf numFmtId="0" fontId="1" fillId="2" borderId="22"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22" fillId="0" borderId="0" xfId="0" applyFont="1" applyAlignment="1">
      <alignment horizontal="left" vertical="center"/>
    </xf>
    <xf numFmtId="0" fontId="22" fillId="0" borderId="0" xfId="0" applyFont="1" applyAlignment="1">
      <alignment horizontal="left"/>
    </xf>
    <xf numFmtId="2" fontId="8" fillId="0" borderId="8" xfId="0" applyNumberFormat="1" applyFont="1" applyBorder="1" applyAlignment="1">
      <alignment horizontal="center" vertical="center"/>
    </xf>
    <xf numFmtId="0" fontId="8" fillId="0" borderId="8" xfId="0" applyFont="1" applyBorder="1" applyAlignment="1">
      <alignment horizontal="center" vertical="center"/>
    </xf>
    <xf numFmtId="0" fontId="8" fillId="0" borderId="8" xfId="0" applyFont="1" applyBorder="1" applyAlignment="1">
      <alignment horizontal="center" vertical="center" wrapText="1"/>
    </xf>
    <xf numFmtId="0" fontId="21" fillId="0" borderId="30" xfId="0" applyFont="1" applyBorder="1" applyAlignment="1">
      <alignment horizontal="center" vertical="center"/>
    </xf>
    <xf numFmtId="0" fontId="21" fillId="0" borderId="16" xfId="0" applyFont="1" applyBorder="1" applyAlignment="1">
      <alignment horizontal="center" vertical="center"/>
    </xf>
    <xf numFmtId="0" fontId="21" fillId="0" borderId="31" xfId="0" applyFont="1" applyBorder="1" applyAlignment="1">
      <alignment horizontal="center" vertical="center"/>
    </xf>
    <xf numFmtId="0" fontId="21" fillId="0" borderId="33" xfId="0" applyFont="1" applyBorder="1" applyAlignment="1">
      <alignment horizontal="center" vertical="center"/>
    </xf>
    <xf numFmtId="0" fontId="21" fillId="0" borderId="23" xfId="0" applyFont="1" applyBorder="1" applyAlignment="1">
      <alignment horizontal="center" vertical="center"/>
    </xf>
    <xf numFmtId="0" fontId="21" fillId="0" borderId="34" xfId="0" applyFont="1" applyBorder="1" applyAlignment="1">
      <alignment horizontal="center" vertical="center"/>
    </xf>
    <xf numFmtId="2" fontId="8" fillId="0" borderId="25" xfId="0" applyNumberFormat="1" applyFont="1" applyBorder="1" applyAlignment="1">
      <alignment horizontal="center" vertical="center"/>
    </xf>
    <xf numFmtId="0" fontId="8" fillId="0" borderId="32" xfId="0" applyFont="1" applyBorder="1" applyAlignment="1">
      <alignment horizontal="center" vertical="center"/>
    </xf>
    <xf numFmtId="0" fontId="8" fillId="0" borderId="30"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31" xfId="0" applyFont="1" applyBorder="1" applyAlignment="1">
      <alignment horizontal="center" vertical="center" wrapText="1"/>
    </xf>
    <xf numFmtId="0" fontId="8" fillId="0" borderId="33"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34" xfId="0" applyFont="1" applyBorder="1" applyAlignment="1">
      <alignment horizontal="center" vertical="center" wrapText="1"/>
    </xf>
    <xf numFmtId="0" fontId="20" fillId="2" borderId="37" xfId="0" applyFont="1" applyFill="1" applyBorder="1" applyAlignment="1">
      <alignment horizontal="center" vertical="center" wrapText="1"/>
    </xf>
    <xf numFmtId="0" fontId="20" fillId="2" borderId="26" xfId="0" applyFont="1" applyFill="1" applyBorder="1" applyAlignment="1">
      <alignment horizontal="center" vertical="center" wrapText="1"/>
    </xf>
    <xf numFmtId="0" fontId="20" fillId="2" borderId="38" xfId="0" applyFont="1" applyFill="1" applyBorder="1" applyAlignment="1">
      <alignment horizontal="center" vertical="center" wrapText="1"/>
    </xf>
    <xf numFmtId="0" fontId="8" fillId="0" borderId="8" xfId="0" applyFont="1" applyBorder="1" applyAlignment="1" applyProtection="1">
      <alignment horizontal="center" vertical="center" wrapText="1"/>
    </xf>
    <xf numFmtId="0" fontId="14" fillId="0" borderId="8" xfId="0" applyFont="1" applyFill="1" applyBorder="1" applyAlignment="1">
      <alignment horizontal="center" vertical="center" wrapText="1"/>
    </xf>
    <xf numFmtId="2" fontId="18" fillId="0" borderId="8" xfId="0" applyNumberFormat="1" applyFont="1" applyFill="1" applyBorder="1" applyAlignment="1">
      <alignment horizontal="center" vertical="center"/>
    </xf>
    <xf numFmtId="0" fontId="19" fillId="0" borderId="8" xfId="0" applyFont="1" applyFill="1" applyBorder="1" applyAlignment="1">
      <alignment horizontal="center" vertical="center" wrapText="1"/>
    </xf>
    <xf numFmtId="0" fontId="20" fillId="0" borderId="16" xfId="0" applyFont="1" applyFill="1" applyBorder="1" applyAlignment="1">
      <alignment horizontal="center" vertical="center" wrapText="1"/>
    </xf>
    <xf numFmtId="0" fontId="20" fillId="0" borderId="31" xfId="0" applyFont="1" applyFill="1" applyBorder="1" applyAlignment="1">
      <alignment horizontal="center" vertical="center" wrapText="1"/>
    </xf>
    <xf numFmtId="0" fontId="20" fillId="0" borderId="22" xfId="0" applyFont="1" applyFill="1" applyBorder="1" applyAlignment="1">
      <alignment horizontal="center" vertical="center" wrapText="1"/>
    </xf>
    <xf numFmtId="0" fontId="20" fillId="0" borderId="23" xfId="0" applyFont="1" applyFill="1" applyBorder="1" applyAlignment="1">
      <alignment horizontal="center" vertical="center" wrapText="1"/>
    </xf>
    <xf numFmtId="0" fontId="20" fillId="0" borderId="34" xfId="0" applyFont="1" applyFill="1" applyBorder="1" applyAlignment="1">
      <alignment horizontal="center" vertical="center" wrapText="1"/>
    </xf>
    <xf numFmtId="0" fontId="20" fillId="0" borderId="8" xfId="0" applyFont="1" applyFill="1" applyBorder="1" applyAlignment="1">
      <alignment horizontal="left" vertical="center" wrapText="1"/>
    </xf>
    <xf numFmtId="0" fontId="20" fillId="0" borderId="33" xfId="0" applyFont="1" applyFill="1" applyBorder="1" applyAlignment="1">
      <alignment horizontal="center" vertical="center" wrapText="1"/>
    </xf>
    <xf numFmtId="0" fontId="20" fillId="0" borderId="40" xfId="0" applyFont="1" applyFill="1" applyBorder="1" applyAlignment="1">
      <alignment horizontal="center" vertical="center" wrapText="1"/>
    </xf>
    <xf numFmtId="0" fontId="16" fillId="0" borderId="8" xfId="0" applyFont="1" applyFill="1" applyBorder="1" applyAlignment="1">
      <alignment horizontal="center" vertical="center" wrapText="1"/>
    </xf>
    <xf numFmtId="0" fontId="17" fillId="0" borderId="8" xfId="0" applyFont="1" applyFill="1" applyBorder="1" applyAlignment="1">
      <alignment horizontal="center" vertical="center" wrapText="1"/>
    </xf>
    <xf numFmtId="0" fontId="20" fillId="0" borderId="18" xfId="0" applyFont="1" applyFill="1" applyBorder="1" applyAlignment="1">
      <alignment horizontal="left" vertical="center" wrapText="1"/>
    </xf>
    <xf numFmtId="0" fontId="20" fillId="0" borderId="7" xfId="0" applyFont="1" applyFill="1" applyBorder="1" applyAlignment="1">
      <alignment horizontal="left" vertical="center" wrapText="1"/>
    </xf>
    <xf numFmtId="0" fontId="20" fillId="0" borderId="8" xfId="0" applyFont="1" applyFill="1" applyBorder="1" applyAlignment="1">
      <alignment horizontal="center" vertical="center" wrapText="1"/>
    </xf>
    <xf numFmtId="0" fontId="20" fillId="0" borderId="27" xfId="0" applyFont="1" applyFill="1" applyBorder="1" applyAlignment="1">
      <alignment horizontal="center" vertical="center" wrapText="1"/>
    </xf>
    <xf numFmtId="0" fontId="20" fillId="0" borderId="28" xfId="0" applyFont="1" applyFill="1" applyBorder="1" applyAlignment="1">
      <alignment horizontal="center" vertical="center" wrapText="1"/>
    </xf>
    <xf numFmtId="0" fontId="20" fillId="0" borderId="10" xfId="0" applyFont="1" applyFill="1" applyBorder="1" applyAlignment="1">
      <alignment horizontal="center" vertical="center" wrapText="1"/>
    </xf>
    <xf numFmtId="0" fontId="9" fillId="0" borderId="35" xfId="0" applyFont="1" applyFill="1" applyBorder="1" applyAlignment="1">
      <alignment horizontal="left" vertical="center" wrapText="1"/>
    </xf>
    <xf numFmtId="0" fontId="9" fillId="0" borderId="4" xfId="0" applyFont="1" applyFill="1" applyBorder="1" applyAlignment="1">
      <alignment horizontal="left" vertical="center" wrapText="1"/>
    </xf>
    <xf numFmtId="165" fontId="20" fillId="0" borderId="27" xfId="0" applyNumberFormat="1" applyFont="1" applyFill="1" applyBorder="1" applyAlignment="1">
      <alignment horizontal="center" vertical="center" wrapText="1"/>
    </xf>
    <xf numFmtId="165" fontId="20" fillId="0" borderId="28" xfId="0" applyNumberFormat="1" applyFont="1" applyFill="1" applyBorder="1" applyAlignment="1">
      <alignment horizontal="center" vertical="center" wrapText="1"/>
    </xf>
    <xf numFmtId="165" fontId="20" fillId="0" borderId="10" xfId="0" applyNumberFormat="1" applyFont="1" applyFill="1" applyBorder="1" applyAlignment="1">
      <alignment horizontal="center" vertical="center" wrapText="1"/>
    </xf>
  </cellXfs>
  <cellStyles count="2">
    <cellStyle name="Normal" xfId="0" builtinId="0"/>
    <cellStyle name="Porcentagem"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3322059</xdr:colOff>
      <xdr:row>0</xdr:row>
      <xdr:rowOff>0</xdr:rowOff>
    </xdr:to>
    <xdr:sp macro="" textlink="">
      <xdr:nvSpPr>
        <xdr:cNvPr id="36" name="Shape 36"/>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37" name="Shape 37"/>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38" name="Shape 38"/>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39" name="Shape 39"/>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40" name="Shape 40"/>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41" name="Shape 41"/>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42" name="Shape 42"/>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43" name="Shape 43"/>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44" name="Shape 44"/>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45" name="Shape 45"/>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46" name="Shape 46"/>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47" name="Shape 47"/>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48" name="Shape 48"/>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49" name="Shape 49"/>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50" name="Shape 50"/>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51" name="Shape 51"/>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52" name="Shape 52"/>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53" name="Shape 53"/>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84614</xdr:colOff>
      <xdr:row>0</xdr:row>
      <xdr:rowOff>0</xdr:rowOff>
    </xdr:to>
    <xdr:sp macro="" textlink="">
      <xdr:nvSpPr>
        <xdr:cNvPr id="54" name="Shape 54"/>
        <xdr:cNvSpPr/>
      </xdr:nvSpPr>
      <xdr:spPr>
        <a:xfrm>
          <a:off x="0" y="0"/>
          <a:ext cx="2710180" cy="0"/>
        </a:xfrm>
        <a:custGeom>
          <a:avLst/>
          <a:gdLst/>
          <a:ahLst/>
          <a:cxnLst/>
          <a:rect l="0" t="0" r="0" b="0"/>
          <a:pathLst>
            <a:path w="2710180">
              <a:moveTo>
                <a:pt x="0" y="0"/>
              </a:moveTo>
              <a:lnTo>
                <a:pt x="2709926" y="0"/>
              </a:lnTo>
            </a:path>
          </a:pathLst>
        </a:custGeom>
        <a:ln w="6095">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55" name="Shape 55"/>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0</xdr:col>
      <xdr:colOff>42545</xdr:colOff>
      <xdr:row>0</xdr:row>
      <xdr:rowOff>6350</xdr:rowOff>
    </xdr:to>
    <xdr:sp macro="" textlink="">
      <xdr:nvSpPr>
        <xdr:cNvPr id="56" name="Shape 56"/>
        <xdr:cNvSpPr/>
      </xdr:nvSpPr>
      <xdr:spPr>
        <a:xfrm>
          <a:off x="0" y="0"/>
          <a:ext cx="42545" cy="6350"/>
        </a:xfrm>
        <a:custGeom>
          <a:avLst/>
          <a:gdLst/>
          <a:ahLst/>
          <a:cxnLst/>
          <a:rect l="0" t="0" r="0" b="0"/>
          <a:pathLst>
            <a:path w="42545" h="6350">
              <a:moveTo>
                <a:pt x="0" y="6350"/>
              </a:moveTo>
              <a:lnTo>
                <a:pt x="42545" y="6350"/>
              </a:lnTo>
              <a:lnTo>
                <a:pt x="42545" y="0"/>
              </a:lnTo>
              <a:lnTo>
                <a:pt x="0" y="0"/>
              </a:lnTo>
              <a:lnTo>
                <a:pt x="0" y="6350"/>
              </a:lnTo>
              <a:close/>
            </a:path>
          </a:pathLst>
        </a:custGeom>
        <a:solidFill>
          <a:srgbClr val="000000"/>
        </a:solidFill>
      </xdr:spPr>
    </xdr:sp>
    <xdr:clientData/>
  </xdr:twoCellAnchor>
  <xdr:twoCellAnchor editAs="oneCell">
    <xdr:from>
      <xdr:col>0</xdr:col>
      <xdr:colOff>0</xdr:colOff>
      <xdr:row>0</xdr:row>
      <xdr:rowOff>0</xdr:rowOff>
    </xdr:from>
    <xdr:to>
      <xdr:col>0</xdr:col>
      <xdr:colOff>42545</xdr:colOff>
      <xdr:row>0</xdr:row>
      <xdr:rowOff>6350</xdr:rowOff>
    </xdr:to>
    <xdr:sp macro="" textlink="">
      <xdr:nvSpPr>
        <xdr:cNvPr id="57" name="Shape 57"/>
        <xdr:cNvSpPr/>
      </xdr:nvSpPr>
      <xdr:spPr>
        <a:xfrm>
          <a:off x="0" y="0"/>
          <a:ext cx="42545" cy="6350"/>
        </a:xfrm>
        <a:custGeom>
          <a:avLst/>
          <a:gdLst/>
          <a:ahLst/>
          <a:cxnLst/>
          <a:rect l="0" t="0" r="0" b="0"/>
          <a:pathLst>
            <a:path w="42545" h="6350">
              <a:moveTo>
                <a:pt x="0" y="6349"/>
              </a:moveTo>
              <a:lnTo>
                <a:pt x="42545" y="6349"/>
              </a:lnTo>
              <a:lnTo>
                <a:pt x="42545" y="0"/>
              </a:lnTo>
              <a:lnTo>
                <a:pt x="0" y="0"/>
              </a:lnTo>
              <a:lnTo>
                <a:pt x="0" y="6349"/>
              </a:lnTo>
              <a:close/>
            </a:path>
          </a:pathLst>
        </a:custGeom>
        <a:solidFill>
          <a:srgbClr val="000000"/>
        </a:solidFill>
      </xdr:spPr>
    </xdr:sp>
    <xdr:clientData/>
  </xdr:twoCellAnchor>
  <xdr:twoCellAnchor editAs="oneCell">
    <xdr:from>
      <xdr:col>0</xdr:col>
      <xdr:colOff>0</xdr:colOff>
      <xdr:row>0</xdr:row>
      <xdr:rowOff>0</xdr:rowOff>
    </xdr:from>
    <xdr:to>
      <xdr:col>1</xdr:col>
      <xdr:colOff>978297</xdr:colOff>
      <xdr:row>0</xdr:row>
      <xdr:rowOff>0</xdr:rowOff>
    </xdr:to>
    <xdr:sp macro="" textlink="">
      <xdr:nvSpPr>
        <xdr:cNvPr id="58" name="Shape 58"/>
        <xdr:cNvSpPr/>
      </xdr:nvSpPr>
      <xdr:spPr>
        <a:xfrm>
          <a:off x="0" y="0"/>
          <a:ext cx="1483360" cy="0"/>
        </a:xfrm>
        <a:custGeom>
          <a:avLst/>
          <a:gdLst/>
          <a:ahLst/>
          <a:cxnLst/>
          <a:rect l="0" t="0" r="0" b="0"/>
          <a:pathLst>
            <a:path w="1483360">
              <a:moveTo>
                <a:pt x="0" y="0"/>
              </a:moveTo>
              <a:lnTo>
                <a:pt x="1483105" y="0"/>
              </a:lnTo>
            </a:path>
          </a:pathLst>
        </a:custGeom>
        <a:ln w="6095">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59" name="Shape 59"/>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60" name="Shape 60"/>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18288</xdr:colOff>
      <xdr:row>0</xdr:row>
      <xdr:rowOff>0</xdr:rowOff>
    </xdr:from>
    <xdr:to>
      <xdr:col>0</xdr:col>
      <xdr:colOff>18288</xdr:colOff>
      <xdr:row>0</xdr:row>
      <xdr:rowOff>175260</xdr:rowOff>
    </xdr:to>
    <xdr:sp macro="" textlink="">
      <xdr:nvSpPr>
        <xdr:cNvPr id="61" name="Shape 61"/>
        <xdr:cNvSpPr/>
      </xdr:nvSpPr>
      <xdr:spPr>
        <a:xfrm>
          <a:off x="0" y="0"/>
          <a:ext cx="0" cy="175260"/>
        </a:xfrm>
        <a:custGeom>
          <a:avLst/>
          <a:gdLst/>
          <a:ahLst/>
          <a:cxnLst/>
          <a:rect l="0" t="0" r="0" b="0"/>
          <a:pathLst>
            <a:path h="175260">
              <a:moveTo>
                <a:pt x="0" y="0"/>
              </a:moveTo>
              <a:lnTo>
                <a:pt x="0" y="175260"/>
              </a:lnTo>
            </a:path>
          </a:pathLst>
        </a:custGeom>
        <a:ln w="36575">
          <a:solidFill>
            <a:srgbClr val="F5F5F5"/>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62" name="Shape 62"/>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63" name="Shape 63"/>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64" name="Shape 64"/>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65" name="Shape 65"/>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66" name="Shape 66"/>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67" name="Shape 67"/>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68" name="Shape 68"/>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69" name="Shape 69"/>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70" name="Shape 70"/>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71" name="Shape 71"/>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72" name="Shape 72"/>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73" name="Shape 73"/>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74" name="Shape 74"/>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75" name="Shape 75"/>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76" name="Shape 76"/>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77" name="Shape 77"/>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78" name="Shape 78"/>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79" name="Shape 79"/>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80" name="Shape 80"/>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81" name="Shape 81"/>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82" name="Shape 82"/>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83" name="Shape 83"/>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84" name="Shape 84"/>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2</xdr:col>
      <xdr:colOff>288528</xdr:colOff>
      <xdr:row>0</xdr:row>
      <xdr:rowOff>0</xdr:rowOff>
    </xdr:to>
    <xdr:sp macro="" textlink="">
      <xdr:nvSpPr>
        <xdr:cNvPr id="85" name="Shape 85"/>
        <xdr:cNvSpPr/>
      </xdr:nvSpPr>
      <xdr:spPr>
        <a:xfrm>
          <a:off x="0" y="0"/>
          <a:ext cx="1829435" cy="0"/>
        </a:xfrm>
        <a:custGeom>
          <a:avLst/>
          <a:gdLst/>
          <a:ahLst/>
          <a:cxnLst/>
          <a:rect l="0" t="0" r="0" b="0"/>
          <a:pathLst>
            <a:path w="1829435">
              <a:moveTo>
                <a:pt x="0" y="0"/>
              </a:moveTo>
              <a:lnTo>
                <a:pt x="1829054" y="0"/>
              </a:lnTo>
            </a:path>
          </a:pathLst>
        </a:custGeom>
        <a:ln w="9144">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86" name="Shape 86"/>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oneCellAnchor>
    <xdr:from>
      <xdr:col>0</xdr:col>
      <xdr:colOff>0</xdr:colOff>
      <xdr:row>0</xdr:row>
      <xdr:rowOff>0</xdr:rowOff>
    </xdr:from>
    <xdr:ext cx="5798185" cy="0"/>
    <xdr:sp macro="" textlink="">
      <xdr:nvSpPr>
        <xdr:cNvPr id="87" name="Shape 87"/>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oneCellAnchor>
  <xdr:twoCellAnchor editAs="oneCell">
    <xdr:from>
      <xdr:col>6</xdr:col>
      <xdr:colOff>634395</xdr:colOff>
      <xdr:row>4</xdr:row>
      <xdr:rowOff>56167</xdr:rowOff>
    </xdr:from>
    <xdr:to>
      <xdr:col>7</xdr:col>
      <xdr:colOff>226220</xdr:colOff>
      <xdr:row>5</xdr:row>
      <xdr:rowOff>375046</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85176" y="972948"/>
          <a:ext cx="508606" cy="52128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42545</xdr:colOff>
      <xdr:row>0</xdr:row>
      <xdr:rowOff>6350</xdr:rowOff>
    </xdr:to>
    <xdr:sp macro="" textlink="">
      <xdr:nvSpPr>
        <xdr:cNvPr id="6" name="Shape 56"/>
        <xdr:cNvSpPr/>
      </xdr:nvSpPr>
      <xdr:spPr>
        <a:xfrm>
          <a:off x="0" y="0"/>
          <a:ext cx="42545" cy="6350"/>
        </a:xfrm>
        <a:custGeom>
          <a:avLst/>
          <a:gdLst/>
          <a:ahLst/>
          <a:cxnLst/>
          <a:rect l="0" t="0" r="0" b="0"/>
          <a:pathLst>
            <a:path w="42545" h="6350">
              <a:moveTo>
                <a:pt x="0" y="6350"/>
              </a:moveTo>
              <a:lnTo>
                <a:pt x="42545" y="6350"/>
              </a:lnTo>
              <a:lnTo>
                <a:pt x="42545" y="0"/>
              </a:lnTo>
              <a:lnTo>
                <a:pt x="0" y="0"/>
              </a:lnTo>
              <a:lnTo>
                <a:pt x="0" y="6350"/>
              </a:lnTo>
              <a:close/>
            </a:path>
          </a:pathLst>
        </a:custGeom>
        <a:solidFill>
          <a:srgbClr val="000000"/>
        </a:solidFill>
      </xdr:spPr>
    </xdr:sp>
    <xdr:clientData/>
  </xdr:twoCellAnchor>
  <xdr:twoCellAnchor editAs="oneCell">
    <xdr:from>
      <xdr:col>0</xdr:col>
      <xdr:colOff>0</xdr:colOff>
      <xdr:row>0</xdr:row>
      <xdr:rowOff>0</xdr:rowOff>
    </xdr:from>
    <xdr:to>
      <xdr:col>0</xdr:col>
      <xdr:colOff>42545</xdr:colOff>
      <xdr:row>0</xdr:row>
      <xdr:rowOff>6350</xdr:rowOff>
    </xdr:to>
    <xdr:sp macro="" textlink="">
      <xdr:nvSpPr>
        <xdr:cNvPr id="7" name="Shape 57"/>
        <xdr:cNvSpPr/>
      </xdr:nvSpPr>
      <xdr:spPr>
        <a:xfrm>
          <a:off x="0" y="0"/>
          <a:ext cx="42545" cy="6350"/>
        </a:xfrm>
        <a:custGeom>
          <a:avLst/>
          <a:gdLst/>
          <a:ahLst/>
          <a:cxnLst/>
          <a:rect l="0" t="0" r="0" b="0"/>
          <a:pathLst>
            <a:path w="42545" h="6350">
              <a:moveTo>
                <a:pt x="0" y="6349"/>
              </a:moveTo>
              <a:lnTo>
                <a:pt x="42545" y="6349"/>
              </a:lnTo>
              <a:lnTo>
                <a:pt x="42545" y="0"/>
              </a:lnTo>
              <a:lnTo>
                <a:pt x="0" y="0"/>
              </a:lnTo>
              <a:lnTo>
                <a:pt x="0" y="6349"/>
              </a:lnTo>
              <a:close/>
            </a:path>
          </a:pathLst>
        </a:custGeom>
        <a:solidFill>
          <a:srgbClr val="000000"/>
        </a:solidFill>
      </xdr:spPr>
    </xdr:sp>
    <xdr:clientData/>
  </xdr:twoCellAnchor>
  <xdr:twoCellAnchor editAs="oneCell">
    <xdr:from>
      <xdr:col>0</xdr:col>
      <xdr:colOff>18288</xdr:colOff>
      <xdr:row>0</xdr:row>
      <xdr:rowOff>0</xdr:rowOff>
    </xdr:from>
    <xdr:to>
      <xdr:col>0</xdr:col>
      <xdr:colOff>18288</xdr:colOff>
      <xdr:row>0</xdr:row>
      <xdr:rowOff>175260</xdr:rowOff>
    </xdr:to>
    <xdr:sp macro="" textlink="">
      <xdr:nvSpPr>
        <xdr:cNvPr id="8" name="Shape 61"/>
        <xdr:cNvSpPr/>
      </xdr:nvSpPr>
      <xdr:spPr>
        <a:xfrm>
          <a:off x="18288" y="0"/>
          <a:ext cx="0" cy="175260"/>
        </a:xfrm>
        <a:custGeom>
          <a:avLst/>
          <a:gdLst/>
          <a:ahLst/>
          <a:cxnLst/>
          <a:rect l="0" t="0" r="0" b="0"/>
          <a:pathLst>
            <a:path h="175260">
              <a:moveTo>
                <a:pt x="0" y="0"/>
              </a:moveTo>
              <a:lnTo>
                <a:pt x="0" y="175260"/>
              </a:lnTo>
            </a:path>
          </a:pathLst>
        </a:custGeom>
        <a:ln w="36575">
          <a:solidFill>
            <a:srgbClr val="F5F5F5"/>
          </a:solidFill>
        </a:ln>
      </xdr:spPr>
    </xdr:sp>
    <xdr:clientData/>
  </xdr:twoCellAnchor>
  <xdr:twoCellAnchor editAs="oneCell">
    <xdr:from>
      <xdr:col>13</xdr:col>
      <xdr:colOff>1220651</xdr:colOff>
      <xdr:row>0</xdr:row>
      <xdr:rowOff>113317</xdr:rowOff>
    </xdr:from>
    <xdr:to>
      <xdr:col>14</xdr:col>
      <xdr:colOff>1041530</xdr:colOff>
      <xdr:row>3</xdr:row>
      <xdr:rowOff>200025</xdr:rowOff>
    </xdr:to>
    <xdr:pic>
      <xdr:nvPicPr>
        <xdr:cNvPr id="9" name="Imagem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165751" y="113317"/>
          <a:ext cx="1173429" cy="1191608"/>
        </a:xfrm>
        <a:prstGeom prst="rect">
          <a:avLst/>
        </a:prstGeom>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14"/>
  <sheetViews>
    <sheetView view="pageBreakPreview" topLeftCell="A130" zoomScale="106" zoomScaleNormal="148" zoomScaleSheetLayoutView="106" workbookViewId="0">
      <selection activeCell="L12" sqref="L12"/>
    </sheetView>
  </sheetViews>
  <sheetFormatPr defaultRowHeight="12.75" x14ac:dyDescent="0.2"/>
  <cols>
    <col min="1" max="1" width="9.83203125" style="5" customWidth="1"/>
    <col min="2" max="2" width="18.1640625" style="2" customWidth="1"/>
    <col min="3" max="3" width="19" customWidth="1"/>
    <col min="4" max="4" width="62.33203125" customWidth="1"/>
    <col min="5" max="5" width="10.5" customWidth="1"/>
    <col min="6" max="6" width="15" style="3" bestFit="1" customWidth="1"/>
    <col min="7" max="7" width="16" style="4" bestFit="1" customWidth="1"/>
    <col min="8" max="8" width="17.5" style="4" customWidth="1"/>
    <col min="9" max="9" width="24" style="4" customWidth="1"/>
    <col min="10" max="10" width="17.33203125" bestFit="1" customWidth="1"/>
    <col min="11" max="11" width="28" bestFit="1" customWidth="1"/>
    <col min="14" max="14" width="15" bestFit="1" customWidth="1"/>
  </cols>
  <sheetData>
    <row r="1" spans="1:11" ht="34.5" customHeight="1" x14ac:dyDescent="0.2">
      <c r="A1" s="87" t="s">
        <v>47</v>
      </c>
      <c r="B1" s="87"/>
      <c r="C1" s="87"/>
      <c r="D1" s="85" t="s">
        <v>45</v>
      </c>
      <c r="E1" s="85"/>
      <c r="F1" s="85"/>
      <c r="G1" s="85"/>
      <c r="H1" s="86" t="s">
        <v>48</v>
      </c>
      <c r="I1" s="86"/>
      <c r="J1" s="1"/>
    </row>
    <row r="2" spans="1:11" ht="0.95" customHeight="1" x14ac:dyDescent="0.2">
      <c r="A2" s="7"/>
      <c r="B2" s="8"/>
      <c r="C2" s="6"/>
      <c r="D2" s="6"/>
      <c r="E2" s="6"/>
      <c r="F2" s="9"/>
      <c r="G2" s="10"/>
      <c r="H2" s="10"/>
      <c r="I2" s="11"/>
    </row>
    <row r="3" spans="1:11" ht="18" customHeight="1" x14ac:dyDescent="0.2">
      <c r="A3" s="64" t="s">
        <v>46</v>
      </c>
      <c r="B3" s="64"/>
      <c r="C3" s="64"/>
      <c r="D3" s="64"/>
      <c r="E3" s="64"/>
      <c r="F3" s="64"/>
      <c r="G3" s="64"/>
      <c r="H3" s="64"/>
      <c r="I3" s="64"/>
    </row>
    <row r="4" spans="1:11" ht="18.75" customHeight="1" x14ac:dyDescent="0.2">
      <c r="A4" s="66" t="s">
        <v>49</v>
      </c>
      <c r="B4" s="67"/>
      <c r="C4" s="67"/>
      <c r="D4" s="67"/>
      <c r="E4" s="67"/>
      <c r="F4" s="67"/>
      <c r="G4" s="67"/>
      <c r="H4" s="67"/>
      <c r="I4" s="67"/>
    </row>
    <row r="5" spans="1:11" ht="16.350000000000001" customHeight="1" x14ac:dyDescent="0.2">
      <c r="A5" s="68" t="s">
        <v>388</v>
      </c>
      <c r="B5" s="69"/>
      <c r="C5" s="70"/>
      <c r="D5" s="70"/>
      <c r="E5" s="70"/>
      <c r="F5" s="71"/>
      <c r="G5" s="90"/>
      <c r="H5" s="91"/>
      <c r="I5" s="65" t="s">
        <v>390</v>
      </c>
    </row>
    <row r="6" spans="1:11" ht="33.75" customHeight="1" x14ac:dyDescent="0.2">
      <c r="A6" s="74" t="s">
        <v>358</v>
      </c>
      <c r="B6" s="75"/>
      <c r="C6" s="75"/>
      <c r="D6" s="75"/>
      <c r="E6" s="75"/>
      <c r="F6" s="76"/>
      <c r="G6" s="92"/>
      <c r="H6" s="93"/>
      <c r="I6" s="65"/>
    </row>
    <row r="7" spans="1:11" ht="16.350000000000001" customHeight="1" x14ac:dyDescent="0.2">
      <c r="A7" s="77" t="s">
        <v>44</v>
      </c>
      <c r="B7" s="78"/>
      <c r="C7" s="78"/>
      <c r="D7" s="78"/>
      <c r="E7" s="79"/>
      <c r="F7" s="80" t="s">
        <v>0</v>
      </c>
      <c r="G7" s="81"/>
      <c r="H7" s="81"/>
      <c r="I7" s="82"/>
    </row>
    <row r="8" spans="1:11" ht="29.25" customHeight="1" x14ac:dyDescent="0.2">
      <c r="A8" s="83" t="s">
        <v>387</v>
      </c>
      <c r="B8" s="84"/>
      <c r="C8" s="84"/>
      <c r="D8" s="84"/>
      <c r="E8" s="84"/>
      <c r="F8" s="65" t="s">
        <v>1</v>
      </c>
      <c r="G8" s="65" t="s">
        <v>39</v>
      </c>
      <c r="H8" s="12" t="s">
        <v>40</v>
      </c>
      <c r="I8" s="13">
        <v>0.2094</v>
      </c>
    </row>
    <row r="9" spans="1:11" ht="16.350000000000001" customHeight="1" x14ac:dyDescent="0.2">
      <c r="A9" s="83" t="s">
        <v>2</v>
      </c>
      <c r="B9" s="84"/>
      <c r="C9" s="84"/>
      <c r="D9" s="84"/>
      <c r="E9" s="84"/>
      <c r="F9" s="65"/>
      <c r="G9" s="65"/>
      <c r="H9" s="14" t="s">
        <v>40</v>
      </c>
      <c r="I9" s="15">
        <v>1.2094</v>
      </c>
    </row>
    <row r="10" spans="1:11" ht="51.75" customHeight="1" x14ac:dyDescent="0.2">
      <c r="A10" s="17" t="s">
        <v>43</v>
      </c>
      <c r="B10" s="94" t="s">
        <v>107</v>
      </c>
      <c r="C10" s="95"/>
      <c r="D10" s="18" t="s">
        <v>108</v>
      </c>
      <c r="E10" s="18" t="s">
        <v>109</v>
      </c>
      <c r="F10" s="19" t="s">
        <v>53</v>
      </c>
      <c r="G10" s="20" t="s">
        <v>50</v>
      </c>
      <c r="H10" s="20" t="s">
        <v>51</v>
      </c>
      <c r="I10" s="21" t="s">
        <v>52</v>
      </c>
    </row>
    <row r="11" spans="1:11" ht="24" customHeight="1" x14ac:dyDescent="0.2">
      <c r="A11" s="22" t="s">
        <v>263</v>
      </c>
      <c r="B11" s="88" t="s">
        <v>347</v>
      </c>
      <c r="C11" s="89"/>
      <c r="D11" s="89"/>
      <c r="E11" s="89"/>
      <c r="F11" s="89"/>
      <c r="G11" s="37"/>
      <c r="H11" s="37"/>
      <c r="I11" s="23">
        <f>SUM(I12:I23)</f>
        <v>0</v>
      </c>
    </row>
    <row r="12" spans="1:11" s="38" customFormat="1" ht="30" x14ac:dyDescent="0.2">
      <c r="A12" s="24" t="s">
        <v>295</v>
      </c>
      <c r="B12" s="24" t="s">
        <v>362</v>
      </c>
      <c r="C12" s="25">
        <v>90778</v>
      </c>
      <c r="D12" s="26" t="s">
        <v>360</v>
      </c>
      <c r="E12" s="25" t="s">
        <v>359</v>
      </c>
      <c r="F12" s="41">
        <v>528</v>
      </c>
      <c r="G12" s="28"/>
      <c r="H12" s="29"/>
      <c r="I12" s="28"/>
      <c r="J12" s="42"/>
      <c r="K12" s="42"/>
    </row>
    <row r="13" spans="1:11" s="38" customFormat="1" ht="30" x14ac:dyDescent="0.2">
      <c r="A13" s="24" t="s">
        <v>348</v>
      </c>
      <c r="B13" s="24" t="s">
        <v>362</v>
      </c>
      <c r="C13" s="25">
        <v>90776</v>
      </c>
      <c r="D13" s="26" t="s">
        <v>361</v>
      </c>
      <c r="E13" s="25" t="s">
        <v>359</v>
      </c>
      <c r="F13" s="41">
        <v>1056</v>
      </c>
      <c r="G13" s="28"/>
      <c r="H13" s="29"/>
      <c r="I13" s="28"/>
      <c r="K13" s="42"/>
    </row>
    <row r="14" spans="1:11" ht="135" x14ac:dyDescent="0.2">
      <c r="A14" s="24" t="s">
        <v>349</v>
      </c>
      <c r="B14" s="24" t="s">
        <v>211</v>
      </c>
      <c r="C14" s="25" t="s">
        <v>212</v>
      </c>
      <c r="D14" s="26" t="s">
        <v>256</v>
      </c>
      <c r="E14" s="25" t="s">
        <v>41</v>
      </c>
      <c r="F14" s="41">
        <v>72</v>
      </c>
      <c r="G14" s="28"/>
      <c r="H14" s="29"/>
      <c r="I14" s="28"/>
      <c r="K14" s="42"/>
    </row>
    <row r="15" spans="1:11" ht="30" x14ac:dyDescent="0.2">
      <c r="A15" s="24" t="s">
        <v>350</v>
      </c>
      <c r="B15" s="24" t="s">
        <v>91</v>
      </c>
      <c r="C15" s="25" t="s">
        <v>92</v>
      </c>
      <c r="D15" s="26" t="s">
        <v>93</v>
      </c>
      <c r="E15" s="25" t="s">
        <v>94</v>
      </c>
      <c r="F15" s="41">
        <v>12</v>
      </c>
      <c r="G15" s="28"/>
      <c r="H15" s="29"/>
      <c r="I15" s="28"/>
      <c r="K15" s="42"/>
    </row>
    <row r="16" spans="1:11" s="38" customFormat="1" ht="60" x14ac:dyDescent="0.2">
      <c r="A16" s="24" t="s">
        <v>351</v>
      </c>
      <c r="B16" s="24" t="s">
        <v>200</v>
      </c>
      <c r="C16" s="25" t="s">
        <v>201</v>
      </c>
      <c r="D16" s="26" t="s">
        <v>257</v>
      </c>
      <c r="E16" s="25" t="s">
        <v>202</v>
      </c>
      <c r="F16" s="41">
        <v>4</v>
      </c>
      <c r="G16" s="28"/>
      <c r="H16" s="29"/>
      <c r="I16" s="28"/>
      <c r="K16" s="42"/>
    </row>
    <row r="17" spans="1:14" s="38" customFormat="1" ht="165" x14ac:dyDescent="0.2">
      <c r="A17" s="24" t="s">
        <v>352</v>
      </c>
      <c r="B17" s="24" t="s">
        <v>199</v>
      </c>
      <c r="C17" s="25" t="s">
        <v>42</v>
      </c>
      <c r="D17" s="26" t="s">
        <v>198</v>
      </c>
      <c r="E17" s="25" t="s">
        <v>94</v>
      </c>
      <c r="F17" s="41">
        <v>12</v>
      </c>
      <c r="G17" s="28"/>
      <c r="H17" s="29"/>
      <c r="I17" s="28"/>
      <c r="K17" s="42"/>
    </row>
    <row r="18" spans="1:14" s="38" customFormat="1" ht="45" x14ac:dyDescent="0.2">
      <c r="A18" s="24" t="s">
        <v>353</v>
      </c>
      <c r="B18" s="24" t="s">
        <v>203</v>
      </c>
      <c r="C18" s="25" t="s">
        <v>42</v>
      </c>
      <c r="D18" s="26" t="s">
        <v>204</v>
      </c>
      <c r="E18" s="25" t="s">
        <v>202</v>
      </c>
      <c r="F18" s="41">
        <v>1</v>
      </c>
      <c r="G18" s="28"/>
      <c r="H18" s="29"/>
      <c r="I18" s="28"/>
      <c r="K18" s="42"/>
    </row>
    <row r="19" spans="1:14" ht="150" x14ac:dyDescent="0.2">
      <c r="A19" s="24" t="s">
        <v>354</v>
      </c>
      <c r="B19" s="24" t="s">
        <v>262</v>
      </c>
      <c r="C19" s="25" t="s">
        <v>42</v>
      </c>
      <c r="D19" s="26" t="s">
        <v>205</v>
      </c>
      <c r="E19" s="25" t="s">
        <v>94</v>
      </c>
      <c r="F19" s="41">
        <v>12</v>
      </c>
      <c r="G19" s="28"/>
      <c r="H19" s="29"/>
      <c r="I19" s="28"/>
      <c r="K19" s="42"/>
    </row>
    <row r="20" spans="1:14" s="38" customFormat="1" ht="45" x14ac:dyDescent="0.2">
      <c r="A20" s="24" t="s">
        <v>355</v>
      </c>
      <c r="B20" s="24" t="s">
        <v>206</v>
      </c>
      <c r="C20" s="25" t="s">
        <v>42</v>
      </c>
      <c r="D20" s="26" t="s">
        <v>207</v>
      </c>
      <c r="E20" s="25" t="s">
        <v>28</v>
      </c>
      <c r="F20" s="41">
        <v>1</v>
      </c>
      <c r="G20" s="28"/>
      <c r="H20" s="29"/>
      <c r="I20" s="28"/>
      <c r="K20" s="42"/>
    </row>
    <row r="21" spans="1:14" ht="15" x14ac:dyDescent="0.2">
      <c r="A21" s="24" t="s">
        <v>356</v>
      </c>
      <c r="B21" s="24" t="s">
        <v>96</v>
      </c>
      <c r="C21" s="25" t="s">
        <v>97</v>
      </c>
      <c r="D21" s="26" t="s">
        <v>98</v>
      </c>
      <c r="E21" s="25" t="s">
        <v>99</v>
      </c>
      <c r="F21" s="41">
        <v>1000</v>
      </c>
      <c r="G21" s="28"/>
      <c r="H21" s="29"/>
      <c r="I21" s="28"/>
      <c r="K21" s="42"/>
    </row>
    <row r="22" spans="1:14" ht="30" x14ac:dyDescent="0.2">
      <c r="A22" s="24" t="s">
        <v>357</v>
      </c>
      <c r="B22" s="24" t="s">
        <v>114</v>
      </c>
      <c r="C22" s="25" t="s">
        <v>115</v>
      </c>
      <c r="D22" s="26" t="s">
        <v>116</v>
      </c>
      <c r="E22" s="25" t="s">
        <v>28</v>
      </c>
      <c r="F22" s="41">
        <v>100</v>
      </c>
      <c r="G22" s="28"/>
      <c r="H22" s="29"/>
      <c r="I22" s="28"/>
      <c r="K22" s="42"/>
    </row>
    <row r="23" spans="1:14" ht="30" x14ac:dyDescent="0.2">
      <c r="A23" s="24" t="s">
        <v>364</v>
      </c>
      <c r="B23" s="24" t="s">
        <v>111</v>
      </c>
      <c r="C23" s="25" t="s">
        <v>112</v>
      </c>
      <c r="D23" s="26" t="s">
        <v>110</v>
      </c>
      <c r="E23" s="25" t="s">
        <v>113</v>
      </c>
      <c r="F23" s="41">
        <v>100</v>
      </c>
      <c r="G23" s="28"/>
      <c r="H23" s="29"/>
      <c r="I23" s="28"/>
      <c r="K23" s="42"/>
    </row>
    <row r="24" spans="1:14" s="38" customFormat="1" ht="15.75" x14ac:dyDescent="0.2">
      <c r="A24" s="22" t="s">
        <v>264</v>
      </c>
      <c r="B24" s="88" t="s">
        <v>363</v>
      </c>
      <c r="C24" s="89"/>
      <c r="D24" s="89"/>
      <c r="E24" s="89"/>
      <c r="F24" s="89"/>
      <c r="G24" s="37"/>
      <c r="H24" s="40"/>
      <c r="I24" s="23"/>
      <c r="K24" s="42"/>
    </row>
    <row r="25" spans="1:14" s="38" customFormat="1" ht="105" x14ac:dyDescent="0.2">
      <c r="A25" s="24" t="s">
        <v>340</v>
      </c>
      <c r="B25" s="24" t="s">
        <v>237</v>
      </c>
      <c r="C25" s="25" t="s">
        <v>238</v>
      </c>
      <c r="D25" s="26" t="s">
        <v>239</v>
      </c>
      <c r="E25" s="25" t="s">
        <v>41</v>
      </c>
      <c r="F25" s="41">
        <v>1000</v>
      </c>
      <c r="G25" s="28"/>
      <c r="H25" s="29"/>
      <c r="I25" s="28"/>
      <c r="K25" s="42"/>
    </row>
    <row r="26" spans="1:14" s="38" customFormat="1" ht="30" x14ac:dyDescent="0.2">
      <c r="A26" s="24" t="s">
        <v>341</v>
      </c>
      <c r="B26" s="24" t="s">
        <v>240</v>
      </c>
      <c r="C26" s="25" t="s">
        <v>241</v>
      </c>
      <c r="D26" s="26" t="s">
        <v>242</v>
      </c>
      <c r="E26" s="25" t="s">
        <v>18</v>
      </c>
      <c r="F26" s="41">
        <v>100</v>
      </c>
      <c r="G26" s="28"/>
      <c r="H26" s="29"/>
      <c r="I26" s="28"/>
      <c r="K26" s="42"/>
    </row>
    <row r="27" spans="1:14" s="38" customFormat="1" ht="30" x14ac:dyDescent="0.2">
      <c r="A27" s="24" t="s">
        <v>342</v>
      </c>
      <c r="B27" s="24" t="s">
        <v>243</v>
      </c>
      <c r="C27" s="25" t="s">
        <v>244</v>
      </c>
      <c r="D27" s="26" t="s">
        <v>245</v>
      </c>
      <c r="E27" s="25" t="s">
        <v>18</v>
      </c>
      <c r="F27" s="41">
        <v>10000</v>
      </c>
      <c r="G27" s="28"/>
      <c r="H27" s="29"/>
      <c r="I27" s="28"/>
      <c r="K27" s="42"/>
    </row>
    <row r="28" spans="1:14" s="38" customFormat="1" ht="30" x14ac:dyDescent="0.2">
      <c r="A28" s="24" t="s">
        <v>343</v>
      </c>
      <c r="B28" s="24" t="s">
        <v>246</v>
      </c>
      <c r="C28" s="25" t="s">
        <v>247</v>
      </c>
      <c r="D28" s="26" t="s">
        <v>248</v>
      </c>
      <c r="E28" s="25" t="s">
        <v>18</v>
      </c>
      <c r="F28" s="41">
        <v>10000</v>
      </c>
      <c r="G28" s="28"/>
      <c r="H28" s="29"/>
      <c r="I28" s="28"/>
      <c r="K28" s="42"/>
    </row>
    <row r="29" spans="1:14" s="38" customFormat="1" ht="30" x14ac:dyDescent="0.2">
      <c r="A29" s="24" t="s">
        <v>344</v>
      </c>
      <c r="B29" s="24" t="s">
        <v>255</v>
      </c>
      <c r="C29" s="25" t="s">
        <v>95</v>
      </c>
      <c r="D29" s="26" t="s">
        <v>254</v>
      </c>
      <c r="E29" s="25" t="s">
        <v>18</v>
      </c>
      <c r="F29" s="41">
        <v>50000</v>
      </c>
      <c r="G29" s="28"/>
      <c r="H29" s="29"/>
      <c r="I29" s="28"/>
      <c r="K29" s="42"/>
      <c r="N29" s="43"/>
    </row>
    <row r="30" spans="1:14" s="38" customFormat="1" ht="30" x14ac:dyDescent="0.2">
      <c r="A30" s="24" t="s">
        <v>345</v>
      </c>
      <c r="B30" s="24" t="s">
        <v>251</v>
      </c>
      <c r="C30" s="25" t="s">
        <v>252</v>
      </c>
      <c r="D30" s="26" t="s">
        <v>253</v>
      </c>
      <c r="E30" s="25" t="s">
        <v>41</v>
      </c>
      <c r="F30" s="41">
        <v>10000</v>
      </c>
      <c r="G30" s="28"/>
      <c r="H30" s="29"/>
      <c r="I30" s="28"/>
      <c r="K30" s="42"/>
    </row>
    <row r="31" spans="1:14" s="38" customFormat="1" ht="30" x14ac:dyDescent="0.2">
      <c r="A31" s="24" t="s">
        <v>331</v>
      </c>
      <c r="B31" s="24" t="s">
        <v>120</v>
      </c>
      <c r="C31" s="25" t="s">
        <v>250</v>
      </c>
      <c r="D31" s="26" t="s">
        <v>225</v>
      </c>
      <c r="E31" s="25" t="s">
        <v>18</v>
      </c>
      <c r="F31" s="41">
        <v>100000</v>
      </c>
      <c r="G31" s="28"/>
      <c r="H31" s="29"/>
      <c r="I31" s="28"/>
      <c r="K31" s="42"/>
    </row>
    <row r="32" spans="1:14" s="38" customFormat="1" ht="45" x14ac:dyDescent="0.2">
      <c r="A32" s="24" t="s">
        <v>346</v>
      </c>
      <c r="B32" s="24" t="s">
        <v>23</v>
      </c>
      <c r="C32" s="25" t="s">
        <v>24</v>
      </c>
      <c r="D32" s="26" t="s">
        <v>219</v>
      </c>
      <c r="E32" s="25" t="s">
        <v>249</v>
      </c>
      <c r="F32" s="41">
        <v>100000</v>
      </c>
      <c r="G32" s="28"/>
      <c r="H32" s="29"/>
      <c r="I32" s="28"/>
      <c r="K32" s="42"/>
    </row>
    <row r="33" spans="1:14" s="6" customFormat="1" ht="24" customHeight="1" x14ac:dyDescent="0.2">
      <c r="A33" s="30" t="s">
        <v>265</v>
      </c>
      <c r="B33" s="59" t="s">
        <v>236</v>
      </c>
      <c r="C33" s="60"/>
      <c r="D33" s="60"/>
      <c r="E33" s="60"/>
      <c r="F33" s="60"/>
      <c r="G33" s="60"/>
      <c r="H33" s="61"/>
      <c r="I33" s="31">
        <f>SUM(I34:I42)</f>
        <v>0</v>
      </c>
      <c r="K33" s="42"/>
    </row>
    <row r="34" spans="1:14" s="6" customFormat="1" ht="30" x14ac:dyDescent="0.2">
      <c r="A34" s="24" t="s">
        <v>324</v>
      </c>
      <c r="B34" s="24" t="s">
        <v>54</v>
      </c>
      <c r="C34" s="25" t="s">
        <v>55</v>
      </c>
      <c r="D34" s="26" t="s">
        <v>220</v>
      </c>
      <c r="E34" s="25" t="s">
        <v>6</v>
      </c>
      <c r="F34" s="41">
        <v>5000</v>
      </c>
      <c r="G34" s="28"/>
      <c r="H34" s="29"/>
      <c r="I34" s="28"/>
      <c r="K34" s="42"/>
    </row>
    <row r="35" spans="1:14" s="6" customFormat="1" ht="30" x14ac:dyDescent="0.2">
      <c r="A35" s="24" t="s">
        <v>332</v>
      </c>
      <c r="B35" s="24" t="s">
        <v>122</v>
      </c>
      <c r="C35" s="25" t="s">
        <v>42</v>
      </c>
      <c r="D35" s="26" t="s">
        <v>123</v>
      </c>
      <c r="E35" s="25" t="s">
        <v>18</v>
      </c>
      <c r="F35" s="41">
        <v>2800</v>
      </c>
      <c r="G35" s="28"/>
      <c r="H35" s="29"/>
      <c r="I35" s="28"/>
      <c r="K35" s="42"/>
    </row>
    <row r="36" spans="1:14" ht="30" x14ac:dyDescent="0.2">
      <c r="A36" s="24" t="s">
        <v>333</v>
      </c>
      <c r="B36" s="24" t="s">
        <v>16</v>
      </c>
      <c r="C36" s="25" t="s">
        <v>17</v>
      </c>
      <c r="D36" s="26" t="s">
        <v>224</v>
      </c>
      <c r="E36" s="25" t="s">
        <v>18</v>
      </c>
      <c r="F36" s="41">
        <v>30000</v>
      </c>
      <c r="G36" s="28"/>
      <c r="H36" s="29"/>
      <c r="I36" s="28"/>
      <c r="K36" s="42"/>
    </row>
    <row r="37" spans="1:14" ht="30" x14ac:dyDescent="0.2">
      <c r="A37" s="24" t="s">
        <v>334</v>
      </c>
      <c r="B37" s="24" t="s">
        <v>19</v>
      </c>
      <c r="C37" s="25" t="s">
        <v>20</v>
      </c>
      <c r="D37" s="26" t="s">
        <v>223</v>
      </c>
      <c r="E37" s="25" t="s">
        <v>18</v>
      </c>
      <c r="F37" s="41">
        <v>30000</v>
      </c>
      <c r="G37" s="28"/>
      <c r="H37" s="29"/>
      <c r="I37" s="28"/>
      <c r="K37" s="42"/>
    </row>
    <row r="38" spans="1:14" ht="30" x14ac:dyDescent="0.2">
      <c r="A38" s="24" t="s">
        <v>335</v>
      </c>
      <c r="B38" s="24" t="s">
        <v>65</v>
      </c>
      <c r="C38" s="25" t="s">
        <v>66</v>
      </c>
      <c r="D38" s="26" t="s">
        <v>222</v>
      </c>
      <c r="E38" s="25" t="s">
        <v>18</v>
      </c>
      <c r="F38" s="41">
        <v>35000</v>
      </c>
      <c r="G38" s="28"/>
      <c r="H38" s="29"/>
      <c r="I38" s="28"/>
      <c r="K38" s="42"/>
    </row>
    <row r="39" spans="1:14" s="38" customFormat="1" ht="30" x14ac:dyDescent="0.2">
      <c r="A39" s="24" t="s">
        <v>336</v>
      </c>
      <c r="B39" s="24" t="s">
        <v>26</v>
      </c>
      <c r="C39" s="25" t="s">
        <v>27</v>
      </c>
      <c r="D39" s="26" t="s">
        <v>221</v>
      </c>
      <c r="E39" s="25" t="s">
        <v>18</v>
      </c>
      <c r="F39" s="41">
        <v>107726.54</v>
      </c>
      <c r="G39" s="28"/>
      <c r="H39" s="29"/>
      <c r="I39" s="28"/>
      <c r="K39" s="42"/>
    </row>
    <row r="40" spans="1:14" s="38" customFormat="1" ht="45" x14ac:dyDescent="0.2">
      <c r="A40" s="24" t="s">
        <v>337</v>
      </c>
      <c r="B40" s="24" t="s">
        <v>21</v>
      </c>
      <c r="C40" s="25" t="s">
        <v>22</v>
      </c>
      <c r="D40" s="26" t="s">
        <v>213</v>
      </c>
      <c r="E40" s="25" t="s">
        <v>18</v>
      </c>
      <c r="F40" s="41">
        <v>50000</v>
      </c>
      <c r="G40" s="28"/>
      <c r="H40" s="29"/>
      <c r="I40" s="28"/>
      <c r="K40" s="42"/>
    </row>
    <row r="41" spans="1:14" s="38" customFormat="1" ht="30" x14ac:dyDescent="0.2">
      <c r="A41" s="24" t="s">
        <v>338</v>
      </c>
      <c r="B41" s="24" t="s">
        <v>120</v>
      </c>
      <c r="C41" s="25" t="s">
        <v>121</v>
      </c>
      <c r="D41" s="26" t="s">
        <v>225</v>
      </c>
      <c r="E41" s="25" t="s">
        <v>18</v>
      </c>
      <c r="F41" s="41">
        <v>15773.45</v>
      </c>
      <c r="G41" s="28"/>
      <c r="H41" s="29"/>
      <c r="I41" s="28"/>
      <c r="K41" s="42"/>
    </row>
    <row r="42" spans="1:14" ht="45" x14ac:dyDescent="0.2">
      <c r="A42" s="24" t="s">
        <v>339</v>
      </c>
      <c r="B42" s="24" t="s">
        <v>23</v>
      </c>
      <c r="C42" s="25" t="s">
        <v>24</v>
      </c>
      <c r="D42" s="26" t="s">
        <v>219</v>
      </c>
      <c r="E42" s="25" t="s">
        <v>25</v>
      </c>
      <c r="F42" s="41">
        <v>162240.71</v>
      </c>
      <c r="G42" s="28"/>
      <c r="H42" s="29"/>
      <c r="I42" s="28"/>
      <c r="K42" s="42"/>
    </row>
    <row r="43" spans="1:14" s="6" customFormat="1" ht="30" customHeight="1" x14ac:dyDescent="0.2">
      <c r="A43" s="32" t="s">
        <v>266</v>
      </c>
      <c r="B43" s="59" t="s">
        <v>36</v>
      </c>
      <c r="C43" s="60"/>
      <c r="D43" s="60"/>
      <c r="E43" s="60"/>
      <c r="F43" s="61"/>
      <c r="G43" s="36"/>
      <c r="H43" s="40"/>
      <c r="I43" s="33"/>
      <c r="K43" s="42"/>
    </row>
    <row r="44" spans="1:14" ht="45" x14ac:dyDescent="0.2">
      <c r="A44" s="24" t="s">
        <v>330</v>
      </c>
      <c r="B44" s="24" t="s">
        <v>34</v>
      </c>
      <c r="C44" s="25" t="s">
        <v>35</v>
      </c>
      <c r="D44" s="26" t="s">
        <v>124</v>
      </c>
      <c r="E44" s="25" t="s">
        <v>41</v>
      </c>
      <c r="F44" s="41">
        <v>4000</v>
      </c>
      <c r="G44" s="28"/>
      <c r="H44" s="29"/>
      <c r="I44" s="28"/>
      <c r="K44" s="42"/>
      <c r="N44" s="41">
        <f>35000*5</f>
        <v>175000</v>
      </c>
    </row>
    <row r="45" spans="1:14" s="6" customFormat="1" ht="24" customHeight="1" x14ac:dyDescent="0.2">
      <c r="A45" s="32" t="s">
        <v>267</v>
      </c>
      <c r="B45" s="59" t="s">
        <v>126</v>
      </c>
      <c r="C45" s="60"/>
      <c r="D45" s="60"/>
      <c r="E45" s="60"/>
      <c r="F45" s="61"/>
      <c r="G45" s="36"/>
      <c r="H45" s="40"/>
      <c r="I45" s="33"/>
      <c r="K45" s="42"/>
    </row>
    <row r="46" spans="1:14" s="6" customFormat="1" ht="30" x14ac:dyDescent="0.2">
      <c r="A46" s="24" t="s">
        <v>323</v>
      </c>
      <c r="B46" s="34" t="s">
        <v>214</v>
      </c>
      <c r="C46" s="25" t="s">
        <v>60</v>
      </c>
      <c r="D46" s="26" t="s">
        <v>59</v>
      </c>
      <c r="E46" s="25" t="s">
        <v>18</v>
      </c>
      <c r="F46" s="41">
        <v>5500</v>
      </c>
      <c r="G46" s="28"/>
      <c r="H46" s="29"/>
      <c r="I46" s="28"/>
      <c r="K46" s="42"/>
    </row>
    <row r="47" spans="1:14" ht="30" x14ac:dyDescent="0.2">
      <c r="A47" s="24" t="s">
        <v>329</v>
      </c>
      <c r="B47" s="24" t="s">
        <v>37</v>
      </c>
      <c r="C47" s="25" t="s">
        <v>38</v>
      </c>
      <c r="D47" s="26" t="s">
        <v>125</v>
      </c>
      <c r="E47" s="25" t="s">
        <v>18</v>
      </c>
      <c r="F47" s="41">
        <v>2900</v>
      </c>
      <c r="G47" s="28"/>
      <c r="H47" s="29"/>
      <c r="I47" s="28"/>
      <c r="K47" s="42"/>
    </row>
    <row r="48" spans="1:14" s="6" customFormat="1" ht="24" customHeight="1" x14ac:dyDescent="0.2">
      <c r="A48" s="32" t="s">
        <v>268</v>
      </c>
      <c r="B48" s="59" t="s">
        <v>127</v>
      </c>
      <c r="C48" s="60"/>
      <c r="D48" s="60"/>
      <c r="E48" s="60"/>
      <c r="F48" s="61"/>
      <c r="G48" s="36"/>
      <c r="H48" s="40"/>
      <c r="I48" s="33"/>
      <c r="K48" s="42"/>
    </row>
    <row r="49" spans="1:11" ht="60" x14ac:dyDescent="0.2">
      <c r="A49" s="24" t="s">
        <v>322</v>
      </c>
      <c r="B49" s="24" t="s">
        <v>7</v>
      </c>
      <c r="C49" s="25" t="s">
        <v>8</v>
      </c>
      <c r="D49" s="26" t="s">
        <v>9</v>
      </c>
      <c r="E49" s="25" t="s">
        <v>6</v>
      </c>
      <c r="F49" s="41">
        <v>6000</v>
      </c>
      <c r="G49" s="28"/>
      <c r="H49" s="29"/>
      <c r="I49" s="28"/>
      <c r="K49" s="42"/>
    </row>
    <row r="50" spans="1:11" ht="45" x14ac:dyDescent="0.2">
      <c r="A50" s="24" t="s">
        <v>325</v>
      </c>
      <c r="B50" s="24" t="s">
        <v>4</v>
      </c>
      <c r="C50" s="25" t="s">
        <v>5</v>
      </c>
      <c r="D50" s="26" t="s">
        <v>218</v>
      </c>
      <c r="E50" s="25" t="s">
        <v>6</v>
      </c>
      <c r="F50" s="41">
        <v>5000</v>
      </c>
      <c r="G50" s="28"/>
      <c r="H50" s="29"/>
      <c r="I50" s="28"/>
      <c r="K50" s="42"/>
    </row>
    <row r="51" spans="1:11" ht="45" x14ac:dyDescent="0.2">
      <c r="A51" s="24" t="s">
        <v>326</v>
      </c>
      <c r="B51" s="24" t="s">
        <v>10</v>
      </c>
      <c r="C51" s="25" t="s">
        <v>11</v>
      </c>
      <c r="D51" s="26" t="s">
        <v>215</v>
      </c>
      <c r="E51" s="25" t="s">
        <v>6</v>
      </c>
      <c r="F51" s="41">
        <v>3000</v>
      </c>
      <c r="G51" s="28"/>
      <c r="H51" s="29"/>
      <c r="I51" s="28"/>
      <c r="K51" s="42"/>
    </row>
    <row r="52" spans="1:11" ht="45" x14ac:dyDescent="0.2">
      <c r="A52" s="24" t="s">
        <v>327</v>
      </c>
      <c r="B52" s="24" t="s">
        <v>12</v>
      </c>
      <c r="C52" s="25" t="s">
        <v>13</v>
      </c>
      <c r="D52" s="26" t="s">
        <v>216</v>
      </c>
      <c r="E52" s="25" t="s">
        <v>6</v>
      </c>
      <c r="F52" s="41">
        <v>2500</v>
      </c>
      <c r="G52" s="28"/>
      <c r="H52" s="29"/>
      <c r="I52" s="28"/>
      <c r="K52" s="42"/>
    </row>
    <row r="53" spans="1:11" ht="45" x14ac:dyDescent="0.2">
      <c r="A53" s="24" t="s">
        <v>328</v>
      </c>
      <c r="B53" s="24" t="s">
        <v>14</v>
      </c>
      <c r="C53" s="25" t="s">
        <v>15</v>
      </c>
      <c r="D53" s="26" t="s">
        <v>217</v>
      </c>
      <c r="E53" s="25" t="s">
        <v>6</v>
      </c>
      <c r="F53" s="41">
        <v>2000</v>
      </c>
      <c r="G53" s="28"/>
      <c r="H53" s="29"/>
      <c r="I53" s="28"/>
      <c r="K53" s="42"/>
    </row>
    <row r="54" spans="1:11" s="6" customFormat="1" ht="24" customHeight="1" x14ac:dyDescent="0.2">
      <c r="A54" s="32" t="s">
        <v>269</v>
      </c>
      <c r="B54" s="59" t="s">
        <v>157</v>
      </c>
      <c r="C54" s="60"/>
      <c r="D54" s="60"/>
      <c r="E54" s="60"/>
      <c r="F54" s="61"/>
      <c r="G54" s="36"/>
      <c r="H54" s="40"/>
      <c r="I54" s="33"/>
      <c r="K54" s="42"/>
    </row>
    <row r="55" spans="1:11" s="6" customFormat="1" ht="60" x14ac:dyDescent="0.2">
      <c r="A55" s="25" t="s">
        <v>299</v>
      </c>
      <c r="B55" s="25" t="s">
        <v>129</v>
      </c>
      <c r="C55" s="27" t="s">
        <v>130</v>
      </c>
      <c r="D55" s="39" t="s">
        <v>134</v>
      </c>
      <c r="E55" s="28" t="s">
        <v>28</v>
      </c>
      <c r="F55" s="41">
        <v>50</v>
      </c>
      <c r="G55" s="28"/>
      <c r="H55" s="29"/>
      <c r="I55" s="28"/>
      <c r="K55" s="42"/>
    </row>
    <row r="56" spans="1:11" s="6" customFormat="1" ht="60" x14ac:dyDescent="0.2">
      <c r="A56" s="25" t="s">
        <v>301</v>
      </c>
      <c r="B56" s="25" t="s">
        <v>131</v>
      </c>
      <c r="C56" s="27" t="s">
        <v>132</v>
      </c>
      <c r="D56" s="39" t="s">
        <v>133</v>
      </c>
      <c r="E56" s="28" t="s">
        <v>28</v>
      </c>
      <c r="F56" s="41">
        <v>50</v>
      </c>
      <c r="G56" s="28"/>
      <c r="H56" s="29"/>
      <c r="I56" s="28"/>
      <c r="K56" s="42"/>
    </row>
    <row r="57" spans="1:11" s="6" customFormat="1" ht="105" x14ac:dyDescent="0.2">
      <c r="A57" s="25" t="s">
        <v>294</v>
      </c>
      <c r="B57" s="25" t="s">
        <v>135</v>
      </c>
      <c r="C57" s="27" t="s">
        <v>136</v>
      </c>
      <c r="D57" s="39" t="s">
        <v>155</v>
      </c>
      <c r="E57" s="28" t="s">
        <v>28</v>
      </c>
      <c r="F57" s="41">
        <v>50</v>
      </c>
      <c r="G57" s="28"/>
      <c r="H57" s="29"/>
      <c r="I57" s="28"/>
      <c r="K57" s="42"/>
    </row>
    <row r="58" spans="1:11" s="6" customFormat="1" ht="105" x14ac:dyDescent="0.2">
      <c r="A58" s="25" t="s">
        <v>302</v>
      </c>
      <c r="B58" s="25" t="s">
        <v>137</v>
      </c>
      <c r="C58" s="27" t="s">
        <v>138</v>
      </c>
      <c r="D58" s="39" t="s">
        <v>156</v>
      </c>
      <c r="E58" s="28" t="s">
        <v>28</v>
      </c>
      <c r="F58" s="41">
        <v>50</v>
      </c>
      <c r="G58" s="28"/>
      <c r="H58" s="29"/>
      <c r="I58" s="28"/>
      <c r="K58" s="42"/>
    </row>
    <row r="59" spans="1:11" s="6" customFormat="1" ht="60" x14ac:dyDescent="0.2">
      <c r="A59" s="25" t="s">
        <v>303</v>
      </c>
      <c r="B59" s="25">
        <v>99262</v>
      </c>
      <c r="C59" s="27" t="s">
        <v>102</v>
      </c>
      <c r="D59" s="39" t="s">
        <v>140</v>
      </c>
      <c r="E59" s="28" t="s">
        <v>28</v>
      </c>
      <c r="F59" s="41">
        <v>50</v>
      </c>
      <c r="G59" s="28"/>
      <c r="H59" s="29"/>
      <c r="I59" s="28"/>
      <c r="K59" s="42"/>
    </row>
    <row r="60" spans="1:11" s="6" customFormat="1" ht="60" x14ac:dyDescent="0.2">
      <c r="A60" s="25" t="s">
        <v>304</v>
      </c>
      <c r="B60" s="25">
        <v>99264</v>
      </c>
      <c r="C60" s="27" t="s">
        <v>102</v>
      </c>
      <c r="D60" s="39" t="s">
        <v>139</v>
      </c>
      <c r="E60" s="28" t="s">
        <v>28</v>
      </c>
      <c r="F60" s="41">
        <v>50</v>
      </c>
      <c r="G60" s="28"/>
      <c r="H60" s="29"/>
      <c r="I60" s="28"/>
      <c r="K60" s="42"/>
    </row>
    <row r="61" spans="1:11" s="6" customFormat="1" ht="45" x14ac:dyDescent="0.2">
      <c r="A61" s="25" t="s">
        <v>305</v>
      </c>
      <c r="B61" s="25" t="s">
        <v>152</v>
      </c>
      <c r="C61" s="27" t="s">
        <v>153</v>
      </c>
      <c r="D61" s="39" t="s">
        <v>259</v>
      </c>
      <c r="E61" s="28" t="s">
        <v>154</v>
      </c>
      <c r="F61" s="41">
        <v>50</v>
      </c>
      <c r="G61" s="28"/>
      <c r="H61" s="29"/>
      <c r="I61" s="28"/>
      <c r="K61" s="42"/>
    </row>
    <row r="62" spans="1:11" s="6" customFormat="1" ht="45" x14ac:dyDescent="0.2">
      <c r="A62" s="25" t="s">
        <v>306</v>
      </c>
      <c r="B62" s="25" t="s">
        <v>150</v>
      </c>
      <c r="C62" s="27" t="s">
        <v>151</v>
      </c>
      <c r="D62" s="39" t="s">
        <v>258</v>
      </c>
      <c r="E62" s="28" t="s">
        <v>28</v>
      </c>
      <c r="F62" s="41">
        <v>50</v>
      </c>
      <c r="G62" s="28"/>
      <c r="H62" s="29"/>
      <c r="I62" s="28"/>
      <c r="K62" s="42"/>
    </row>
    <row r="63" spans="1:11" s="6" customFormat="1" ht="45" x14ac:dyDescent="0.2">
      <c r="A63" s="25" t="s">
        <v>307</v>
      </c>
      <c r="B63" s="25" t="s">
        <v>146</v>
      </c>
      <c r="C63" s="27" t="s">
        <v>147</v>
      </c>
      <c r="D63" s="39" t="s">
        <v>148</v>
      </c>
      <c r="E63" s="28" t="s">
        <v>28</v>
      </c>
      <c r="F63" s="41">
        <v>50</v>
      </c>
      <c r="G63" s="28"/>
      <c r="H63" s="29"/>
      <c r="I63" s="28"/>
      <c r="K63" s="42"/>
    </row>
    <row r="64" spans="1:11" s="6" customFormat="1" ht="45" x14ac:dyDescent="0.2">
      <c r="A64" s="25" t="s">
        <v>308</v>
      </c>
      <c r="B64" s="25" t="s">
        <v>144</v>
      </c>
      <c r="C64" s="27" t="s">
        <v>145</v>
      </c>
      <c r="D64" s="39" t="s">
        <v>149</v>
      </c>
      <c r="E64" s="28" t="s">
        <v>28</v>
      </c>
      <c r="F64" s="41">
        <v>50</v>
      </c>
      <c r="G64" s="28"/>
      <c r="H64" s="29"/>
      <c r="I64" s="28"/>
      <c r="K64" s="42"/>
    </row>
    <row r="65" spans="1:11" s="6" customFormat="1" ht="45" x14ac:dyDescent="0.2">
      <c r="A65" s="25" t="s">
        <v>309</v>
      </c>
      <c r="B65" s="25" t="s">
        <v>141</v>
      </c>
      <c r="C65" s="27" t="s">
        <v>142</v>
      </c>
      <c r="D65" s="39" t="s">
        <v>143</v>
      </c>
      <c r="E65" s="28" t="s">
        <v>28</v>
      </c>
      <c r="F65" s="41">
        <v>50</v>
      </c>
      <c r="G65" s="28"/>
      <c r="H65" s="29"/>
      <c r="I65" s="28"/>
      <c r="K65" s="42"/>
    </row>
    <row r="66" spans="1:11" s="6" customFormat="1" ht="30" x14ac:dyDescent="0.2">
      <c r="A66" s="25" t="s">
        <v>300</v>
      </c>
      <c r="B66" s="25" t="s">
        <v>170</v>
      </c>
      <c r="C66" s="27" t="s">
        <v>171</v>
      </c>
      <c r="D66" s="39" t="s">
        <v>172</v>
      </c>
      <c r="E66" s="28" t="s">
        <v>6</v>
      </c>
      <c r="F66" s="41">
        <v>50</v>
      </c>
      <c r="G66" s="28"/>
      <c r="H66" s="29"/>
      <c r="I66" s="28"/>
      <c r="K66" s="42"/>
    </row>
    <row r="67" spans="1:11" s="6" customFormat="1" ht="30" x14ac:dyDescent="0.2">
      <c r="A67" s="25" t="s">
        <v>310</v>
      </c>
      <c r="B67" s="25" t="s">
        <v>167</v>
      </c>
      <c r="C67" s="27" t="s">
        <v>168</v>
      </c>
      <c r="D67" s="39" t="s">
        <v>169</v>
      </c>
      <c r="E67" s="28" t="s">
        <v>6</v>
      </c>
      <c r="F67" s="41">
        <v>50</v>
      </c>
      <c r="G67" s="28"/>
      <c r="H67" s="29"/>
      <c r="I67" s="28"/>
      <c r="K67" s="42"/>
    </row>
    <row r="68" spans="1:11" s="6" customFormat="1" ht="30" x14ac:dyDescent="0.2">
      <c r="A68" s="25" t="s">
        <v>311</v>
      </c>
      <c r="B68" s="25" t="s">
        <v>164</v>
      </c>
      <c r="C68" s="27" t="s">
        <v>165</v>
      </c>
      <c r="D68" s="39" t="s">
        <v>166</v>
      </c>
      <c r="E68" s="28" t="s">
        <v>6</v>
      </c>
      <c r="F68" s="41">
        <v>50</v>
      </c>
      <c r="G68" s="28"/>
      <c r="H68" s="29"/>
      <c r="I68" s="28"/>
      <c r="K68" s="42"/>
    </row>
    <row r="69" spans="1:11" s="6" customFormat="1" ht="30" x14ac:dyDescent="0.2">
      <c r="A69" s="25" t="s">
        <v>312</v>
      </c>
      <c r="B69" s="25" t="s">
        <v>161</v>
      </c>
      <c r="C69" s="27" t="s">
        <v>162</v>
      </c>
      <c r="D69" s="39" t="s">
        <v>163</v>
      </c>
      <c r="E69" s="28" t="s">
        <v>6</v>
      </c>
      <c r="F69" s="41">
        <v>50</v>
      </c>
      <c r="G69" s="28"/>
      <c r="H69" s="29"/>
      <c r="I69" s="28"/>
      <c r="K69" s="42"/>
    </row>
    <row r="70" spans="1:11" s="6" customFormat="1" ht="30" x14ac:dyDescent="0.2">
      <c r="A70" s="25" t="s">
        <v>313</v>
      </c>
      <c r="B70" s="25" t="s">
        <v>158</v>
      </c>
      <c r="C70" s="27" t="s">
        <v>159</v>
      </c>
      <c r="D70" s="39" t="s">
        <v>160</v>
      </c>
      <c r="E70" s="28" t="s">
        <v>6</v>
      </c>
      <c r="F70" s="41">
        <v>50</v>
      </c>
      <c r="G70" s="28"/>
      <c r="H70" s="29"/>
      <c r="I70" s="28"/>
      <c r="K70" s="42"/>
    </row>
    <row r="71" spans="1:11" s="6" customFormat="1" ht="30" x14ac:dyDescent="0.2">
      <c r="A71" s="25" t="s">
        <v>314</v>
      </c>
      <c r="B71" s="34" t="s">
        <v>70</v>
      </c>
      <c r="C71" s="25" t="s">
        <v>69</v>
      </c>
      <c r="D71" s="26" t="s">
        <v>173</v>
      </c>
      <c r="E71" s="25" t="s">
        <v>28</v>
      </c>
      <c r="F71" s="41">
        <v>10</v>
      </c>
      <c r="G71" s="28"/>
      <c r="H71" s="29"/>
      <c r="I71" s="28"/>
      <c r="K71" s="42"/>
    </row>
    <row r="72" spans="1:11" s="6" customFormat="1" ht="30" x14ac:dyDescent="0.2">
      <c r="A72" s="25" t="s">
        <v>315</v>
      </c>
      <c r="B72" s="34" t="s">
        <v>71</v>
      </c>
      <c r="C72" s="25" t="s">
        <v>72</v>
      </c>
      <c r="D72" s="26" t="s">
        <v>73</v>
      </c>
      <c r="E72" s="25" t="s">
        <v>28</v>
      </c>
      <c r="F72" s="41">
        <v>10</v>
      </c>
      <c r="G72" s="28"/>
      <c r="H72" s="29"/>
      <c r="I72" s="28"/>
      <c r="K72" s="42"/>
    </row>
    <row r="73" spans="1:11" s="6" customFormat="1" ht="30" x14ac:dyDescent="0.2">
      <c r="A73" s="25" t="s">
        <v>316</v>
      </c>
      <c r="B73" s="34" t="s">
        <v>74</v>
      </c>
      <c r="C73" s="25" t="s">
        <v>75</v>
      </c>
      <c r="D73" s="26" t="s">
        <v>76</v>
      </c>
      <c r="E73" s="25" t="s">
        <v>28</v>
      </c>
      <c r="F73" s="41">
        <v>10</v>
      </c>
      <c r="G73" s="28"/>
      <c r="H73" s="29"/>
      <c r="I73" s="28"/>
      <c r="K73" s="42"/>
    </row>
    <row r="74" spans="1:11" s="6" customFormat="1" ht="30" x14ac:dyDescent="0.2">
      <c r="A74" s="25" t="s">
        <v>317</v>
      </c>
      <c r="B74" s="34" t="s">
        <v>77</v>
      </c>
      <c r="C74" s="25" t="s">
        <v>78</v>
      </c>
      <c r="D74" s="26" t="s">
        <v>79</v>
      </c>
      <c r="E74" s="25" t="s">
        <v>28</v>
      </c>
      <c r="F74" s="41">
        <v>10</v>
      </c>
      <c r="G74" s="28"/>
      <c r="H74" s="29"/>
      <c r="I74" s="28"/>
      <c r="K74" s="42"/>
    </row>
    <row r="75" spans="1:11" s="6" customFormat="1" ht="30" x14ac:dyDescent="0.2">
      <c r="A75" s="25" t="s">
        <v>318</v>
      </c>
      <c r="B75" s="34" t="s">
        <v>80</v>
      </c>
      <c r="C75" s="25" t="s">
        <v>81</v>
      </c>
      <c r="D75" s="26" t="s">
        <v>82</v>
      </c>
      <c r="E75" s="25" t="s">
        <v>28</v>
      </c>
      <c r="F75" s="41">
        <v>10</v>
      </c>
      <c r="G75" s="28"/>
      <c r="H75" s="29"/>
      <c r="I75" s="28"/>
      <c r="K75" s="42"/>
    </row>
    <row r="76" spans="1:11" s="6" customFormat="1" ht="45" x14ac:dyDescent="0.2">
      <c r="A76" s="25" t="s">
        <v>319</v>
      </c>
      <c r="B76" s="34" t="s">
        <v>208</v>
      </c>
      <c r="C76" s="25" t="s">
        <v>209</v>
      </c>
      <c r="D76" s="26" t="s">
        <v>210</v>
      </c>
      <c r="E76" s="25" t="s">
        <v>99</v>
      </c>
      <c r="F76" s="41">
        <v>50</v>
      </c>
      <c r="G76" s="28"/>
      <c r="H76" s="29"/>
      <c r="I76" s="28"/>
      <c r="K76" s="42"/>
    </row>
    <row r="77" spans="1:11" ht="75" x14ac:dyDescent="0.2">
      <c r="A77" s="25" t="s">
        <v>320</v>
      </c>
      <c r="B77" s="24" t="s">
        <v>31</v>
      </c>
      <c r="C77" s="25" t="s">
        <v>32</v>
      </c>
      <c r="D77" s="26" t="s">
        <v>226</v>
      </c>
      <c r="E77" s="25" t="s">
        <v>28</v>
      </c>
      <c r="F77" s="41">
        <v>500</v>
      </c>
      <c r="G77" s="28"/>
      <c r="H77" s="29"/>
      <c r="I77" s="28"/>
      <c r="K77" s="42"/>
    </row>
    <row r="78" spans="1:11" s="38" customFormat="1" ht="60" x14ac:dyDescent="0.2">
      <c r="A78" s="25" t="s">
        <v>321</v>
      </c>
      <c r="B78" s="24" t="s">
        <v>29</v>
      </c>
      <c r="C78" s="25" t="s">
        <v>30</v>
      </c>
      <c r="D78" s="26" t="s">
        <v>227</v>
      </c>
      <c r="E78" s="25" t="s">
        <v>28</v>
      </c>
      <c r="F78" s="41">
        <v>500</v>
      </c>
      <c r="G78" s="28"/>
      <c r="H78" s="29"/>
      <c r="I78" s="28"/>
      <c r="K78" s="42"/>
    </row>
    <row r="79" spans="1:11" s="6" customFormat="1" ht="24" customHeight="1" x14ac:dyDescent="0.2">
      <c r="A79" s="32" t="s">
        <v>270</v>
      </c>
      <c r="B79" s="59" t="s">
        <v>235</v>
      </c>
      <c r="C79" s="60"/>
      <c r="D79" s="60"/>
      <c r="E79" s="60"/>
      <c r="F79" s="61"/>
      <c r="G79" s="36"/>
      <c r="H79" s="40"/>
      <c r="I79" s="33"/>
      <c r="K79" s="42"/>
    </row>
    <row r="80" spans="1:11" s="38" customFormat="1" ht="45" x14ac:dyDescent="0.2">
      <c r="A80" s="24" t="s">
        <v>293</v>
      </c>
      <c r="B80" s="24" t="s">
        <v>117</v>
      </c>
      <c r="C80" s="25" t="s">
        <v>118</v>
      </c>
      <c r="D80" s="26" t="s">
        <v>175</v>
      </c>
      <c r="E80" s="25" t="s">
        <v>18</v>
      </c>
      <c r="F80" s="41">
        <v>2500</v>
      </c>
      <c r="G80" s="28"/>
      <c r="H80" s="29"/>
      <c r="I80" s="28"/>
      <c r="K80" s="42"/>
    </row>
    <row r="81" spans="1:11" s="38" customFormat="1" ht="60" x14ac:dyDescent="0.2">
      <c r="A81" s="24" t="s">
        <v>296</v>
      </c>
      <c r="B81" s="24" t="s">
        <v>233</v>
      </c>
      <c r="C81" s="25" t="s">
        <v>234</v>
      </c>
      <c r="D81" s="26" t="s">
        <v>260</v>
      </c>
      <c r="E81" s="25" t="s">
        <v>41</v>
      </c>
      <c r="F81" s="41">
        <v>2000</v>
      </c>
      <c r="G81" s="28"/>
      <c r="H81" s="29"/>
      <c r="I81" s="28"/>
      <c r="K81" s="42"/>
    </row>
    <row r="82" spans="1:11" s="38" customFormat="1" ht="75" x14ac:dyDescent="0.2">
      <c r="A82" s="24" t="s">
        <v>297</v>
      </c>
      <c r="B82" s="24" t="s">
        <v>230</v>
      </c>
      <c r="C82" s="25" t="s">
        <v>42</v>
      </c>
      <c r="D82" s="26" t="s">
        <v>229</v>
      </c>
      <c r="E82" s="25" t="s">
        <v>18</v>
      </c>
      <c r="F82" s="41">
        <v>1000</v>
      </c>
      <c r="G82" s="28"/>
      <c r="H82" s="29"/>
      <c r="I82" s="28"/>
      <c r="K82" s="42"/>
    </row>
    <row r="83" spans="1:11" s="38" customFormat="1" ht="15" x14ac:dyDescent="0.2">
      <c r="A83" s="24" t="s">
        <v>298</v>
      </c>
      <c r="B83" s="24" t="s">
        <v>232</v>
      </c>
      <c r="C83" s="25" t="s">
        <v>42</v>
      </c>
      <c r="D83" s="26" t="s">
        <v>231</v>
      </c>
      <c r="E83" s="25" t="s">
        <v>18</v>
      </c>
      <c r="F83" s="41">
        <v>500</v>
      </c>
      <c r="G83" s="28"/>
      <c r="H83" s="29"/>
      <c r="I83" s="28"/>
      <c r="K83" s="42"/>
    </row>
    <row r="84" spans="1:11" s="6" customFormat="1" ht="24" customHeight="1" x14ac:dyDescent="0.2">
      <c r="A84" s="32" t="s">
        <v>271</v>
      </c>
      <c r="B84" s="59" t="s">
        <v>174</v>
      </c>
      <c r="C84" s="60"/>
      <c r="D84" s="60"/>
      <c r="E84" s="60"/>
      <c r="F84" s="61"/>
      <c r="G84" s="36"/>
      <c r="H84" s="40"/>
      <c r="I84" s="33"/>
      <c r="K84" s="42"/>
    </row>
    <row r="85" spans="1:11" ht="105" x14ac:dyDescent="0.2">
      <c r="A85" s="24" t="s">
        <v>282</v>
      </c>
      <c r="B85" s="24" t="s">
        <v>67</v>
      </c>
      <c r="C85" s="25" t="s">
        <v>68</v>
      </c>
      <c r="D85" s="26" t="s">
        <v>62</v>
      </c>
      <c r="E85" s="25" t="s">
        <v>6</v>
      </c>
      <c r="F85" s="41">
        <v>1000</v>
      </c>
      <c r="G85" s="28"/>
      <c r="H85" s="29"/>
      <c r="I85" s="28"/>
      <c r="K85" s="42"/>
    </row>
    <row r="86" spans="1:11" ht="105" x14ac:dyDescent="0.2">
      <c r="A86" s="24" t="s">
        <v>283</v>
      </c>
      <c r="B86" s="24" t="s">
        <v>84</v>
      </c>
      <c r="C86" s="25" t="s">
        <v>85</v>
      </c>
      <c r="D86" s="26" t="s">
        <v>63</v>
      </c>
      <c r="E86" s="25" t="s">
        <v>6</v>
      </c>
      <c r="F86" s="41">
        <v>1000</v>
      </c>
      <c r="G86" s="28"/>
      <c r="H86" s="29"/>
      <c r="I86" s="28"/>
      <c r="K86" s="42"/>
    </row>
    <row r="87" spans="1:11" ht="150" x14ac:dyDescent="0.2">
      <c r="A87" s="24" t="s">
        <v>284</v>
      </c>
      <c r="B87" s="24" t="s">
        <v>86</v>
      </c>
      <c r="C87" s="25" t="s">
        <v>42</v>
      </c>
      <c r="D87" s="26" t="s">
        <v>64</v>
      </c>
      <c r="E87" s="25" t="s">
        <v>6</v>
      </c>
      <c r="F87" s="41">
        <v>1000</v>
      </c>
      <c r="G87" s="28"/>
      <c r="H87" s="29"/>
      <c r="I87" s="28"/>
      <c r="K87" s="42"/>
    </row>
    <row r="88" spans="1:11" s="38" customFormat="1" ht="45" x14ac:dyDescent="0.2">
      <c r="A88" s="24" t="s">
        <v>285</v>
      </c>
      <c r="B88" s="24" t="s">
        <v>56</v>
      </c>
      <c r="C88" s="25" t="s">
        <v>57</v>
      </c>
      <c r="D88" s="26" t="s">
        <v>176</v>
      </c>
      <c r="E88" s="25" t="s">
        <v>6</v>
      </c>
      <c r="F88" s="41">
        <v>3000</v>
      </c>
      <c r="G88" s="28"/>
      <c r="H88" s="29"/>
      <c r="I88" s="28"/>
      <c r="K88" s="42"/>
    </row>
    <row r="89" spans="1:11" s="38" customFormat="1" ht="90" x14ac:dyDescent="0.2">
      <c r="A89" s="24" t="s">
        <v>286</v>
      </c>
      <c r="B89" s="24" t="s">
        <v>89</v>
      </c>
      <c r="C89" s="25" t="s">
        <v>90</v>
      </c>
      <c r="D89" s="26" t="s">
        <v>177</v>
      </c>
      <c r="E89" s="25" t="s">
        <v>6</v>
      </c>
      <c r="F89" s="41">
        <v>3000</v>
      </c>
      <c r="G89" s="28"/>
      <c r="H89" s="29"/>
      <c r="I89" s="28"/>
      <c r="K89" s="42"/>
    </row>
    <row r="90" spans="1:11" s="38" customFormat="1" ht="105" x14ac:dyDescent="0.2">
      <c r="A90" s="24" t="s">
        <v>287</v>
      </c>
      <c r="B90" s="24" t="s">
        <v>58</v>
      </c>
      <c r="C90" s="25" t="s">
        <v>42</v>
      </c>
      <c r="D90" s="26" t="s">
        <v>228</v>
      </c>
      <c r="E90" s="25" t="s">
        <v>6</v>
      </c>
      <c r="F90" s="41">
        <v>5000</v>
      </c>
      <c r="G90" s="28"/>
      <c r="H90" s="29"/>
      <c r="I90" s="28"/>
      <c r="K90" s="42"/>
    </row>
    <row r="91" spans="1:11" s="38" customFormat="1" ht="30" x14ac:dyDescent="0.2">
      <c r="A91" s="24" t="s">
        <v>288</v>
      </c>
      <c r="B91" s="24" t="s">
        <v>87</v>
      </c>
      <c r="C91" s="25" t="s">
        <v>88</v>
      </c>
      <c r="D91" s="26" t="s">
        <v>61</v>
      </c>
      <c r="E91" s="25" t="s">
        <v>41</v>
      </c>
      <c r="F91" s="41">
        <v>5000</v>
      </c>
      <c r="G91" s="28"/>
      <c r="H91" s="29"/>
      <c r="I91" s="28"/>
      <c r="K91" s="42"/>
    </row>
    <row r="92" spans="1:11" s="38" customFormat="1" ht="75" x14ac:dyDescent="0.2">
      <c r="A92" s="24" t="s">
        <v>289</v>
      </c>
      <c r="B92" s="24" t="s">
        <v>186</v>
      </c>
      <c r="C92" s="25" t="s">
        <v>187</v>
      </c>
      <c r="D92" s="26" t="s">
        <v>188</v>
      </c>
      <c r="E92" s="25" t="s">
        <v>41</v>
      </c>
      <c r="F92" s="41">
        <v>2500</v>
      </c>
      <c r="G92" s="28"/>
      <c r="H92" s="29"/>
      <c r="I92" s="28"/>
      <c r="K92" s="42"/>
    </row>
    <row r="93" spans="1:11" s="38" customFormat="1" ht="15" x14ac:dyDescent="0.2">
      <c r="A93" s="24" t="s">
        <v>290</v>
      </c>
      <c r="B93" s="24" t="s">
        <v>182</v>
      </c>
      <c r="C93" s="25" t="s">
        <v>42</v>
      </c>
      <c r="D93" s="26" t="s">
        <v>183</v>
      </c>
      <c r="E93" s="25" t="s">
        <v>6</v>
      </c>
      <c r="F93" s="41">
        <v>1000</v>
      </c>
      <c r="G93" s="28"/>
      <c r="H93" s="29"/>
      <c r="I93" s="28"/>
      <c r="K93" s="42"/>
    </row>
    <row r="94" spans="1:11" s="38" customFormat="1" ht="30" x14ac:dyDescent="0.2">
      <c r="A94" s="24" t="s">
        <v>291</v>
      </c>
      <c r="B94" s="24" t="s">
        <v>180</v>
      </c>
      <c r="C94" s="25" t="s">
        <v>181</v>
      </c>
      <c r="D94" s="26" t="s">
        <v>261</v>
      </c>
      <c r="E94" s="25" t="s">
        <v>99</v>
      </c>
      <c r="F94" s="41">
        <v>2000</v>
      </c>
      <c r="G94" s="28"/>
      <c r="H94" s="29"/>
      <c r="I94" s="28"/>
      <c r="K94" s="42"/>
    </row>
    <row r="95" spans="1:11" s="38" customFormat="1" ht="75" x14ac:dyDescent="0.2">
      <c r="A95" s="24" t="s">
        <v>292</v>
      </c>
      <c r="B95" s="24" t="s">
        <v>184</v>
      </c>
      <c r="C95" s="25" t="s">
        <v>42</v>
      </c>
      <c r="D95" s="26" t="s">
        <v>185</v>
      </c>
      <c r="E95" s="25" t="s">
        <v>99</v>
      </c>
      <c r="F95" s="41">
        <v>1500</v>
      </c>
      <c r="G95" s="28"/>
      <c r="H95" s="29"/>
      <c r="I95" s="28"/>
      <c r="K95" s="42"/>
    </row>
    <row r="96" spans="1:11" s="6" customFormat="1" ht="26.25" customHeight="1" x14ac:dyDescent="0.2">
      <c r="A96" s="32" t="s">
        <v>272</v>
      </c>
      <c r="B96" s="59" t="s">
        <v>128</v>
      </c>
      <c r="C96" s="60"/>
      <c r="D96" s="60"/>
      <c r="E96" s="60"/>
      <c r="F96" s="61"/>
      <c r="G96" s="36"/>
      <c r="H96" s="40"/>
      <c r="I96" s="33"/>
      <c r="K96" s="42"/>
    </row>
    <row r="97" spans="1:11" ht="30" x14ac:dyDescent="0.2">
      <c r="A97" s="24" t="s">
        <v>280</v>
      </c>
      <c r="B97" s="34" t="s">
        <v>83</v>
      </c>
      <c r="C97" s="25" t="s">
        <v>178</v>
      </c>
      <c r="D97" s="26" t="s">
        <v>179</v>
      </c>
      <c r="E97" s="25" t="s">
        <v>28</v>
      </c>
      <c r="F97" s="27">
        <v>1000</v>
      </c>
      <c r="G97" s="28"/>
      <c r="H97" s="29"/>
      <c r="I97" s="28"/>
      <c r="K97" s="42"/>
    </row>
    <row r="98" spans="1:11" ht="75" x14ac:dyDescent="0.2">
      <c r="A98" s="24" t="s">
        <v>281</v>
      </c>
      <c r="B98" s="24" t="s">
        <v>391</v>
      </c>
      <c r="C98" s="25" t="s">
        <v>392</v>
      </c>
      <c r="D98" s="26" t="s">
        <v>189</v>
      </c>
      <c r="E98" s="25" t="s">
        <v>28</v>
      </c>
      <c r="F98" s="27">
        <v>200</v>
      </c>
      <c r="G98" s="28"/>
      <c r="H98" s="29"/>
      <c r="I98" s="28"/>
      <c r="K98" s="42"/>
    </row>
    <row r="99" spans="1:11" s="6" customFormat="1" ht="24.75" customHeight="1" x14ac:dyDescent="0.2">
      <c r="A99" s="32" t="s">
        <v>273</v>
      </c>
      <c r="B99" s="59" t="s">
        <v>33</v>
      </c>
      <c r="C99" s="60"/>
      <c r="D99" s="60"/>
      <c r="E99" s="60"/>
      <c r="F99" s="61"/>
      <c r="G99" s="36"/>
      <c r="H99" s="40"/>
      <c r="I99" s="33"/>
      <c r="K99" s="42"/>
    </row>
    <row r="100" spans="1:11" s="6" customFormat="1" ht="45" x14ac:dyDescent="0.2">
      <c r="A100" s="24" t="s">
        <v>276</v>
      </c>
      <c r="B100" s="24" t="s">
        <v>190</v>
      </c>
      <c r="C100" s="25" t="s">
        <v>42</v>
      </c>
      <c r="D100" s="26" t="s">
        <v>191</v>
      </c>
      <c r="E100" s="25" t="s">
        <v>6</v>
      </c>
      <c r="F100" s="41">
        <v>1000</v>
      </c>
      <c r="G100" s="28"/>
      <c r="H100" s="29"/>
      <c r="I100" s="28"/>
      <c r="K100" s="42"/>
    </row>
    <row r="101" spans="1:11" s="6" customFormat="1" ht="45" x14ac:dyDescent="0.2">
      <c r="A101" s="24" t="s">
        <v>277</v>
      </c>
      <c r="B101" s="24" t="s">
        <v>192</v>
      </c>
      <c r="C101" s="25" t="s">
        <v>42</v>
      </c>
      <c r="D101" s="26" t="s">
        <v>195</v>
      </c>
      <c r="E101" s="25" t="s">
        <v>6</v>
      </c>
      <c r="F101" s="41">
        <v>1000</v>
      </c>
      <c r="G101" s="28"/>
      <c r="H101" s="29"/>
      <c r="I101" s="28"/>
      <c r="K101" s="42"/>
    </row>
    <row r="102" spans="1:11" s="6" customFormat="1" ht="45" x14ac:dyDescent="0.2">
      <c r="A102" s="24" t="s">
        <v>278</v>
      </c>
      <c r="B102" s="24" t="s">
        <v>193</v>
      </c>
      <c r="C102" s="25" t="s">
        <v>42</v>
      </c>
      <c r="D102" s="26" t="s">
        <v>196</v>
      </c>
      <c r="E102" s="25" t="s">
        <v>6</v>
      </c>
      <c r="F102" s="41">
        <v>1000</v>
      </c>
      <c r="G102" s="28"/>
      <c r="H102" s="29"/>
      <c r="I102" s="28"/>
      <c r="K102" s="42"/>
    </row>
    <row r="103" spans="1:11" s="6" customFormat="1" ht="45" x14ac:dyDescent="0.2">
      <c r="A103" s="24" t="s">
        <v>279</v>
      </c>
      <c r="B103" s="24" t="s">
        <v>194</v>
      </c>
      <c r="C103" s="25" t="s">
        <v>42</v>
      </c>
      <c r="D103" s="26" t="s">
        <v>197</v>
      </c>
      <c r="E103" s="25" t="s">
        <v>6</v>
      </c>
      <c r="F103" s="41">
        <v>1000</v>
      </c>
      <c r="G103" s="28"/>
      <c r="H103" s="29"/>
      <c r="I103" s="28"/>
      <c r="K103" s="42"/>
    </row>
    <row r="104" spans="1:11" ht="15.75" customHeight="1" x14ac:dyDescent="0.2">
      <c r="A104" s="32" t="s">
        <v>274</v>
      </c>
      <c r="B104" s="59" t="s">
        <v>100</v>
      </c>
      <c r="C104" s="60"/>
      <c r="D104" s="60"/>
      <c r="E104" s="60"/>
      <c r="F104" s="61"/>
      <c r="G104" s="36"/>
      <c r="H104" s="40"/>
      <c r="I104" s="33"/>
      <c r="K104" s="42"/>
    </row>
    <row r="105" spans="1:11" ht="90" x14ac:dyDescent="0.2">
      <c r="A105" s="24" t="s">
        <v>275</v>
      </c>
      <c r="B105" s="35">
        <v>5901</v>
      </c>
      <c r="C105" s="25" t="s">
        <v>102</v>
      </c>
      <c r="D105" s="26" t="s">
        <v>101</v>
      </c>
      <c r="E105" s="25" t="s">
        <v>103</v>
      </c>
      <c r="F105" s="27">
        <v>100</v>
      </c>
      <c r="G105" s="28"/>
      <c r="H105" s="29"/>
      <c r="I105" s="28"/>
      <c r="K105" s="42"/>
    </row>
    <row r="106" spans="1:11" x14ac:dyDescent="0.2">
      <c r="A106" s="72" t="s">
        <v>3</v>
      </c>
      <c r="B106" s="72"/>
      <c r="C106" s="72"/>
      <c r="D106" s="72"/>
      <c r="E106" s="72"/>
      <c r="F106" s="72"/>
      <c r="G106" s="72"/>
      <c r="H106" s="72"/>
      <c r="I106" s="73">
        <f>I11+I24+I33+I43+I45+I48+I54+I79+I84+I96+I99+I104</f>
        <v>0</v>
      </c>
      <c r="K106" s="42"/>
    </row>
    <row r="107" spans="1:11" x14ac:dyDescent="0.2">
      <c r="A107" s="72"/>
      <c r="B107" s="72"/>
      <c r="C107" s="72"/>
      <c r="D107" s="72"/>
      <c r="E107" s="72"/>
      <c r="F107" s="72"/>
      <c r="G107" s="72"/>
      <c r="H107" s="72"/>
      <c r="I107" s="73"/>
      <c r="J107" s="42"/>
    </row>
    <row r="108" spans="1:11" x14ac:dyDescent="0.2">
      <c r="A108" s="62" t="s">
        <v>104</v>
      </c>
      <c r="B108" s="62"/>
      <c r="C108" s="62"/>
      <c r="D108" s="62"/>
    </row>
    <row r="109" spans="1:11" ht="10.5" customHeight="1" x14ac:dyDescent="0.2">
      <c r="A109" s="62"/>
      <c r="B109" s="62"/>
      <c r="C109" s="62"/>
      <c r="D109" s="62"/>
    </row>
    <row r="110" spans="1:11" x14ac:dyDescent="0.2">
      <c r="A110" s="63" t="s">
        <v>105</v>
      </c>
      <c r="B110" s="63"/>
      <c r="C110" s="63"/>
      <c r="D110" s="63"/>
    </row>
    <row r="111" spans="1:11" ht="33.75" customHeight="1" x14ac:dyDescent="0.2">
      <c r="A111" s="63"/>
      <c r="B111" s="63"/>
      <c r="C111" s="63"/>
      <c r="D111" s="63"/>
    </row>
    <row r="112" spans="1:11" ht="18.75" x14ac:dyDescent="0.3">
      <c r="A112" s="63" t="s">
        <v>106</v>
      </c>
      <c r="B112" s="63"/>
      <c r="C112" s="63"/>
      <c r="D112" s="63"/>
    </row>
    <row r="113" spans="1:4" ht="18.75" x14ac:dyDescent="0.3">
      <c r="A113" s="16"/>
      <c r="B113" s="16"/>
      <c r="C113" s="16"/>
      <c r="D113" s="16"/>
    </row>
    <row r="114" spans="1:4" ht="18.75" x14ac:dyDescent="0.2">
      <c r="A114" s="62" t="s">
        <v>389</v>
      </c>
      <c r="B114" s="62"/>
      <c r="C114" s="62"/>
      <c r="D114" s="62"/>
    </row>
  </sheetData>
  <sheetProtection formatCells="0" formatColumns="0" formatRows="0" insertColumns="0" insertRows="0" insertHyperlinks="0" deleteColumns="0" deleteRows="0" sort="0" autoFilter="0" pivotTables="0"/>
  <protectedRanges>
    <protectedRange sqref="G14:G23 G25:G105" name="Intervalo1"/>
  </protectedRanges>
  <mergeCells count="34">
    <mergeCell ref="D1:G1"/>
    <mergeCell ref="H1:I1"/>
    <mergeCell ref="A1:C1"/>
    <mergeCell ref="B11:F11"/>
    <mergeCell ref="B24:F24"/>
    <mergeCell ref="G5:H6"/>
    <mergeCell ref="I5:I6"/>
    <mergeCell ref="B10:C10"/>
    <mergeCell ref="A110:D111"/>
    <mergeCell ref="A112:D112"/>
    <mergeCell ref="A114:D114"/>
    <mergeCell ref="A3:I3"/>
    <mergeCell ref="G8:G9"/>
    <mergeCell ref="F8:F9"/>
    <mergeCell ref="A4:I4"/>
    <mergeCell ref="A5:F5"/>
    <mergeCell ref="A106:H107"/>
    <mergeCell ref="I106:I107"/>
    <mergeCell ref="A6:F6"/>
    <mergeCell ref="A7:E7"/>
    <mergeCell ref="F7:I7"/>
    <mergeCell ref="A8:E8"/>
    <mergeCell ref="A9:E9"/>
    <mergeCell ref="B104:F104"/>
    <mergeCell ref="B84:F84"/>
    <mergeCell ref="B79:F79"/>
    <mergeCell ref="B33:H33"/>
    <mergeCell ref="A108:D109"/>
    <mergeCell ref="B43:F43"/>
    <mergeCell ref="B45:F45"/>
    <mergeCell ref="B96:F96"/>
    <mergeCell ref="B99:F99"/>
    <mergeCell ref="B48:F48"/>
    <mergeCell ref="B54:F54"/>
  </mergeCells>
  <printOptions horizontalCentered="1" verticalCentered="1"/>
  <pageMargins left="0.70866141732283472" right="0.70866141732283472" top="0.74803149606299213" bottom="0.74803149606299213" header="0.31496062992125984" footer="0.31496062992125984"/>
  <pageSetup paperSize="9" scale="76" fitToHeight="0" orientation="landscape" r:id="rId1"/>
  <headerFooter>
    <oddHeader xml:space="preserve">&amp;CPREFEITURA MUNICIPAL DE SARZEDO
CNPJ: 01.612.509/0001-58
</oddHeader>
    <oddFooter xml:space="preserve">&amp;CRua Antônio Dias dos Santos, 79 – Bairro Vila Satélite – Sarzedo/MG 
Telefone: 3577 7040 - e-mail: obras@sarzedo.mg.gov.br
</oddFooter>
  </headerFooter>
  <rowBreaks count="4" manualBreakCount="4">
    <brk id="16" max="8" man="1"/>
    <brk id="43" max="8" man="1"/>
    <brk id="89" max="8" man="1"/>
    <brk id="102" max="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42"/>
  <sheetViews>
    <sheetView tabSelected="1" topLeftCell="C10" zoomScaleNormal="100" workbookViewId="0">
      <selection activeCell="G11" sqref="G11"/>
    </sheetView>
  </sheetViews>
  <sheetFormatPr defaultRowHeight="12.75" x14ac:dyDescent="0.2"/>
  <cols>
    <col min="1" max="1" width="11" customWidth="1"/>
    <col min="2" max="2" width="18.1640625" customWidth="1"/>
    <col min="3" max="3" width="14.5" customWidth="1"/>
    <col min="4" max="4" width="57" customWidth="1"/>
    <col min="5" max="5" width="22.5" style="38" customWidth="1"/>
    <col min="6" max="6" width="25.1640625" bestFit="1" customWidth="1"/>
    <col min="7" max="18" width="23.6640625" bestFit="1" customWidth="1"/>
  </cols>
  <sheetData>
    <row r="1" spans="1:18" ht="25.5" customHeight="1" x14ac:dyDescent="0.2">
      <c r="A1" s="130" t="s">
        <v>47</v>
      </c>
      <c r="B1" s="130"/>
      <c r="C1" s="130"/>
      <c r="D1" s="131" t="s">
        <v>45</v>
      </c>
      <c r="E1" s="131"/>
      <c r="F1" s="131"/>
      <c r="G1" s="131"/>
      <c r="H1" s="131"/>
      <c r="I1" s="131"/>
      <c r="J1" s="131"/>
      <c r="K1" s="131"/>
      <c r="L1" s="131"/>
      <c r="M1" s="131"/>
      <c r="N1" s="131"/>
      <c r="O1" s="131"/>
      <c r="P1" s="119" t="s">
        <v>48</v>
      </c>
      <c r="Q1" s="119"/>
      <c r="R1" s="119"/>
    </row>
    <row r="2" spans="1:18" ht="37.5" customHeight="1" x14ac:dyDescent="0.2">
      <c r="A2" s="130"/>
      <c r="B2" s="130"/>
      <c r="C2" s="130"/>
      <c r="D2" s="120" t="s">
        <v>46</v>
      </c>
      <c r="E2" s="120"/>
      <c r="F2" s="120"/>
      <c r="G2" s="120"/>
      <c r="H2" s="120"/>
      <c r="I2" s="120"/>
      <c r="J2" s="120"/>
      <c r="K2" s="120"/>
      <c r="L2" s="120"/>
      <c r="M2" s="120"/>
      <c r="N2" s="120"/>
      <c r="O2" s="120"/>
      <c r="P2" s="119"/>
      <c r="Q2" s="119"/>
      <c r="R2" s="119"/>
    </row>
    <row r="3" spans="1:18" ht="23.25" customHeight="1" x14ac:dyDescent="0.2">
      <c r="A3" s="130"/>
      <c r="B3" s="130"/>
      <c r="C3" s="130"/>
      <c r="D3" s="121" t="s">
        <v>365</v>
      </c>
      <c r="E3" s="121"/>
      <c r="F3" s="121"/>
      <c r="G3" s="121"/>
      <c r="H3" s="121"/>
      <c r="I3" s="121"/>
      <c r="J3" s="121"/>
      <c r="K3" s="121"/>
      <c r="L3" s="121"/>
      <c r="M3" s="121"/>
      <c r="N3" s="121"/>
      <c r="O3" s="121"/>
      <c r="P3" s="119"/>
      <c r="Q3" s="119"/>
      <c r="R3" s="119"/>
    </row>
    <row r="4" spans="1:18" ht="44.25" customHeight="1" x14ac:dyDescent="0.2">
      <c r="A4" s="127" t="s">
        <v>388</v>
      </c>
      <c r="B4" s="127"/>
      <c r="C4" s="127"/>
      <c r="D4" s="127"/>
      <c r="E4" s="127"/>
      <c r="F4" s="127"/>
      <c r="G4" s="127"/>
      <c r="H4" s="127"/>
      <c r="I4" s="127"/>
      <c r="J4" s="127"/>
      <c r="K4" s="127"/>
      <c r="L4" s="127"/>
      <c r="M4" s="127"/>
      <c r="N4" s="127"/>
      <c r="O4" s="127"/>
      <c r="P4" s="122" t="s">
        <v>386</v>
      </c>
      <c r="Q4" s="122"/>
      <c r="R4" s="123"/>
    </row>
    <row r="5" spans="1:18" ht="80.25" customHeight="1" x14ac:dyDescent="0.2">
      <c r="A5" s="128" t="s">
        <v>358</v>
      </c>
      <c r="B5" s="125"/>
      <c r="C5" s="125"/>
      <c r="D5" s="125"/>
      <c r="E5" s="125"/>
      <c r="F5" s="125"/>
      <c r="G5" s="125"/>
      <c r="H5" s="125"/>
      <c r="I5" s="125"/>
      <c r="J5" s="125"/>
      <c r="K5" s="125"/>
      <c r="L5" s="125"/>
      <c r="M5" s="125"/>
      <c r="N5" s="125"/>
      <c r="O5" s="129"/>
      <c r="P5" s="124"/>
      <c r="Q5" s="125"/>
      <c r="R5" s="126"/>
    </row>
    <row r="6" spans="1:18" ht="72" customHeight="1" x14ac:dyDescent="0.2">
      <c r="A6" s="132" t="s">
        <v>44</v>
      </c>
      <c r="B6" s="133"/>
      <c r="C6" s="133"/>
      <c r="D6" s="133"/>
      <c r="E6" s="133"/>
      <c r="F6" s="134" t="s">
        <v>366</v>
      </c>
      <c r="G6" s="134"/>
      <c r="H6" s="57" t="s">
        <v>367</v>
      </c>
      <c r="I6" s="57" t="s">
        <v>39</v>
      </c>
      <c r="J6" s="135" t="s">
        <v>387</v>
      </c>
      <c r="K6" s="136"/>
      <c r="L6" s="136"/>
      <c r="M6" s="136"/>
      <c r="N6" s="136"/>
      <c r="O6" s="136"/>
      <c r="P6" s="136"/>
      <c r="Q6" s="136"/>
      <c r="R6" s="137"/>
    </row>
    <row r="7" spans="1:18" ht="35.25" customHeight="1" x14ac:dyDescent="0.2">
      <c r="A7" s="138" t="s">
        <v>368</v>
      </c>
      <c r="B7" s="139"/>
      <c r="C7" s="139"/>
      <c r="D7" s="139"/>
      <c r="E7" s="139"/>
      <c r="F7" s="140" t="s">
        <v>369</v>
      </c>
      <c r="G7" s="141"/>
      <c r="H7" s="141"/>
      <c r="I7" s="141"/>
      <c r="J7" s="141"/>
      <c r="K7" s="141"/>
      <c r="L7" s="141"/>
      <c r="M7" s="141"/>
      <c r="N7" s="141"/>
      <c r="O7" s="141"/>
      <c r="P7" s="141"/>
      <c r="Q7" s="141"/>
      <c r="R7" s="142"/>
    </row>
    <row r="8" spans="1:18" ht="36" x14ac:dyDescent="0.2">
      <c r="A8" s="44" t="s">
        <v>43</v>
      </c>
      <c r="B8" s="115" t="s">
        <v>108</v>
      </c>
      <c r="C8" s="116"/>
      <c r="D8" s="117"/>
      <c r="E8" s="45" t="s">
        <v>370</v>
      </c>
      <c r="F8" s="46" t="s">
        <v>371</v>
      </c>
      <c r="G8" s="46" t="s">
        <v>372</v>
      </c>
      <c r="H8" s="46" t="s">
        <v>373</v>
      </c>
      <c r="I8" s="46" t="s">
        <v>374</v>
      </c>
      <c r="J8" s="46" t="s">
        <v>375</v>
      </c>
      <c r="K8" s="46" t="s">
        <v>376</v>
      </c>
      <c r="L8" s="46" t="s">
        <v>377</v>
      </c>
      <c r="M8" s="46" t="s">
        <v>378</v>
      </c>
      <c r="N8" s="46" t="s">
        <v>379</v>
      </c>
      <c r="O8" s="46" t="s">
        <v>380</v>
      </c>
      <c r="P8" s="46" t="s">
        <v>381</v>
      </c>
      <c r="Q8" s="46" t="s">
        <v>382</v>
      </c>
      <c r="R8" s="47" t="s">
        <v>383</v>
      </c>
    </row>
    <row r="9" spans="1:18" ht="18.75" x14ac:dyDescent="0.2">
      <c r="A9" s="98" t="str">
        <f>'PLANILHA ORÇAMENTÁRIA'!A11</f>
        <v>1.0</v>
      </c>
      <c r="B9" s="100" t="str">
        <f>'PLANILHA ORÇAMENTÁRIA'!B11:F11</f>
        <v>ADMINISTRAÇÃO CENTRAL E PRELIMINARES</v>
      </c>
      <c r="C9" s="100"/>
      <c r="D9" s="100"/>
      <c r="E9" s="54" t="s">
        <v>384</v>
      </c>
      <c r="F9" s="48" t="e">
        <f>F10/F34</f>
        <v>#DIV/0!</v>
      </c>
      <c r="G9" s="48" t="e">
        <f t="shared" ref="G9:G24" si="0">F9/12</f>
        <v>#DIV/0!</v>
      </c>
      <c r="H9" s="48" t="e">
        <f t="shared" ref="H9:H24" si="1">F9/12</f>
        <v>#DIV/0!</v>
      </c>
      <c r="I9" s="48" t="e">
        <f t="shared" ref="I9:I24" si="2">F9/12</f>
        <v>#DIV/0!</v>
      </c>
      <c r="J9" s="48" t="e">
        <f t="shared" ref="J9:J24" si="3">F9/12</f>
        <v>#DIV/0!</v>
      </c>
      <c r="K9" s="48" t="e">
        <f t="shared" ref="K9:K24" si="4">F9/12</f>
        <v>#DIV/0!</v>
      </c>
      <c r="L9" s="48" t="e">
        <f t="shared" ref="L9:L24" si="5">F9/12</f>
        <v>#DIV/0!</v>
      </c>
      <c r="M9" s="48" t="e">
        <f t="shared" ref="M9:M24" si="6">F9/12</f>
        <v>#DIV/0!</v>
      </c>
      <c r="N9" s="48" t="e">
        <f t="shared" ref="N9:N24" si="7">F9/12</f>
        <v>#DIV/0!</v>
      </c>
      <c r="O9" s="48" t="e">
        <f t="shared" ref="O9:O24" si="8">F9/12</f>
        <v>#DIV/0!</v>
      </c>
      <c r="P9" s="48" t="e">
        <f t="shared" ref="P9:P24" si="9">F9/12</f>
        <v>#DIV/0!</v>
      </c>
      <c r="Q9" s="48" t="e">
        <f t="shared" ref="Q9:Q24" si="10">F9/12</f>
        <v>#DIV/0!</v>
      </c>
      <c r="R9" s="48" t="e">
        <f t="shared" ref="R9:R18" si="11">F9/12</f>
        <v>#DIV/0!</v>
      </c>
    </row>
    <row r="10" spans="1:18" ht="18.75" x14ac:dyDescent="0.2">
      <c r="A10" s="99"/>
      <c r="B10" s="100"/>
      <c r="C10" s="100"/>
      <c r="D10" s="100"/>
      <c r="E10" s="55" t="s">
        <v>385</v>
      </c>
      <c r="F10" s="49">
        <f>'PLANILHA ORÇAMENTÁRIA'!I11</f>
        <v>0</v>
      </c>
      <c r="G10" s="49">
        <f t="shared" si="0"/>
        <v>0</v>
      </c>
      <c r="H10" s="49">
        <f t="shared" si="1"/>
        <v>0</v>
      </c>
      <c r="I10" s="49">
        <f t="shared" si="2"/>
        <v>0</v>
      </c>
      <c r="J10" s="49">
        <f t="shared" si="3"/>
        <v>0</v>
      </c>
      <c r="K10" s="49">
        <f t="shared" si="4"/>
        <v>0</v>
      </c>
      <c r="L10" s="49">
        <f t="shared" si="5"/>
        <v>0</v>
      </c>
      <c r="M10" s="49">
        <f t="shared" si="6"/>
        <v>0</v>
      </c>
      <c r="N10" s="49">
        <f t="shared" si="7"/>
        <v>0</v>
      </c>
      <c r="O10" s="49">
        <f t="shared" si="8"/>
        <v>0</v>
      </c>
      <c r="P10" s="49">
        <f t="shared" si="9"/>
        <v>0</v>
      </c>
      <c r="Q10" s="49">
        <f t="shared" si="10"/>
        <v>0</v>
      </c>
      <c r="R10" s="49">
        <f t="shared" si="11"/>
        <v>0</v>
      </c>
    </row>
    <row r="11" spans="1:18" ht="18.75" x14ac:dyDescent="0.2">
      <c r="A11" s="98" t="str">
        <f>'PLANILHA ORÇAMENTÁRIA'!A24</f>
        <v>2.0</v>
      </c>
      <c r="B11" s="118" t="str">
        <f>'PLANILHA ORÇAMENTÁRIA'!B24:F24</f>
        <v>TERRAPLENAGEM / TRABALHOS EM TERRA INFRAESTRUTURA</v>
      </c>
      <c r="C11" s="118"/>
      <c r="D11" s="118"/>
      <c r="E11" s="54" t="s">
        <v>384</v>
      </c>
      <c r="F11" s="48" t="e">
        <f>F12/F34</f>
        <v>#DIV/0!</v>
      </c>
      <c r="G11" s="48" t="e">
        <f>F11/12</f>
        <v>#DIV/0!</v>
      </c>
      <c r="H11" s="48" t="e">
        <f>F11/12</f>
        <v>#DIV/0!</v>
      </c>
      <c r="I11" s="48" t="e">
        <f>F11/12</f>
        <v>#DIV/0!</v>
      </c>
      <c r="J11" s="48" t="e">
        <f>F11/12</f>
        <v>#DIV/0!</v>
      </c>
      <c r="K11" s="48" t="e">
        <f>F11/12</f>
        <v>#DIV/0!</v>
      </c>
      <c r="L11" s="48" t="e">
        <f>F11/12</f>
        <v>#DIV/0!</v>
      </c>
      <c r="M11" s="48" t="e">
        <f>F11/12</f>
        <v>#DIV/0!</v>
      </c>
      <c r="N11" s="48" t="e">
        <f>F11/12</f>
        <v>#DIV/0!</v>
      </c>
      <c r="O11" s="48" t="e">
        <f>F11/12</f>
        <v>#DIV/0!</v>
      </c>
      <c r="P11" s="48" t="e">
        <f>F11/12</f>
        <v>#DIV/0!</v>
      </c>
      <c r="Q11" s="48" t="e">
        <f>F11/12</f>
        <v>#DIV/0!</v>
      </c>
      <c r="R11" s="48" t="e">
        <f t="shared" si="11"/>
        <v>#DIV/0!</v>
      </c>
    </row>
    <row r="12" spans="1:18" ht="18.75" x14ac:dyDescent="0.2">
      <c r="A12" s="99"/>
      <c r="B12" s="118"/>
      <c r="C12" s="118"/>
      <c r="D12" s="118"/>
      <c r="E12" s="55" t="s">
        <v>385</v>
      </c>
      <c r="F12" s="49">
        <f>'PLANILHA ORÇAMENTÁRIA'!I24</f>
        <v>0</v>
      </c>
      <c r="G12" s="49">
        <f>F12/12</f>
        <v>0</v>
      </c>
      <c r="H12" s="49">
        <f>F12/12</f>
        <v>0</v>
      </c>
      <c r="I12" s="49">
        <f>F12/12</f>
        <v>0</v>
      </c>
      <c r="J12" s="49">
        <f>F12/12</f>
        <v>0</v>
      </c>
      <c r="K12" s="49">
        <f>F12/12</f>
        <v>0</v>
      </c>
      <c r="L12" s="49">
        <f>F12/12</f>
        <v>0</v>
      </c>
      <c r="M12" s="49">
        <f>F12/12</f>
        <v>0</v>
      </c>
      <c r="N12" s="49">
        <f>F12/12</f>
        <v>0</v>
      </c>
      <c r="O12" s="49">
        <f>F12/12</f>
        <v>0</v>
      </c>
      <c r="P12" s="49">
        <f>F12/12</f>
        <v>0</v>
      </c>
      <c r="Q12" s="49">
        <f>F12/12</f>
        <v>0</v>
      </c>
      <c r="R12" s="49">
        <f t="shared" si="11"/>
        <v>0</v>
      </c>
    </row>
    <row r="13" spans="1:18" ht="18.75" x14ac:dyDescent="0.2">
      <c r="A13" s="98" t="str">
        <f>'PLANILHA ORÇAMENTÁRIA'!A33</f>
        <v>3.0</v>
      </c>
      <c r="B13" s="100" t="str">
        <f>'PLANILHA ORÇAMENTÁRIA'!B33:H33</f>
        <v>REMOÇÃO, ESCAVAÇÃO, REATERRO, TRANSPORTE E BOTA FORA PARA DRENAGEM</v>
      </c>
      <c r="C13" s="100"/>
      <c r="D13" s="100"/>
      <c r="E13" s="54" t="s">
        <v>384</v>
      </c>
      <c r="F13" s="48" t="e">
        <f>F14/F34</f>
        <v>#DIV/0!</v>
      </c>
      <c r="G13" s="48" t="e">
        <f t="shared" si="0"/>
        <v>#DIV/0!</v>
      </c>
      <c r="H13" s="48" t="e">
        <f t="shared" si="1"/>
        <v>#DIV/0!</v>
      </c>
      <c r="I13" s="48" t="e">
        <f t="shared" si="2"/>
        <v>#DIV/0!</v>
      </c>
      <c r="J13" s="48" t="e">
        <f t="shared" si="3"/>
        <v>#DIV/0!</v>
      </c>
      <c r="K13" s="48" t="e">
        <f t="shared" si="4"/>
        <v>#DIV/0!</v>
      </c>
      <c r="L13" s="48" t="e">
        <f t="shared" si="5"/>
        <v>#DIV/0!</v>
      </c>
      <c r="M13" s="48" t="e">
        <f t="shared" si="6"/>
        <v>#DIV/0!</v>
      </c>
      <c r="N13" s="48" t="e">
        <f t="shared" si="7"/>
        <v>#DIV/0!</v>
      </c>
      <c r="O13" s="48" t="e">
        <f t="shared" si="8"/>
        <v>#DIV/0!</v>
      </c>
      <c r="P13" s="48" t="e">
        <f t="shared" si="9"/>
        <v>#DIV/0!</v>
      </c>
      <c r="Q13" s="48" t="e">
        <f t="shared" si="10"/>
        <v>#DIV/0!</v>
      </c>
      <c r="R13" s="48" t="e">
        <f t="shared" si="11"/>
        <v>#DIV/0!</v>
      </c>
    </row>
    <row r="14" spans="1:18" ht="18.75" x14ac:dyDescent="0.2">
      <c r="A14" s="99"/>
      <c r="B14" s="100"/>
      <c r="C14" s="100"/>
      <c r="D14" s="100"/>
      <c r="E14" s="55" t="s">
        <v>385</v>
      </c>
      <c r="F14" s="49">
        <f>'PLANILHA ORÇAMENTÁRIA'!I33</f>
        <v>0</v>
      </c>
      <c r="G14" s="49">
        <f t="shared" si="0"/>
        <v>0</v>
      </c>
      <c r="H14" s="49">
        <f t="shared" si="1"/>
        <v>0</v>
      </c>
      <c r="I14" s="49">
        <f t="shared" si="2"/>
        <v>0</v>
      </c>
      <c r="J14" s="49">
        <f t="shared" si="3"/>
        <v>0</v>
      </c>
      <c r="K14" s="49">
        <f t="shared" si="4"/>
        <v>0</v>
      </c>
      <c r="L14" s="49">
        <f t="shared" si="5"/>
        <v>0</v>
      </c>
      <c r="M14" s="49">
        <f t="shared" si="6"/>
        <v>0</v>
      </c>
      <c r="N14" s="49">
        <f t="shared" si="7"/>
        <v>0</v>
      </c>
      <c r="O14" s="49">
        <f t="shared" si="8"/>
        <v>0</v>
      </c>
      <c r="P14" s="49">
        <f t="shared" si="9"/>
        <v>0</v>
      </c>
      <c r="Q14" s="49">
        <f t="shared" si="10"/>
        <v>0</v>
      </c>
      <c r="R14" s="49">
        <f t="shared" si="11"/>
        <v>0</v>
      </c>
    </row>
    <row r="15" spans="1:18" ht="18.75" x14ac:dyDescent="0.2">
      <c r="A15" s="98" t="str">
        <f>'PLANILHA ORÇAMENTÁRIA'!A43</f>
        <v>4.0</v>
      </c>
      <c r="B15" s="100" t="str">
        <f>'PLANILHA ORÇAMENTÁRIA'!B43:F43</f>
        <v>ESCORAMENTO</v>
      </c>
      <c r="C15" s="100"/>
      <c r="D15" s="100"/>
      <c r="E15" s="54" t="s">
        <v>384</v>
      </c>
      <c r="F15" s="48" t="e">
        <f>F16/F34</f>
        <v>#DIV/0!</v>
      </c>
      <c r="G15" s="48" t="e">
        <f t="shared" si="0"/>
        <v>#DIV/0!</v>
      </c>
      <c r="H15" s="48" t="e">
        <f t="shared" si="1"/>
        <v>#DIV/0!</v>
      </c>
      <c r="I15" s="48" t="e">
        <f t="shared" si="2"/>
        <v>#DIV/0!</v>
      </c>
      <c r="J15" s="48" t="e">
        <f t="shared" si="3"/>
        <v>#DIV/0!</v>
      </c>
      <c r="K15" s="48" t="e">
        <f t="shared" si="4"/>
        <v>#DIV/0!</v>
      </c>
      <c r="L15" s="48" t="e">
        <f t="shared" si="5"/>
        <v>#DIV/0!</v>
      </c>
      <c r="M15" s="48" t="e">
        <f t="shared" si="6"/>
        <v>#DIV/0!</v>
      </c>
      <c r="N15" s="48" t="e">
        <f t="shared" si="7"/>
        <v>#DIV/0!</v>
      </c>
      <c r="O15" s="48" t="e">
        <f t="shared" si="8"/>
        <v>#DIV/0!</v>
      </c>
      <c r="P15" s="48" t="e">
        <f t="shared" si="9"/>
        <v>#DIV/0!</v>
      </c>
      <c r="Q15" s="48" t="e">
        <f t="shared" si="10"/>
        <v>#DIV/0!</v>
      </c>
      <c r="R15" s="48" t="e">
        <f t="shared" si="11"/>
        <v>#DIV/0!</v>
      </c>
    </row>
    <row r="16" spans="1:18" ht="18.75" x14ac:dyDescent="0.2">
      <c r="A16" s="99"/>
      <c r="B16" s="100"/>
      <c r="C16" s="100"/>
      <c r="D16" s="100"/>
      <c r="E16" s="55" t="s">
        <v>385</v>
      </c>
      <c r="F16" s="49">
        <f>'PLANILHA ORÇAMENTÁRIA'!I43</f>
        <v>0</v>
      </c>
      <c r="G16" s="49">
        <f t="shared" si="0"/>
        <v>0</v>
      </c>
      <c r="H16" s="49">
        <f t="shared" si="1"/>
        <v>0</v>
      </c>
      <c r="I16" s="49">
        <f t="shared" si="2"/>
        <v>0</v>
      </c>
      <c r="J16" s="49">
        <f t="shared" si="3"/>
        <v>0</v>
      </c>
      <c r="K16" s="49">
        <f t="shared" si="4"/>
        <v>0</v>
      </c>
      <c r="L16" s="49">
        <f t="shared" si="5"/>
        <v>0</v>
      </c>
      <c r="M16" s="49">
        <f t="shared" si="6"/>
        <v>0</v>
      </c>
      <c r="N16" s="49">
        <f t="shared" si="7"/>
        <v>0</v>
      </c>
      <c r="O16" s="49">
        <f t="shared" si="8"/>
        <v>0</v>
      </c>
      <c r="P16" s="49">
        <f t="shared" si="9"/>
        <v>0</v>
      </c>
      <c r="Q16" s="49">
        <f t="shared" si="10"/>
        <v>0</v>
      </c>
      <c r="R16" s="49">
        <f t="shared" si="11"/>
        <v>0</v>
      </c>
    </row>
    <row r="17" spans="1:18" ht="18.75" x14ac:dyDescent="0.2">
      <c r="A17" s="98" t="str">
        <f>'PLANILHA ORÇAMENTÁRIA'!A45</f>
        <v>5.0</v>
      </c>
      <c r="B17" s="100" t="str">
        <f>'PLANILHA ORÇAMENTÁRIA'!B45:F45</f>
        <v>ENRONCAMENTO E BERÇO</v>
      </c>
      <c r="C17" s="100"/>
      <c r="D17" s="100"/>
      <c r="E17" s="54" t="s">
        <v>384</v>
      </c>
      <c r="F17" s="48" t="e">
        <f>F18/F34</f>
        <v>#DIV/0!</v>
      </c>
      <c r="G17" s="48" t="e">
        <f t="shared" si="0"/>
        <v>#DIV/0!</v>
      </c>
      <c r="H17" s="48" t="e">
        <f t="shared" si="1"/>
        <v>#DIV/0!</v>
      </c>
      <c r="I17" s="48" t="e">
        <f t="shared" si="2"/>
        <v>#DIV/0!</v>
      </c>
      <c r="J17" s="48" t="e">
        <f t="shared" si="3"/>
        <v>#DIV/0!</v>
      </c>
      <c r="K17" s="48" t="e">
        <f t="shared" si="4"/>
        <v>#DIV/0!</v>
      </c>
      <c r="L17" s="48" t="e">
        <f t="shared" si="5"/>
        <v>#DIV/0!</v>
      </c>
      <c r="M17" s="48" t="e">
        <f t="shared" si="6"/>
        <v>#DIV/0!</v>
      </c>
      <c r="N17" s="48" t="e">
        <f t="shared" si="7"/>
        <v>#DIV/0!</v>
      </c>
      <c r="O17" s="48" t="e">
        <f t="shared" si="8"/>
        <v>#DIV/0!</v>
      </c>
      <c r="P17" s="48" t="e">
        <f t="shared" si="9"/>
        <v>#DIV/0!</v>
      </c>
      <c r="Q17" s="48" t="e">
        <f t="shared" si="10"/>
        <v>#DIV/0!</v>
      </c>
      <c r="R17" s="48" t="e">
        <f t="shared" si="11"/>
        <v>#DIV/0!</v>
      </c>
    </row>
    <row r="18" spans="1:18" ht="18.75" x14ac:dyDescent="0.2">
      <c r="A18" s="99"/>
      <c r="B18" s="100"/>
      <c r="C18" s="100"/>
      <c r="D18" s="100"/>
      <c r="E18" s="55" t="s">
        <v>385</v>
      </c>
      <c r="F18" s="49">
        <f>'PLANILHA ORÇAMENTÁRIA'!I45</f>
        <v>0</v>
      </c>
      <c r="G18" s="49">
        <f t="shared" si="0"/>
        <v>0</v>
      </c>
      <c r="H18" s="49">
        <f t="shared" si="1"/>
        <v>0</v>
      </c>
      <c r="I18" s="49">
        <f t="shared" si="2"/>
        <v>0</v>
      </c>
      <c r="J18" s="49">
        <f t="shared" si="3"/>
        <v>0</v>
      </c>
      <c r="K18" s="49">
        <f t="shared" si="4"/>
        <v>0</v>
      </c>
      <c r="L18" s="49">
        <f t="shared" si="5"/>
        <v>0</v>
      </c>
      <c r="M18" s="49">
        <f t="shared" si="6"/>
        <v>0</v>
      </c>
      <c r="N18" s="49">
        <f t="shared" si="7"/>
        <v>0</v>
      </c>
      <c r="O18" s="49">
        <f t="shared" si="8"/>
        <v>0</v>
      </c>
      <c r="P18" s="49">
        <f t="shared" si="9"/>
        <v>0</v>
      </c>
      <c r="Q18" s="49">
        <f t="shared" si="10"/>
        <v>0</v>
      </c>
      <c r="R18" s="49">
        <f t="shared" si="11"/>
        <v>0</v>
      </c>
    </row>
    <row r="19" spans="1:18" ht="18.75" x14ac:dyDescent="0.2">
      <c r="A19" s="98" t="str">
        <f>'PLANILHA ORÇAMENTÁRIA'!A48</f>
        <v>6.0</v>
      </c>
      <c r="B19" s="100" t="str">
        <f>'PLANILHA ORÇAMENTÁRIA'!B48:F48</f>
        <v>TUBO DE CONCRETO</v>
      </c>
      <c r="C19" s="100"/>
      <c r="D19" s="100"/>
      <c r="E19" s="54" t="s">
        <v>384</v>
      </c>
      <c r="F19" s="48" t="e">
        <f>F20/F34</f>
        <v>#DIV/0!</v>
      </c>
      <c r="G19" s="48" t="e">
        <f t="shared" si="0"/>
        <v>#DIV/0!</v>
      </c>
      <c r="H19" s="48" t="e">
        <f t="shared" si="1"/>
        <v>#DIV/0!</v>
      </c>
      <c r="I19" s="48" t="e">
        <f t="shared" si="2"/>
        <v>#DIV/0!</v>
      </c>
      <c r="J19" s="48" t="e">
        <f t="shared" si="3"/>
        <v>#DIV/0!</v>
      </c>
      <c r="K19" s="48" t="e">
        <f t="shared" si="4"/>
        <v>#DIV/0!</v>
      </c>
      <c r="L19" s="48" t="e">
        <f t="shared" si="5"/>
        <v>#DIV/0!</v>
      </c>
      <c r="M19" s="48" t="e">
        <f t="shared" si="6"/>
        <v>#DIV/0!</v>
      </c>
      <c r="N19" s="48" t="e">
        <f t="shared" si="7"/>
        <v>#DIV/0!</v>
      </c>
      <c r="O19" s="48" t="e">
        <f t="shared" si="8"/>
        <v>#DIV/0!</v>
      </c>
      <c r="P19" s="48" t="e">
        <f t="shared" si="9"/>
        <v>#DIV/0!</v>
      </c>
      <c r="Q19" s="48" t="e">
        <f t="shared" si="10"/>
        <v>#DIV/0!</v>
      </c>
      <c r="R19" s="48" t="e">
        <f t="shared" ref="R19:R24" si="12">F19/12</f>
        <v>#DIV/0!</v>
      </c>
    </row>
    <row r="20" spans="1:18" ht="18.75" x14ac:dyDescent="0.2">
      <c r="A20" s="99"/>
      <c r="B20" s="100"/>
      <c r="C20" s="100"/>
      <c r="D20" s="100"/>
      <c r="E20" s="55" t="s">
        <v>385</v>
      </c>
      <c r="F20" s="49">
        <f>'PLANILHA ORÇAMENTÁRIA'!I48</f>
        <v>0</v>
      </c>
      <c r="G20" s="49">
        <f t="shared" si="0"/>
        <v>0</v>
      </c>
      <c r="H20" s="49">
        <f t="shared" si="1"/>
        <v>0</v>
      </c>
      <c r="I20" s="49">
        <f t="shared" si="2"/>
        <v>0</v>
      </c>
      <c r="J20" s="49">
        <f t="shared" si="3"/>
        <v>0</v>
      </c>
      <c r="K20" s="49">
        <f t="shared" si="4"/>
        <v>0</v>
      </c>
      <c r="L20" s="49">
        <f t="shared" si="5"/>
        <v>0</v>
      </c>
      <c r="M20" s="49">
        <f t="shared" si="6"/>
        <v>0</v>
      </c>
      <c r="N20" s="49">
        <f t="shared" si="7"/>
        <v>0</v>
      </c>
      <c r="O20" s="49">
        <f t="shared" si="8"/>
        <v>0</v>
      </c>
      <c r="P20" s="49">
        <f t="shared" si="9"/>
        <v>0</v>
      </c>
      <c r="Q20" s="49">
        <f t="shared" si="10"/>
        <v>0</v>
      </c>
      <c r="R20" s="49">
        <f t="shared" si="12"/>
        <v>0</v>
      </c>
    </row>
    <row r="21" spans="1:18" ht="18.75" x14ac:dyDescent="0.2">
      <c r="A21" s="98" t="str">
        <f>'PLANILHA ORÇAMENTÁRIA'!A54</f>
        <v>7.0</v>
      </c>
      <c r="B21" s="100" t="str">
        <f>'PLANILHA ORÇAMENTÁRIA'!B54:F54</f>
        <v xml:space="preserve">CAIXAS, POÇO DE VISITA, DESCIDA D'AGUA, ALA E BOCA DE LOBO </v>
      </c>
      <c r="C21" s="100"/>
      <c r="D21" s="100"/>
      <c r="E21" s="54" t="s">
        <v>384</v>
      </c>
      <c r="F21" s="48" t="e">
        <f>F22/F34</f>
        <v>#DIV/0!</v>
      </c>
      <c r="G21" s="48" t="e">
        <f t="shared" si="0"/>
        <v>#DIV/0!</v>
      </c>
      <c r="H21" s="48" t="e">
        <f t="shared" si="1"/>
        <v>#DIV/0!</v>
      </c>
      <c r="I21" s="48" t="e">
        <f t="shared" si="2"/>
        <v>#DIV/0!</v>
      </c>
      <c r="J21" s="48" t="e">
        <f t="shared" si="3"/>
        <v>#DIV/0!</v>
      </c>
      <c r="K21" s="48" t="e">
        <f t="shared" si="4"/>
        <v>#DIV/0!</v>
      </c>
      <c r="L21" s="48" t="e">
        <f t="shared" si="5"/>
        <v>#DIV/0!</v>
      </c>
      <c r="M21" s="48" t="e">
        <f t="shared" si="6"/>
        <v>#DIV/0!</v>
      </c>
      <c r="N21" s="48" t="e">
        <f t="shared" si="7"/>
        <v>#DIV/0!</v>
      </c>
      <c r="O21" s="48" t="e">
        <f t="shared" si="8"/>
        <v>#DIV/0!</v>
      </c>
      <c r="P21" s="48" t="e">
        <f t="shared" si="9"/>
        <v>#DIV/0!</v>
      </c>
      <c r="Q21" s="48" t="e">
        <f t="shared" si="10"/>
        <v>#DIV/0!</v>
      </c>
      <c r="R21" s="48" t="e">
        <f t="shared" si="12"/>
        <v>#DIV/0!</v>
      </c>
    </row>
    <row r="22" spans="1:18" ht="18.75" x14ac:dyDescent="0.2">
      <c r="A22" s="99"/>
      <c r="B22" s="100"/>
      <c r="C22" s="100"/>
      <c r="D22" s="100"/>
      <c r="E22" s="55" t="s">
        <v>385</v>
      </c>
      <c r="F22" s="49">
        <f>'PLANILHA ORÇAMENTÁRIA'!I54</f>
        <v>0</v>
      </c>
      <c r="G22" s="49">
        <f t="shared" si="0"/>
        <v>0</v>
      </c>
      <c r="H22" s="49">
        <f t="shared" si="1"/>
        <v>0</v>
      </c>
      <c r="I22" s="49">
        <f t="shared" si="2"/>
        <v>0</v>
      </c>
      <c r="J22" s="49">
        <f t="shared" si="3"/>
        <v>0</v>
      </c>
      <c r="K22" s="49">
        <f t="shared" si="4"/>
        <v>0</v>
      </c>
      <c r="L22" s="49">
        <f t="shared" si="5"/>
        <v>0</v>
      </c>
      <c r="M22" s="49">
        <f t="shared" si="6"/>
        <v>0</v>
      </c>
      <c r="N22" s="49">
        <f t="shared" si="7"/>
        <v>0</v>
      </c>
      <c r="O22" s="49">
        <f t="shared" si="8"/>
        <v>0</v>
      </c>
      <c r="P22" s="49">
        <f t="shared" si="9"/>
        <v>0</v>
      </c>
      <c r="Q22" s="49">
        <f t="shared" si="10"/>
        <v>0</v>
      </c>
      <c r="R22" s="49">
        <f t="shared" si="12"/>
        <v>0</v>
      </c>
    </row>
    <row r="23" spans="1:18" ht="18.75" x14ac:dyDescent="0.2">
      <c r="A23" s="98" t="str">
        <f>'PLANILHA ORÇAMENTÁRIA'!A79</f>
        <v>8.0</v>
      </c>
      <c r="B23" s="100" t="str">
        <f>'PLANILHA ORÇAMENTÁRIA'!B79:F79</f>
        <v>CONTENÇÃO</v>
      </c>
      <c r="C23" s="100"/>
      <c r="D23" s="100"/>
      <c r="E23" s="54" t="s">
        <v>384</v>
      </c>
      <c r="F23" s="48" t="e">
        <f>F24/F34</f>
        <v>#DIV/0!</v>
      </c>
      <c r="G23" s="48" t="e">
        <f t="shared" si="0"/>
        <v>#DIV/0!</v>
      </c>
      <c r="H23" s="48" t="e">
        <f t="shared" si="1"/>
        <v>#DIV/0!</v>
      </c>
      <c r="I23" s="48" t="e">
        <f t="shared" si="2"/>
        <v>#DIV/0!</v>
      </c>
      <c r="J23" s="48" t="e">
        <f t="shared" si="3"/>
        <v>#DIV/0!</v>
      </c>
      <c r="K23" s="48" t="e">
        <f t="shared" si="4"/>
        <v>#DIV/0!</v>
      </c>
      <c r="L23" s="48" t="e">
        <f t="shared" si="5"/>
        <v>#DIV/0!</v>
      </c>
      <c r="M23" s="48" t="e">
        <f t="shared" si="6"/>
        <v>#DIV/0!</v>
      </c>
      <c r="N23" s="48" t="e">
        <f t="shared" si="7"/>
        <v>#DIV/0!</v>
      </c>
      <c r="O23" s="48" t="e">
        <f t="shared" si="8"/>
        <v>#DIV/0!</v>
      </c>
      <c r="P23" s="48" t="e">
        <f t="shared" si="9"/>
        <v>#DIV/0!</v>
      </c>
      <c r="Q23" s="48" t="e">
        <f t="shared" si="10"/>
        <v>#DIV/0!</v>
      </c>
      <c r="R23" s="48" t="e">
        <f t="shared" si="12"/>
        <v>#DIV/0!</v>
      </c>
    </row>
    <row r="24" spans="1:18" ht="18.75" x14ac:dyDescent="0.2">
      <c r="A24" s="99"/>
      <c r="B24" s="100"/>
      <c r="C24" s="100"/>
      <c r="D24" s="100"/>
      <c r="E24" s="55" t="s">
        <v>385</v>
      </c>
      <c r="F24" s="49">
        <f>'PLANILHA ORÇAMENTÁRIA'!I79</f>
        <v>0</v>
      </c>
      <c r="G24" s="49">
        <f t="shared" si="0"/>
        <v>0</v>
      </c>
      <c r="H24" s="49">
        <f t="shared" si="1"/>
        <v>0</v>
      </c>
      <c r="I24" s="49">
        <f t="shared" si="2"/>
        <v>0</v>
      </c>
      <c r="J24" s="49">
        <f t="shared" si="3"/>
        <v>0</v>
      </c>
      <c r="K24" s="49">
        <f t="shared" si="4"/>
        <v>0</v>
      </c>
      <c r="L24" s="49">
        <f t="shared" si="5"/>
        <v>0</v>
      </c>
      <c r="M24" s="49">
        <f t="shared" si="6"/>
        <v>0</v>
      </c>
      <c r="N24" s="49">
        <f t="shared" si="7"/>
        <v>0</v>
      </c>
      <c r="O24" s="49">
        <f t="shared" si="8"/>
        <v>0</v>
      </c>
      <c r="P24" s="49">
        <f t="shared" si="9"/>
        <v>0</v>
      </c>
      <c r="Q24" s="49">
        <f t="shared" si="10"/>
        <v>0</v>
      </c>
      <c r="R24" s="49">
        <f t="shared" si="12"/>
        <v>0</v>
      </c>
    </row>
    <row r="25" spans="1:18" ht="18.75" x14ac:dyDescent="0.2">
      <c r="A25" s="98" t="str">
        <f>'PLANILHA ORÇAMENTÁRIA'!A84</f>
        <v>9.0</v>
      </c>
      <c r="B25" s="100" t="str">
        <f>'PLANILHA ORÇAMENTÁRIA'!B84:F84</f>
        <v>DIVERSOS</v>
      </c>
      <c r="C25" s="100"/>
      <c r="D25" s="100"/>
      <c r="E25" s="54" t="s">
        <v>384</v>
      </c>
      <c r="F25" s="48" t="e">
        <f>F26/F34</f>
        <v>#DIV/0!</v>
      </c>
      <c r="G25" s="48" t="e">
        <f t="shared" ref="G25:G32" si="13">F25/12</f>
        <v>#DIV/0!</v>
      </c>
      <c r="H25" s="48" t="e">
        <f t="shared" ref="H25:H32" si="14">F25/12</f>
        <v>#DIV/0!</v>
      </c>
      <c r="I25" s="48" t="e">
        <f t="shared" ref="I25:I32" si="15">F25/12</f>
        <v>#DIV/0!</v>
      </c>
      <c r="J25" s="48" t="e">
        <f t="shared" ref="J25:J32" si="16">F25/12</f>
        <v>#DIV/0!</v>
      </c>
      <c r="K25" s="48" t="e">
        <f t="shared" ref="K25:K32" si="17">F25/12</f>
        <v>#DIV/0!</v>
      </c>
      <c r="L25" s="48" t="e">
        <f t="shared" ref="L25:L32" si="18">F25/12</f>
        <v>#DIV/0!</v>
      </c>
      <c r="M25" s="48" t="e">
        <f t="shared" ref="M25:M32" si="19">F25/12</f>
        <v>#DIV/0!</v>
      </c>
      <c r="N25" s="48" t="e">
        <f t="shared" ref="N25:N32" si="20">F25/12</f>
        <v>#DIV/0!</v>
      </c>
      <c r="O25" s="48" t="e">
        <f t="shared" ref="O25:O32" si="21">F25/12</f>
        <v>#DIV/0!</v>
      </c>
      <c r="P25" s="48" t="e">
        <f t="shared" ref="P25:P32" si="22">F25/12</f>
        <v>#DIV/0!</v>
      </c>
      <c r="Q25" s="48" t="e">
        <f t="shared" ref="Q25:Q32" si="23">F25/12</f>
        <v>#DIV/0!</v>
      </c>
      <c r="R25" s="48" t="e">
        <f t="shared" ref="R25:R32" si="24">F25/12</f>
        <v>#DIV/0!</v>
      </c>
    </row>
    <row r="26" spans="1:18" ht="18.75" x14ac:dyDescent="0.2">
      <c r="A26" s="99"/>
      <c r="B26" s="100"/>
      <c r="C26" s="100"/>
      <c r="D26" s="100"/>
      <c r="E26" s="55" t="s">
        <v>385</v>
      </c>
      <c r="F26" s="50">
        <f>'PLANILHA ORÇAMENTÁRIA'!I84</f>
        <v>0</v>
      </c>
      <c r="G26" s="49">
        <f t="shared" si="13"/>
        <v>0</v>
      </c>
      <c r="H26" s="49">
        <f t="shared" si="14"/>
        <v>0</v>
      </c>
      <c r="I26" s="49">
        <f t="shared" si="15"/>
        <v>0</v>
      </c>
      <c r="J26" s="49">
        <f t="shared" si="16"/>
        <v>0</v>
      </c>
      <c r="K26" s="49">
        <f t="shared" si="17"/>
        <v>0</v>
      </c>
      <c r="L26" s="49">
        <f t="shared" si="18"/>
        <v>0</v>
      </c>
      <c r="M26" s="49">
        <f t="shared" si="19"/>
        <v>0</v>
      </c>
      <c r="N26" s="49">
        <f t="shared" si="20"/>
        <v>0</v>
      </c>
      <c r="O26" s="49">
        <f t="shared" si="21"/>
        <v>0</v>
      </c>
      <c r="P26" s="49">
        <f t="shared" si="22"/>
        <v>0</v>
      </c>
      <c r="Q26" s="49">
        <f t="shared" si="23"/>
        <v>0</v>
      </c>
      <c r="R26" s="49">
        <f t="shared" si="24"/>
        <v>0</v>
      </c>
    </row>
    <row r="27" spans="1:18" s="38" customFormat="1" ht="18.75" x14ac:dyDescent="0.2">
      <c r="A27" s="107" t="str">
        <f>'PLANILHA ORÇAMENTÁRIA'!A96</f>
        <v>10.0</v>
      </c>
      <c r="B27" s="109" t="str">
        <f>'PLANILHA ORÇAMENTÁRIA'!B96:F96</f>
        <v>GRELHA DE CONCRETO E TAMPÃO DE FERRO FUNDIDO</v>
      </c>
      <c r="C27" s="110"/>
      <c r="D27" s="111"/>
      <c r="E27" s="54" t="s">
        <v>384</v>
      </c>
      <c r="F27" s="48" t="e">
        <f>F28/F34</f>
        <v>#DIV/0!</v>
      </c>
      <c r="G27" s="48" t="e">
        <f t="shared" si="13"/>
        <v>#DIV/0!</v>
      </c>
      <c r="H27" s="48" t="e">
        <f t="shared" si="14"/>
        <v>#DIV/0!</v>
      </c>
      <c r="I27" s="48" t="e">
        <f t="shared" si="15"/>
        <v>#DIV/0!</v>
      </c>
      <c r="J27" s="48" t="e">
        <f t="shared" si="16"/>
        <v>#DIV/0!</v>
      </c>
      <c r="K27" s="48" t="e">
        <f t="shared" si="17"/>
        <v>#DIV/0!</v>
      </c>
      <c r="L27" s="48" t="e">
        <f t="shared" si="18"/>
        <v>#DIV/0!</v>
      </c>
      <c r="M27" s="48" t="e">
        <f t="shared" si="19"/>
        <v>#DIV/0!</v>
      </c>
      <c r="N27" s="48" t="e">
        <f t="shared" si="20"/>
        <v>#DIV/0!</v>
      </c>
      <c r="O27" s="48" t="e">
        <f t="shared" si="21"/>
        <v>#DIV/0!</v>
      </c>
      <c r="P27" s="48" t="e">
        <f t="shared" si="22"/>
        <v>#DIV/0!</v>
      </c>
      <c r="Q27" s="48" t="e">
        <f t="shared" si="23"/>
        <v>#DIV/0!</v>
      </c>
      <c r="R27" s="48" t="e">
        <f t="shared" si="24"/>
        <v>#DIV/0!</v>
      </c>
    </row>
    <row r="28" spans="1:18" s="38" customFormat="1" ht="18.75" x14ac:dyDescent="0.2">
      <c r="A28" s="108"/>
      <c r="B28" s="112"/>
      <c r="C28" s="113"/>
      <c r="D28" s="114"/>
      <c r="E28" s="55" t="s">
        <v>385</v>
      </c>
      <c r="F28" s="50">
        <f>'PLANILHA ORÇAMENTÁRIA'!I96</f>
        <v>0</v>
      </c>
      <c r="G28" s="49">
        <f t="shared" si="13"/>
        <v>0</v>
      </c>
      <c r="H28" s="49">
        <f t="shared" si="14"/>
        <v>0</v>
      </c>
      <c r="I28" s="49">
        <f t="shared" si="15"/>
        <v>0</v>
      </c>
      <c r="J28" s="49">
        <f t="shared" si="16"/>
        <v>0</v>
      </c>
      <c r="K28" s="49">
        <f t="shared" si="17"/>
        <v>0</v>
      </c>
      <c r="L28" s="49">
        <f t="shared" si="18"/>
        <v>0</v>
      </c>
      <c r="M28" s="49">
        <f t="shared" si="19"/>
        <v>0</v>
      </c>
      <c r="N28" s="49">
        <f t="shared" si="20"/>
        <v>0</v>
      </c>
      <c r="O28" s="49">
        <f t="shared" si="21"/>
        <v>0</v>
      </c>
      <c r="P28" s="49">
        <f t="shared" si="22"/>
        <v>0</v>
      </c>
      <c r="Q28" s="49">
        <f t="shared" si="23"/>
        <v>0</v>
      </c>
      <c r="R28" s="49">
        <f t="shared" si="24"/>
        <v>0</v>
      </c>
    </row>
    <row r="29" spans="1:18" s="38" customFormat="1" ht="18.75" x14ac:dyDescent="0.2">
      <c r="A29" s="107" t="str">
        <f>'PLANILHA ORÇAMENTÁRIA'!A99</f>
        <v>11.0</v>
      </c>
      <c r="B29" s="109" t="str">
        <f>'PLANILHA ORÇAMENTÁRIA'!B99:F99</f>
        <v>LIMPEZA E DESOBSTRUÇÃO DO SISTEMA DE DRENAGEM</v>
      </c>
      <c r="C29" s="110"/>
      <c r="D29" s="111"/>
      <c r="E29" s="54" t="s">
        <v>384</v>
      </c>
      <c r="F29" s="48" t="e">
        <f>F30/F34</f>
        <v>#DIV/0!</v>
      </c>
      <c r="G29" s="48" t="e">
        <f t="shared" si="13"/>
        <v>#DIV/0!</v>
      </c>
      <c r="H29" s="48" t="e">
        <f t="shared" si="14"/>
        <v>#DIV/0!</v>
      </c>
      <c r="I29" s="48" t="e">
        <f t="shared" si="15"/>
        <v>#DIV/0!</v>
      </c>
      <c r="J29" s="48" t="e">
        <f t="shared" si="16"/>
        <v>#DIV/0!</v>
      </c>
      <c r="K29" s="48" t="e">
        <f t="shared" si="17"/>
        <v>#DIV/0!</v>
      </c>
      <c r="L29" s="48" t="e">
        <f t="shared" si="18"/>
        <v>#DIV/0!</v>
      </c>
      <c r="M29" s="48" t="e">
        <f t="shared" si="19"/>
        <v>#DIV/0!</v>
      </c>
      <c r="N29" s="48" t="e">
        <f t="shared" si="20"/>
        <v>#DIV/0!</v>
      </c>
      <c r="O29" s="48" t="e">
        <f t="shared" si="21"/>
        <v>#DIV/0!</v>
      </c>
      <c r="P29" s="48" t="e">
        <f t="shared" si="22"/>
        <v>#DIV/0!</v>
      </c>
      <c r="Q29" s="48" t="e">
        <f t="shared" si="23"/>
        <v>#DIV/0!</v>
      </c>
      <c r="R29" s="48" t="e">
        <f t="shared" si="24"/>
        <v>#DIV/0!</v>
      </c>
    </row>
    <row r="30" spans="1:18" s="38" customFormat="1" ht="18.75" x14ac:dyDescent="0.2">
      <c r="A30" s="108"/>
      <c r="B30" s="112"/>
      <c r="C30" s="113"/>
      <c r="D30" s="114"/>
      <c r="E30" s="55" t="s">
        <v>385</v>
      </c>
      <c r="F30" s="50">
        <f>'PLANILHA ORÇAMENTÁRIA'!I99</f>
        <v>0</v>
      </c>
      <c r="G30" s="49">
        <f t="shared" si="13"/>
        <v>0</v>
      </c>
      <c r="H30" s="49">
        <f t="shared" si="14"/>
        <v>0</v>
      </c>
      <c r="I30" s="49">
        <f t="shared" si="15"/>
        <v>0</v>
      </c>
      <c r="J30" s="49">
        <f t="shared" si="16"/>
        <v>0</v>
      </c>
      <c r="K30" s="49">
        <f t="shared" si="17"/>
        <v>0</v>
      </c>
      <c r="L30" s="49">
        <f t="shared" si="18"/>
        <v>0</v>
      </c>
      <c r="M30" s="49">
        <f t="shared" si="19"/>
        <v>0</v>
      </c>
      <c r="N30" s="49">
        <f t="shared" si="20"/>
        <v>0</v>
      </c>
      <c r="O30" s="49">
        <f t="shared" si="21"/>
        <v>0</v>
      </c>
      <c r="P30" s="49">
        <f t="shared" si="22"/>
        <v>0</v>
      </c>
      <c r="Q30" s="49">
        <f t="shared" si="23"/>
        <v>0</v>
      </c>
      <c r="R30" s="49">
        <f t="shared" si="24"/>
        <v>0</v>
      </c>
    </row>
    <row r="31" spans="1:18" s="38" customFormat="1" ht="18.75" x14ac:dyDescent="0.2">
      <c r="A31" s="107" t="str">
        <f>'PLANILHA ORÇAMENTÁRIA'!A104</f>
        <v>12.0</v>
      </c>
      <c r="B31" s="109" t="str">
        <f>'PLANILHA ORÇAMENTÁRIA'!B104:F104</f>
        <v>LIMPEZA FINAL DA OBRA</v>
      </c>
      <c r="C31" s="110"/>
      <c r="D31" s="111"/>
      <c r="E31" s="54" t="s">
        <v>384</v>
      </c>
      <c r="F31" s="48" t="e">
        <f>F32/F34</f>
        <v>#DIV/0!</v>
      </c>
      <c r="G31" s="48" t="e">
        <f t="shared" si="13"/>
        <v>#DIV/0!</v>
      </c>
      <c r="H31" s="48" t="e">
        <f t="shared" si="14"/>
        <v>#DIV/0!</v>
      </c>
      <c r="I31" s="48" t="e">
        <f t="shared" si="15"/>
        <v>#DIV/0!</v>
      </c>
      <c r="J31" s="48" t="e">
        <f t="shared" si="16"/>
        <v>#DIV/0!</v>
      </c>
      <c r="K31" s="48" t="e">
        <f t="shared" si="17"/>
        <v>#DIV/0!</v>
      </c>
      <c r="L31" s="48" t="e">
        <f t="shared" si="18"/>
        <v>#DIV/0!</v>
      </c>
      <c r="M31" s="48" t="e">
        <f t="shared" si="19"/>
        <v>#DIV/0!</v>
      </c>
      <c r="N31" s="48" t="e">
        <f t="shared" si="20"/>
        <v>#DIV/0!</v>
      </c>
      <c r="O31" s="48" t="e">
        <f t="shared" si="21"/>
        <v>#DIV/0!</v>
      </c>
      <c r="P31" s="48" t="e">
        <f t="shared" si="22"/>
        <v>#DIV/0!</v>
      </c>
      <c r="Q31" s="48" t="e">
        <f t="shared" si="23"/>
        <v>#DIV/0!</v>
      </c>
      <c r="R31" s="48" t="e">
        <f t="shared" si="24"/>
        <v>#DIV/0!</v>
      </c>
    </row>
    <row r="32" spans="1:18" s="38" customFormat="1" ht="18.75" x14ac:dyDescent="0.2">
      <c r="A32" s="108"/>
      <c r="B32" s="112"/>
      <c r="C32" s="113"/>
      <c r="D32" s="114"/>
      <c r="E32" s="55" t="s">
        <v>385</v>
      </c>
      <c r="F32" s="50">
        <f>'PLANILHA ORÇAMENTÁRIA'!I104</f>
        <v>0</v>
      </c>
      <c r="G32" s="49">
        <f t="shared" si="13"/>
        <v>0</v>
      </c>
      <c r="H32" s="49">
        <f t="shared" si="14"/>
        <v>0</v>
      </c>
      <c r="I32" s="49">
        <f t="shared" si="15"/>
        <v>0</v>
      </c>
      <c r="J32" s="49">
        <f t="shared" si="16"/>
        <v>0</v>
      </c>
      <c r="K32" s="49">
        <f t="shared" si="17"/>
        <v>0</v>
      </c>
      <c r="L32" s="49">
        <f t="shared" si="18"/>
        <v>0</v>
      </c>
      <c r="M32" s="49">
        <f t="shared" si="19"/>
        <v>0</v>
      </c>
      <c r="N32" s="49">
        <f t="shared" si="20"/>
        <v>0</v>
      </c>
      <c r="O32" s="49">
        <f t="shared" si="21"/>
        <v>0</v>
      </c>
      <c r="P32" s="49">
        <f t="shared" si="22"/>
        <v>0</v>
      </c>
      <c r="Q32" s="49">
        <f t="shared" si="23"/>
        <v>0</v>
      </c>
      <c r="R32" s="49">
        <f t="shared" si="24"/>
        <v>0</v>
      </c>
    </row>
    <row r="33" spans="1:18" ht="18.75" x14ac:dyDescent="0.2">
      <c r="A33" s="101" t="s">
        <v>119</v>
      </c>
      <c r="B33" s="102"/>
      <c r="C33" s="102"/>
      <c r="D33" s="103"/>
      <c r="E33" s="51" t="s">
        <v>384</v>
      </c>
      <c r="F33" s="52" t="e">
        <f>F9+F11+F13+F15+F17+F19+F21+F23+F25+F27+F29+F31</f>
        <v>#DIV/0!</v>
      </c>
      <c r="G33" s="52" t="e">
        <f t="shared" ref="G33:R33" si="25">G9+G13+G15+G17+G19+G21+G23+G25+G11+G27+G29+G31</f>
        <v>#DIV/0!</v>
      </c>
      <c r="H33" s="52" t="e">
        <f t="shared" si="25"/>
        <v>#DIV/0!</v>
      </c>
      <c r="I33" s="52" t="e">
        <f t="shared" si="25"/>
        <v>#DIV/0!</v>
      </c>
      <c r="J33" s="52" t="e">
        <f t="shared" si="25"/>
        <v>#DIV/0!</v>
      </c>
      <c r="K33" s="52" t="e">
        <f t="shared" si="25"/>
        <v>#DIV/0!</v>
      </c>
      <c r="L33" s="52" t="e">
        <f t="shared" si="25"/>
        <v>#DIV/0!</v>
      </c>
      <c r="M33" s="52" t="e">
        <f t="shared" si="25"/>
        <v>#DIV/0!</v>
      </c>
      <c r="N33" s="52" t="e">
        <f t="shared" si="25"/>
        <v>#DIV/0!</v>
      </c>
      <c r="O33" s="52" t="e">
        <f t="shared" si="25"/>
        <v>#DIV/0!</v>
      </c>
      <c r="P33" s="52" t="e">
        <f t="shared" si="25"/>
        <v>#DIV/0!</v>
      </c>
      <c r="Q33" s="52" t="e">
        <f t="shared" si="25"/>
        <v>#DIV/0!</v>
      </c>
      <c r="R33" s="52" t="e">
        <f t="shared" si="25"/>
        <v>#DIV/0!</v>
      </c>
    </row>
    <row r="34" spans="1:18" ht="18.75" x14ac:dyDescent="0.2">
      <c r="A34" s="104"/>
      <c r="B34" s="105"/>
      <c r="C34" s="105"/>
      <c r="D34" s="106"/>
      <c r="E34" s="51" t="s">
        <v>385</v>
      </c>
      <c r="F34" s="53">
        <f>F10+F12+F14+F16+F18+F20+F22+F24+F26+F28+F30+F32</f>
        <v>0</v>
      </c>
      <c r="G34" s="53">
        <f t="shared" ref="G34:R34" si="26">G10+G14+G16+G18+G20+G22+G24+G26+G12+G28+G30+G32</f>
        <v>0</v>
      </c>
      <c r="H34" s="53">
        <f t="shared" si="26"/>
        <v>0</v>
      </c>
      <c r="I34" s="53">
        <f t="shared" si="26"/>
        <v>0</v>
      </c>
      <c r="J34" s="53">
        <f t="shared" si="26"/>
        <v>0</v>
      </c>
      <c r="K34" s="53">
        <f t="shared" si="26"/>
        <v>0</v>
      </c>
      <c r="L34" s="53">
        <f t="shared" si="26"/>
        <v>0</v>
      </c>
      <c r="M34" s="53">
        <f t="shared" si="26"/>
        <v>0</v>
      </c>
      <c r="N34" s="53">
        <f t="shared" si="26"/>
        <v>0</v>
      </c>
      <c r="O34" s="53">
        <f t="shared" si="26"/>
        <v>0</v>
      </c>
      <c r="P34" s="53">
        <f t="shared" si="26"/>
        <v>0</v>
      </c>
      <c r="Q34" s="53">
        <f t="shared" si="26"/>
        <v>0</v>
      </c>
      <c r="R34" s="53">
        <f t="shared" si="26"/>
        <v>0</v>
      </c>
    </row>
    <row r="36" spans="1:18" x14ac:dyDescent="0.2">
      <c r="A36" s="96" t="s">
        <v>104</v>
      </c>
      <c r="B36" s="96"/>
      <c r="C36" s="96"/>
      <c r="D36" s="96"/>
      <c r="G36" s="42"/>
    </row>
    <row r="37" spans="1:18" ht="73.5" customHeight="1" x14ac:dyDescent="0.2">
      <c r="A37" s="96"/>
      <c r="B37" s="96"/>
      <c r="C37" s="96"/>
      <c r="D37" s="96"/>
      <c r="G37" s="56"/>
    </row>
    <row r="38" spans="1:18" x14ac:dyDescent="0.2">
      <c r="A38" s="97" t="s">
        <v>105</v>
      </c>
      <c r="B38" s="97"/>
      <c r="C38" s="97"/>
      <c r="D38" s="97"/>
    </row>
    <row r="39" spans="1:18" x14ac:dyDescent="0.2">
      <c r="A39" s="97"/>
      <c r="B39" s="97"/>
      <c r="C39" s="97"/>
      <c r="D39" s="97"/>
    </row>
    <row r="40" spans="1:18" ht="21" x14ac:dyDescent="0.35">
      <c r="A40" s="97" t="s">
        <v>106</v>
      </c>
      <c r="B40" s="97"/>
      <c r="C40" s="97"/>
      <c r="D40" s="97"/>
      <c r="G40" s="42"/>
    </row>
    <row r="41" spans="1:18" ht="21" x14ac:dyDescent="0.35">
      <c r="A41" s="58"/>
      <c r="B41" s="58"/>
      <c r="C41" s="58"/>
      <c r="D41" s="58"/>
    </row>
    <row r="42" spans="1:18" ht="21" x14ac:dyDescent="0.2">
      <c r="A42" s="96" t="s">
        <v>389</v>
      </c>
      <c r="B42" s="96"/>
      <c r="C42" s="96"/>
      <c r="D42" s="96"/>
    </row>
  </sheetData>
  <sheetProtection algorithmName="SHA-512" hashValue="GdsvFpefHVHMB7I4OzaoUE6kR6j4axaTrzZwbLg+cMTRCdBhfahGCkeKqAERBCN59IIBACi+HVqYY5CGiCLHcA==" saltValue="k+dA7ciL3n8iRXswa5xdyw==" spinCount="100000" sheet="1" formatCells="0" formatColumns="0" formatRows="0" insertColumns="0" insertRows="0" insertHyperlinks="0" deleteColumns="0" deleteRows="0" sort="0" autoFilter="0" pivotTables="0"/>
  <protectedRanges>
    <protectedRange sqref="F9:F34" name="Intervalo1_1"/>
  </protectedRanges>
  <mergeCells count="43">
    <mergeCell ref="A6:E6"/>
    <mergeCell ref="F6:G6"/>
    <mergeCell ref="J6:R6"/>
    <mergeCell ref="A7:E7"/>
    <mergeCell ref="F7:R7"/>
    <mergeCell ref="P1:R3"/>
    <mergeCell ref="D2:O2"/>
    <mergeCell ref="D3:O3"/>
    <mergeCell ref="P4:R5"/>
    <mergeCell ref="A4:O4"/>
    <mergeCell ref="A5:O5"/>
    <mergeCell ref="A1:C3"/>
    <mergeCell ref="D1:O1"/>
    <mergeCell ref="B8:D8"/>
    <mergeCell ref="A9:A10"/>
    <mergeCell ref="B9:D10"/>
    <mergeCell ref="A11:A12"/>
    <mergeCell ref="B11:D12"/>
    <mergeCell ref="B13:D14"/>
    <mergeCell ref="A15:A16"/>
    <mergeCell ref="B15:D16"/>
    <mergeCell ref="A17:A18"/>
    <mergeCell ref="B17:D18"/>
    <mergeCell ref="A13:A14"/>
    <mergeCell ref="A19:A20"/>
    <mergeCell ref="B19:D20"/>
    <mergeCell ref="A21:A22"/>
    <mergeCell ref="B21:D22"/>
    <mergeCell ref="A23:A24"/>
    <mergeCell ref="B23:D24"/>
    <mergeCell ref="A36:D37"/>
    <mergeCell ref="A38:D39"/>
    <mergeCell ref="A40:D40"/>
    <mergeCell ref="A42:D42"/>
    <mergeCell ref="A25:A26"/>
    <mergeCell ref="B25:D26"/>
    <mergeCell ref="A33:D34"/>
    <mergeCell ref="A27:A28"/>
    <mergeCell ref="B27:D28"/>
    <mergeCell ref="A29:A30"/>
    <mergeCell ref="B29:D30"/>
    <mergeCell ref="A31:A32"/>
    <mergeCell ref="B31:D32"/>
  </mergeCells>
  <printOptions horizontalCentered="1" verticalCentered="1"/>
  <pageMargins left="0.51181102362204722" right="0.51181102362204722" top="0.78740157480314965" bottom="0.78740157480314965" header="0.31496062992125984" footer="0.31496062992125984"/>
  <pageSetup paperSize="9" scale="35" fitToHeight="0" orientation="landscape" r:id="rId1"/>
  <headerFooter>
    <oddHeader xml:space="preserve">&amp;CPREFEITURA MUNICIPAL DE SARZEDO
CNPJ: 01.612.509/0001-58
</oddHeader>
    <oddFooter xml:space="preserve">&amp;CRua Antônio Dias dos Santos, 79 – Bairro Vila Satélite – Sarzedo/MG 
Telefone: 3577 7040 - e-mail: obras@sarzedo.mg.gov.br
</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vt:i4>
      </vt:variant>
      <vt:variant>
        <vt:lpstr>Intervalos nomeados</vt:lpstr>
      </vt:variant>
      <vt:variant>
        <vt:i4>1</vt:i4>
      </vt:variant>
    </vt:vector>
  </HeadingPairs>
  <TitlesOfParts>
    <vt:vector size="3" baseType="lpstr">
      <vt:lpstr>PLANILHA ORÇAMENTÁRIA</vt:lpstr>
      <vt:lpstr>CRONOGRAMA FÍSICO FINANCEIRO</vt:lpstr>
      <vt:lpstr>'PLANILHA ORÇAMENTÁRIA'!Area_de_impressao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PROCESSO LICITATÓRIO:</dc:title>
  <dc:creator>Machado Teste</dc:creator>
  <cp:lastModifiedBy>Obras</cp:lastModifiedBy>
  <cp:lastPrinted>2021-08-04T12:11:52Z</cp:lastPrinted>
  <dcterms:created xsi:type="dcterms:W3CDTF">2019-10-14T13:49:34Z</dcterms:created>
  <dcterms:modified xsi:type="dcterms:W3CDTF">2021-08-04T12:15:39Z</dcterms:modified>
</cp:coreProperties>
</file>