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C:\Users\William Obras\Desktop\SANTA ROSA 2021\SANTA ROSA LICITAÇÃO MAIO2021\"/>
    </mc:Choice>
  </mc:AlternateContent>
  <bookViews>
    <workbookView minimized="1" xWindow="0" yWindow="0" windowWidth="23730" windowHeight="9195" tabRatio="359" activeTab="1"/>
  </bookViews>
  <sheets>
    <sheet name="ESCOLA SANTA ROSA (2)" sheetId="9" r:id="rId1"/>
    <sheet name="COMPOSIÇÃO" sheetId="13" r:id="rId2"/>
    <sheet name="BDI" sheetId="12" r:id="rId3"/>
  </sheets>
  <externalReferences>
    <externalReference r:id="rId4"/>
    <externalReference r:id="rId5"/>
    <externalReference r:id="rId6"/>
    <externalReference r:id="rId7"/>
  </externalReferences>
  <definedNames>
    <definedName name="_xlnm._FilterDatabase" localSheetId="0" hidden="1">'ESCOLA SANTA ROSA (2)'!$B$13:$J$517</definedName>
    <definedName name="_p.reatia" localSheetId="0">#REF!</definedName>
    <definedName name="_p.reatia">#REF!</definedName>
    <definedName name="_potencia" localSheetId="0">#REF!</definedName>
    <definedName name="_potencia">#REF!</definedName>
    <definedName name="_Print_Area_MI" localSheetId="0">#REF!</definedName>
    <definedName name="_Print_Area_MI">#REF!</definedName>
    <definedName name="_Rendimento" localSheetId="0">#REF!</definedName>
    <definedName name="_Rendimento">#REF!</definedName>
    <definedName name="_rev." localSheetId="0">#REF!</definedName>
    <definedName name="_rev.">#REF!</definedName>
    <definedName name="_Subestação" localSheetId="0">#REF!</definedName>
    <definedName name="_Subestação">#REF!</definedName>
    <definedName name="_tabelaDenominação" localSheetId="0">#REF!</definedName>
    <definedName name="_tabelaDenominação">#REF!</definedName>
    <definedName name="_Tag_Carga" localSheetId="0">#REF!</definedName>
    <definedName name="_Tag_Carga">#REF!</definedName>
    <definedName name="_Tag_CCM" localSheetId="0">#REF!</definedName>
    <definedName name="_Tag_CCM">#REF!</definedName>
    <definedName name="_Titulos_Impressão_IM" localSheetId="0">[1]MCBR!#REF!</definedName>
    <definedName name="_Titulos_Impressão_IM">[1]MCBR!#REF!</definedName>
    <definedName name="_wrn.pendencias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_X">'[1]#REF'!$A$7</definedName>
    <definedName name="A" localSheetId="0">#REF!</definedName>
    <definedName name="A">#REF!</definedName>
    <definedName name="A1OO" localSheetId="0">[2]LISTAGEM!#REF!</definedName>
    <definedName name="A1OO">[2]LISTAGEM!#REF!</definedName>
    <definedName name="AA1OO" localSheetId="0">[2]LISTAGEM!#REF!</definedName>
    <definedName name="AA1OO">[2]LISTAGEM!#REF!</definedName>
    <definedName name="agua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NILHAS1" localSheetId="0">#REF!</definedName>
    <definedName name="ANILHAS1">#REF!</definedName>
    <definedName name="_xlnm.Print_Area" localSheetId="0">'ESCOLA SANTA ROSA (2)'!$B$2:$J$518</definedName>
    <definedName name="Área_impressão_IM">#N/A</definedName>
    <definedName name="AS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uxiliar" localSheetId="0">#REF!</definedName>
    <definedName name="auxiliar">#REF!</definedName>
    <definedName name="_xlnm.Database" localSheetId="0">#REF!</definedName>
    <definedName name="_xlnm.Database">#REF!</definedName>
    <definedName name="bbbbvvvvvvv" localSheetId="0">#REF!</definedName>
    <definedName name="bbbbvvvvvvv">#REF!</definedName>
    <definedName name="caixa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caixas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Cargos_Salários" localSheetId="0">[3]Wages!#REF!</definedName>
    <definedName name="Cargos_Salários">[3]Wages!#REF!</definedName>
    <definedName name="CCM" localSheetId="0">#REF!</definedName>
    <definedName name="CCM">#REF!</definedName>
    <definedName name="ccvcxvxc" localSheetId="0">#REF!</definedName>
    <definedName name="ccvcxvxc">#REF!</definedName>
    <definedName name="CMC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copia">[2]LISTAGEM!#REF!</definedName>
    <definedName name="ct" localSheetId="0">#REF!</definedName>
    <definedName name="ct">#REF!</definedName>
    <definedName name="CTH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cu" localSheetId="0">#REF!</definedName>
    <definedName name="cu">#REF!</definedName>
    <definedName name="DDD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DDDDDDD" localSheetId="0">#REF!</definedName>
    <definedName name="DDDDDDD">#REF!</definedName>
    <definedName name="dddddddddddd" localSheetId="0">#REF!</definedName>
    <definedName name="dddddddddddd">#REF!</definedName>
    <definedName name="Denominação" localSheetId="0">#REF!</definedName>
    <definedName name="Denominação">#REF!</definedName>
    <definedName name="DESCRITIVO1" localSheetId="0">#REF!</definedName>
    <definedName name="DESCRITIVO1">#REF!</definedName>
    <definedName name="eee" localSheetId="0">#REF!</definedName>
    <definedName name="eee">#REF!</definedName>
    <definedName name="eeeeeeeeeeeeeeee" localSheetId="0">#REF!</definedName>
    <definedName name="eeeeeeeeeeeeeeee">#REF!</definedName>
    <definedName name="eewr" localSheetId="0">#REF!</definedName>
    <definedName name="eewr">#REF!</definedName>
    <definedName name="ersrwerwer" localSheetId="0">#REF!</definedName>
    <definedName name="ersrwerwer">#REF!</definedName>
    <definedName name="ewerwe" localSheetId="0">#REF!</definedName>
    <definedName name="ewerwe">#REF!</definedName>
    <definedName name="f" localSheetId="0">#REF!</definedName>
    <definedName name="f">#REF!</definedName>
    <definedName name="FFTY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alo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gggggg" localSheetId="0">#REF!</definedName>
    <definedName name="ggggggg">#REF!</definedName>
    <definedName name="GJ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JK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ranulometria" localSheetId="0">#REF!</definedName>
    <definedName name="granulometria">#REF!</definedName>
    <definedName name="GUI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KKKKK" localSheetId="0">#REF!</definedName>
    <definedName name="KKKKK">#REF!</definedName>
    <definedName name="LISTA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MANTO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MASTER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MC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MCM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MESTRE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nnnnnnnnnn" localSheetId="0">#REF!</definedName>
    <definedName name="nnnnnnnnnn">#REF!</definedName>
    <definedName name="P" localSheetId="0">#REF!</definedName>
    <definedName name="P">#REF!</definedName>
    <definedName name="P.Aparente" localSheetId="0">#REF!</definedName>
    <definedName name="P.Aparente">#REF!</definedName>
    <definedName name="P.Reatia" localSheetId="0">#REF!</definedName>
    <definedName name="P.Reatia">#REF!</definedName>
    <definedName name="pativar" localSheetId="0">#REF!</definedName>
    <definedName name="pativar">#REF!</definedName>
    <definedName name="pendencias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pendencias3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Potencia" localSheetId="0">#REF!</definedName>
    <definedName name="Potencia">#REF!</definedName>
    <definedName name="Print_Area_MI" localSheetId="0">#REF!</definedName>
    <definedName name="Print_Area_MI">#REF!</definedName>
    <definedName name="Rendimento" localSheetId="0">#REF!</definedName>
    <definedName name="Rendimento">#REF!</definedName>
    <definedName name="resultadorendimento" localSheetId="0">#REF!</definedName>
    <definedName name="resultadorendimento">#REF!</definedName>
    <definedName name="REV." localSheetId="0">#REF!</definedName>
    <definedName name="REV.">#REF!</definedName>
    <definedName name="s" localSheetId="0">#REF!</definedName>
    <definedName name="s">#REF!</definedName>
    <definedName name="saa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dfsdfsd" localSheetId="0">#REF!</definedName>
    <definedName name="sdfsdfsd">#REF!</definedName>
    <definedName name="SH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RH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RTSRT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RTST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SS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sssssssssss" localSheetId="0">#REF!</definedName>
    <definedName name="ssssssssssss">#REF!</definedName>
    <definedName name="Subestação" localSheetId="0">#REF!</definedName>
    <definedName name="Subestação">#REF!</definedName>
    <definedName name="t" localSheetId="0">#REF!</definedName>
    <definedName name="t">#REF!</definedName>
    <definedName name="tabelaDenominação" localSheetId="0">#REF!</definedName>
    <definedName name="tabelaDenominação">#REF!</definedName>
    <definedName name="Tag_Carga" localSheetId="0">#REF!</definedName>
    <definedName name="Tag_Carga">#REF!</definedName>
    <definedName name="Tag_CCM" localSheetId="0">#REF!</definedName>
    <definedName name="Tag_CCM">#REF!</definedName>
    <definedName name="teeeeeeee" localSheetId="0">#REF!</definedName>
    <definedName name="teeeeeeee">#REF!</definedName>
    <definedName name="teste" localSheetId="0">#REF!</definedName>
    <definedName name="teste">#REF!</definedName>
    <definedName name="teste1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teteetete" localSheetId="0">#REF!</definedName>
    <definedName name="teteetete">#REF!</definedName>
    <definedName name="_xlnm.Print_Titles" localSheetId="0">'ESCOLA SANTA ROSA (2)'!$2:$13</definedName>
    <definedName name="Títulos_impressão_IM" localSheetId="0">[4]MCBR!#REF!</definedName>
    <definedName name="Títulos_impressão_IM">[4]MCBR!#REF!</definedName>
    <definedName name="tttttt" localSheetId="0">#REF!</definedName>
    <definedName name="tttttt">#REF!</definedName>
    <definedName name="tttttttt" localSheetId="0">#REF!</definedName>
    <definedName name="tttttttt">#REF!</definedName>
    <definedName name="UI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VC" localSheetId="0">#REF!</definedName>
    <definedName name="VC">#REF!</definedName>
    <definedName name="w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wersdfsdscs" localSheetId="0">#REF!</definedName>
    <definedName name="wersdfsdscs">#REF!</definedName>
    <definedName name="werwe" localSheetId="0">#REF!</definedName>
    <definedName name="werwe">#REF!</definedName>
    <definedName name="werwerwerew" localSheetId="0">#REF!</definedName>
    <definedName name="werwerwerew">#REF!</definedName>
    <definedName name="werwerwerwe" localSheetId="0">#REF!</definedName>
    <definedName name="werwerwerwe">#REF!</definedName>
    <definedName name="werwrwerwerwe" localSheetId="0">#REF!</definedName>
    <definedName name="werwrwerwerwe">#REF!</definedName>
    <definedName name="wrn.PENDENCIAS.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X" localSheetId="0">#REF!</definedName>
    <definedName name="X">#REF!</definedName>
    <definedName name="xxxx" localSheetId="0">#REF!</definedName>
    <definedName name="xxxx">#REF!</definedName>
  </definedNames>
  <calcPr calcId="152511"/>
</workbook>
</file>

<file path=xl/calcChain.xml><?xml version="1.0" encoding="utf-8"?>
<calcChain xmlns="http://schemas.openxmlformats.org/spreadsheetml/2006/main">
  <c r="I89" i="9" l="1"/>
  <c r="G9" i="13" l="1"/>
  <c r="G10" i="13"/>
  <c r="G8" i="13"/>
  <c r="G11" i="13" s="1"/>
  <c r="C13" i="12" l="1"/>
  <c r="C12" i="12"/>
  <c r="C11" i="12"/>
  <c r="C10" i="12"/>
  <c r="C9" i="12"/>
  <c r="C8" i="12"/>
  <c r="C7" i="12"/>
  <c r="C6" i="12"/>
  <c r="C5" i="12"/>
  <c r="C4" i="12"/>
  <c r="C3" i="12"/>
  <c r="C15" i="12" s="1"/>
  <c r="C2" i="12"/>
  <c r="J26" i="9" l="1"/>
  <c r="J20" i="9"/>
  <c r="J503" i="9" l="1"/>
  <c r="J497" i="9"/>
  <c r="J498" i="9"/>
  <c r="J490" i="9"/>
  <c r="J491" i="9"/>
  <c r="J493" i="9"/>
  <c r="J484" i="9"/>
  <c r="J476" i="9"/>
  <c r="J471" i="9"/>
  <c r="J458" i="9"/>
  <c r="J462" i="9"/>
  <c r="J451" i="9"/>
  <c r="J445" i="9"/>
  <c r="J447" i="9"/>
  <c r="J448" i="9"/>
  <c r="J443" i="9"/>
  <c r="J440" i="9"/>
  <c r="J428" i="9"/>
  <c r="J429" i="9"/>
  <c r="J432" i="9"/>
  <c r="J433" i="9"/>
  <c r="J419" i="9"/>
  <c r="J420" i="9"/>
  <c r="J423" i="9"/>
  <c r="J424" i="9"/>
  <c r="J411" i="9"/>
  <c r="J402" i="9"/>
  <c r="J406" i="9"/>
  <c r="J395" i="9"/>
  <c r="J382" i="9"/>
  <c r="J384" i="9"/>
  <c r="J385" i="9"/>
  <c r="J386" i="9"/>
  <c r="J388" i="9"/>
  <c r="J389" i="9"/>
  <c r="J390" i="9"/>
  <c r="J392" i="9"/>
  <c r="J381" i="9"/>
  <c r="J372" i="9"/>
  <c r="J364" i="9"/>
  <c r="J368" i="9"/>
  <c r="J359" i="9"/>
  <c r="J360" i="9"/>
  <c r="J352" i="9"/>
  <c r="J346" i="9"/>
  <c r="J333" i="9"/>
  <c r="J334" i="9"/>
  <c r="J336" i="9"/>
  <c r="J337" i="9"/>
  <c r="J338" i="9"/>
  <c r="J340" i="9"/>
  <c r="J342" i="9"/>
  <c r="J318" i="9"/>
  <c r="J321" i="9"/>
  <c r="J322" i="9"/>
  <c r="J309" i="9"/>
  <c r="J311" i="9"/>
  <c r="J312" i="9"/>
  <c r="J313" i="9"/>
  <c r="J315" i="9"/>
  <c r="J307" i="9"/>
  <c r="J295" i="9"/>
  <c r="J298" i="9"/>
  <c r="J299" i="9"/>
  <c r="J302" i="9"/>
  <c r="J303" i="9"/>
  <c r="J278" i="9"/>
  <c r="J279" i="9"/>
  <c r="J282" i="9"/>
  <c r="J283" i="9"/>
  <c r="J285" i="9"/>
  <c r="J286" i="9"/>
  <c r="J287" i="9"/>
  <c r="J289" i="9"/>
  <c r="J290" i="9"/>
  <c r="J291" i="9"/>
  <c r="J266" i="9"/>
  <c r="J268" i="9"/>
  <c r="J270" i="9"/>
  <c r="J272" i="9"/>
  <c r="J256" i="9"/>
  <c r="J260" i="9"/>
  <c r="J252" i="9"/>
  <c r="J253" i="9"/>
  <c r="J246" i="9"/>
  <c r="J218" i="9"/>
  <c r="J219" i="9"/>
  <c r="J222" i="9"/>
  <c r="J226" i="9"/>
  <c r="J227" i="9"/>
  <c r="J230" i="9"/>
  <c r="J231" i="9"/>
  <c r="J234" i="9"/>
  <c r="J235" i="9"/>
  <c r="J238" i="9"/>
  <c r="J210" i="9"/>
  <c r="J192" i="9"/>
  <c r="J196" i="9"/>
  <c r="J200" i="9"/>
  <c r="J183" i="9"/>
  <c r="J184" i="9"/>
  <c r="J187" i="9"/>
  <c r="J188" i="9"/>
  <c r="J181" i="9"/>
  <c r="J182" i="9"/>
  <c r="J169" i="9"/>
  <c r="J170" i="9"/>
  <c r="J171" i="9"/>
  <c r="J174" i="9"/>
  <c r="J175" i="9"/>
  <c r="J166" i="9"/>
  <c r="J158" i="9"/>
  <c r="J138" i="9"/>
  <c r="J140" i="9"/>
  <c r="J141" i="9"/>
  <c r="J142" i="9"/>
  <c r="J144" i="9"/>
  <c r="J145" i="9"/>
  <c r="J146" i="9"/>
  <c r="J148" i="9"/>
  <c r="J150" i="9"/>
  <c r="J152" i="9"/>
  <c r="J154" i="9"/>
  <c r="J131" i="9"/>
  <c r="J120" i="9"/>
  <c r="J122" i="9"/>
  <c r="J123" i="9"/>
  <c r="J124" i="9"/>
  <c r="J114" i="9"/>
  <c r="J106" i="9"/>
  <c r="J107" i="9"/>
  <c r="J109" i="9"/>
  <c r="J103" i="9"/>
  <c r="J97" i="9"/>
  <c r="J94" i="9"/>
  <c r="J95" i="9" s="1"/>
  <c r="J88" i="9"/>
  <c r="J80" i="9"/>
  <c r="J83" i="9"/>
  <c r="J84" i="9"/>
  <c r="J76" i="9"/>
  <c r="J75" i="9"/>
  <c r="J70" i="9"/>
  <c r="J64" i="9"/>
  <c r="J66" i="9"/>
  <c r="J62" i="9"/>
  <c r="J59" i="9"/>
  <c r="J52" i="9"/>
  <c r="J53" i="9"/>
  <c r="J55" i="9"/>
  <c r="J56" i="9"/>
  <c r="J57" i="9"/>
  <c r="J45" i="9"/>
  <c r="J44" i="9"/>
  <c r="J46" i="9"/>
  <c r="J32" i="9"/>
  <c r="J34" i="9"/>
  <c r="J36" i="9"/>
  <c r="J37" i="9"/>
  <c r="J31" i="9"/>
  <c r="J25" i="9"/>
  <c r="J19" i="9"/>
  <c r="J21" i="9" s="1"/>
  <c r="J16" i="9"/>
  <c r="J17" i="9" s="1"/>
  <c r="J511" i="9"/>
  <c r="J512" i="9" s="1"/>
  <c r="J510" i="9" s="1"/>
  <c r="J508" i="9"/>
  <c r="J507" i="9"/>
  <c r="J504" i="9"/>
  <c r="J502" i="9"/>
  <c r="J499" i="9"/>
  <c r="J496" i="9"/>
  <c r="J492" i="9"/>
  <c r="J489" i="9"/>
  <c r="J486" i="9"/>
  <c r="J485" i="9"/>
  <c r="J483" i="9"/>
  <c r="J480" i="9"/>
  <c r="J481" i="9" s="1"/>
  <c r="J477" i="9"/>
  <c r="J472" i="9"/>
  <c r="J470" i="9"/>
  <c r="J469" i="9"/>
  <c r="J468" i="9"/>
  <c r="J467" i="9"/>
  <c r="J464" i="9"/>
  <c r="J463" i="9"/>
  <c r="J461" i="9"/>
  <c r="J460" i="9"/>
  <c r="J459" i="9"/>
  <c r="J457" i="9"/>
  <c r="J456" i="9"/>
  <c r="J452" i="9"/>
  <c r="J450" i="9"/>
  <c r="J449" i="9"/>
  <c r="J446" i="9"/>
  <c r="J444" i="9"/>
  <c r="J442" i="9"/>
  <c r="J441" i="9"/>
  <c r="J439" i="9"/>
  <c r="J438" i="9"/>
  <c r="J437" i="9"/>
  <c r="J436" i="9"/>
  <c r="J431" i="9"/>
  <c r="J430" i="9"/>
  <c r="J427" i="9"/>
  <c r="J422" i="9"/>
  <c r="J421" i="9"/>
  <c r="J418" i="9"/>
  <c r="J417" i="9"/>
  <c r="J416" i="9"/>
  <c r="J412" i="9"/>
  <c r="J410" i="9"/>
  <c r="J409" i="9"/>
  <c r="J405" i="9"/>
  <c r="J404" i="9"/>
  <c r="J403" i="9"/>
  <c r="J401" i="9"/>
  <c r="J400" i="9"/>
  <c r="J396" i="9"/>
  <c r="J391" i="9"/>
  <c r="J387" i="9"/>
  <c r="J383" i="9"/>
  <c r="J377" i="9"/>
  <c r="J376" i="9"/>
  <c r="J375" i="9"/>
  <c r="J374" i="9"/>
  <c r="J373" i="9"/>
  <c r="J371" i="9"/>
  <c r="J370" i="9"/>
  <c r="J369" i="9"/>
  <c r="J367" i="9"/>
  <c r="J366" i="9"/>
  <c r="J365" i="9"/>
  <c r="J363" i="9"/>
  <c r="J362" i="9"/>
  <c r="J361" i="9"/>
  <c r="J358" i="9"/>
  <c r="J357" i="9"/>
  <c r="J356" i="9"/>
  <c r="J355" i="9"/>
  <c r="J354" i="9"/>
  <c r="J353" i="9"/>
  <c r="J351" i="9"/>
  <c r="J350" i="9"/>
  <c r="J347" i="9"/>
  <c r="J345" i="9"/>
  <c r="J344" i="9"/>
  <c r="J343" i="9"/>
  <c r="J341" i="9"/>
  <c r="J339" i="9"/>
  <c r="J335" i="9"/>
  <c r="J332" i="9"/>
  <c r="J331" i="9"/>
  <c r="J330" i="9"/>
  <c r="J329" i="9"/>
  <c r="J328" i="9"/>
  <c r="J327" i="9"/>
  <c r="J326" i="9"/>
  <c r="J325" i="9"/>
  <c r="J324" i="9"/>
  <c r="J323" i="9"/>
  <c r="J320" i="9"/>
  <c r="J319" i="9"/>
  <c r="J317" i="9"/>
  <c r="J316" i="9"/>
  <c r="J314" i="9"/>
  <c r="J310" i="9"/>
  <c r="J308" i="9"/>
  <c r="J306" i="9"/>
  <c r="J305" i="9"/>
  <c r="J304" i="9"/>
  <c r="J301" i="9"/>
  <c r="J300" i="9"/>
  <c r="J297" i="9"/>
  <c r="J296" i="9"/>
  <c r="J294" i="9"/>
  <c r="J288" i="9"/>
  <c r="J284" i="9"/>
  <c r="J281" i="9"/>
  <c r="J280" i="9"/>
  <c r="J277" i="9"/>
  <c r="J276" i="9"/>
  <c r="J275" i="9"/>
  <c r="J271" i="9"/>
  <c r="J269" i="9"/>
  <c r="J267" i="9"/>
  <c r="J265" i="9"/>
  <c r="J264" i="9"/>
  <c r="J261" i="9"/>
  <c r="J259" i="9"/>
  <c r="J258" i="9"/>
  <c r="J257" i="9"/>
  <c r="J255" i="9"/>
  <c r="J254" i="9"/>
  <c r="J251" i="9"/>
  <c r="J248" i="9"/>
  <c r="J247" i="9"/>
  <c r="H246" i="9"/>
  <c r="J245" i="9"/>
  <c r="J244" i="9"/>
  <c r="J243" i="9"/>
  <c r="J240" i="9"/>
  <c r="J239" i="9"/>
  <c r="J237" i="9"/>
  <c r="J236" i="9"/>
  <c r="J233" i="9"/>
  <c r="J232" i="9"/>
  <c r="J229" i="9"/>
  <c r="J228" i="9"/>
  <c r="J225" i="9"/>
  <c r="J224" i="9"/>
  <c r="J223" i="9"/>
  <c r="J221" i="9"/>
  <c r="J220" i="9"/>
  <c r="J217" i="9"/>
  <c r="J214" i="9"/>
  <c r="J215" i="9" s="1"/>
  <c r="J211" i="9"/>
  <c r="J206" i="9"/>
  <c r="J205" i="9"/>
  <c r="J204" i="9"/>
  <c r="J201" i="9"/>
  <c r="J199" i="9"/>
  <c r="J198" i="9"/>
  <c r="J197" i="9"/>
  <c r="J195" i="9"/>
  <c r="J194" i="9"/>
  <c r="J193" i="9"/>
  <c r="J191" i="9"/>
  <c r="J186" i="9"/>
  <c r="J185" i="9"/>
  <c r="J180" i="9"/>
  <c r="J179" i="9"/>
  <c r="J178" i="9"/>
  <c r="J173" i="9"/>
  <c r="J172" i="9"/>
  <c r="J168" i="9"/>
  <c r="J167" i="9"/>
  <c r="J165" i="9"/>
  <c r="J164" i="9"/>
  <c r="J163" i="9"/>
  <c r="J162" i="9"/>
  <c r="J159" i="9"/>
  <c r="J157" i="9"/>
  <c r="J156" i="9"/>
  <c r="J155" i="9"/>
  <c r="J153" i="9"/>
  <c r="J151" i="9"/>
  <c r="J149" i="9"/>
  <c r="J147" i="9"/>
  <c r="J143" i="9"/>
  <c r="J139" i="9"/>
  <c r="J137" i="9"/>
  <c r="J136" i="9"/>
  <c r="J132" i="9"/>
  <c r="J130" i="9"/>
  <c r="J129" i="9"/>
  <c r="J128" i="9"/>
  <c r="J125" i="9"/>
  <c r="J121" i="9"/>
  <c r="J119" i="9"/>
  <c r="J118" i="9"/>
  <c r="J113" i="9"/>
  <c r="J112" i="9"/>
  <c r="J108" i="9"/>
  <c r="J105" i="9"/>
  <c r="J104" i="9"/>
  <c r="J99" i="9"/>
  <c r="J98" i="9"/>
  <c r="J91" i="9"/>
  <c r="J90" i="9"/>
  <c r="J89" i="9"/>
  <c r="J92" i="9" s="1"/>
  <c r="J85" i="9"/>
  <c r="J82" i="9"/>
  <c r="J81" i="9"/>
  <c r="J79" i="9"/>
  <c r="J72" i="9"/>
  <c r="J71" i="9"/>
  <c r="J69" i="9"/>
  <c r="J68" i="9"/>
  <c r="J67" i="9"/>
  <c r="J65" i="9"/>
  <c r="J63" i="9"/>
  <c r="J58" i="9"/>
  <c r="J54" i="9"/>
  <c r="J51" i="9"/>
  <c r="J50" i="9"/>
  <c r="J49" i="9"/>
  <c r="J43" i="9"/>
  <c r="J42" i="9"/>
  <c r="J41" i="9"/>
  <c r="J38" i="9"/>
  <c r="J35" i="9"/>
  <c r="J33" i="9"/>
  <c r="J24" i="9"/>
  <c r="J23" i="9"/>
  <c r="J478" i="9" l="1"/>
  <c r="J474" i="9" s="1"/>
  <c r="J77" i="9"/>
  <c r="J27" i="9"/>
  <c r="J14" i="9" s="1"/>
  <c r="J207" i="9"/>
  <c r="J505" i="9"/>
  <c r="J501" i="9" s="1"/>
  <c r="J487" i="9"/>
  <c r="J482" i="9" s="1"/>
  <c r="J393" i="9"/>
  <c r="J378" i="9"/>
  <c r="J349" i="9" s="1"/>
  <c r="J273" i="9"/>
  <c r="J263" i="9" s="1"/>
  <c r="J176" i="9"/>
  <c r="J160" i="9"/>
  <c r="J133" i="9"/>
  <c r="J115" i="9"/>
  <c r="J100" i="9"/>
  <c r="J86" i="9"/>
  <c r="J60" i="9"/>
  <c r="J202" i="9"/>
  <c r="J397" i="9"/>
  <c r="J413" i="9"/>
  <c r="J453" i="9"/>
  <c r="J435" i="9" s="1"/>
  <c r="J494" i="9"/>
  <c r="J488" i="9" s="1"/>
  <c r="J500" i="9"/>
  <c r="J495" i="9" s="1"/>
  <c r="J509" i="9"/>
  <c r="J506" i="9" s="1"/>
  <c r="J39" i="9"/>
  <c r="J47" i="9"/>
  <c r="J189" i="9"/>
  <c r="J241" i="9"/>
  <c r="J262" i="9"/>
  <c r="J292" i="9"/>
  <c r="J274" i="9" s="1"/>
  <c r="J348" i="9"/>
  <c r="J293" i="9" s="1"/>
  <c r="J425" i="9"/>
  <c r="J73" i="9"/>
  <c r="J110" i="9"/>
  <c r="J126" i="9"/>
  <c r="J212" i="9"/>
  <c r="J249" i="9"/>
  <c r="J407" i="9"/>
  <c r="J434" i="9"/>
  <c r="J465" i="9"/>
  <c r="J473" i="9"/>
  <c r="J454" i="9" l="1"/>
  <c r="J398" i="9"/>
  <c r="J379" i="9"/>
  <c r="J208" i="9"/>
  <c r="J134" i="9"/>
  <c r="J116" i="9"/>
  <c r="J101" i="9"/>
  <c r="J28" i="9"/>
  <c r="J414" i="9"/>
  <c r="J514" i="9" l="1"/>
  <c r="E515" i="9" s="1"/>
  <c r="E516" i="9" s="1"/>
</calcChain>
</file>

<file path=xl/sharedStrings.xml><?xml version="1.0" encoding="utf-8"?>
<sst xmlns="http://schemas.openxmlformats.org/spreadsheetml/2006/main" count="2924" uniqueCount="1230">
  <si>
    <t/>
  </si>
  <si>
    <t>pç</t>
  </si>
  <si>
    <t>m</t>
  </si>
  <si>
    <t>-</t>
  </si>
  <si>
    <t>Nº OMNE:</t>
  </si>
  <si>
    <t>_</t>
  </si>
  <si>
    <t>u</t>
  </si>
  <si>
    <t>INC-ADP-006</t>
  </si>
  <si>
    <t>INC-EXT-016</t>
  </si>
  <si>
    <t>INC-HID-005</t>
  </si>
  <si>
    <t>INC-ESG-005</t>
  </si>
  <si>
    <t>INC-LUM-005</t>
  </si>
  <si>
    <t>INC-MAN-005</t>
  </si>
  <si>
    <t>INC-REG-005</t>
  </si>
  <si>
    <t>INC-VAL-010</t>
  </si>
  <si>
    <t>INC-ACI-005</t>
  </si>
  <si>
    <t>HID-TUB-125</t>
  </si>
  <si>
    <t>HID-TUB-095</t>
  </si>
  <si>
    <t>HID-TUB-105</t>
  </si>
  <si>
    <t>ARC-VAL-050</t>
  </si>
  <si>
    <t>ARC-VAL-080</t>
  </si>
  <si>
    <t>MET-VAL-024</t>
  </si>
  <si>
    <t>SETOP</t>
  </si>
  <si>
    <t>HID-REG-046</t>
  </si>
  <si>
    <t>INC-BOM-015</t>
  </si>
  <si>
    <t>ELE-ELE-050</t>
  </si>
  <si>
    <t>ELE-TOM-015</t>
  </si>
  <si>
    <t>INC-BOM-030</t>
  </si>
  <si>
    <t>INC-MAN-020</t>
  </si>
  <si>
    <t>m²</t>
  </si>
  <si>
    <t>m³</t>
  </si>
  <si>
    <t>REV-CHA-005</t>
  </si>
  <si>
    <t>REV-REB-005</t>
  </si>
  <si>
    <t>ALV-BLO-025</t>
  </si>
  <si>
    <t>EXTINTOR DE INCÊNDIO TIPO PÓ QUÍMICO 2-A:20-B:C, CAPACIDADE 6 KG</t>
  </si>
  <si>
    <t>ADAPTADOR EM LATAO P/ INSTALACAO PREDIAL DE COMBATE A INCENDIO ENGATE RAPIDO 2 1/2" X ROSCA INTERNA 5 FIOS 2 1/2"</t>
  </si>
  <si>
    <t>INC-ABR-005</t>
  </si>
  <si>
    <t>ABRIGO EM CHAPA TIPO EXTERNO 1 PORTA DE AÇO CARBONO, COMPLETO, VIDRO TRANSPARENTE, COM A INSCRIÇÃO "INCÊNDIO", SUPORTE BASCULANTE PARA MANGUEIRA PINTADO DE VERMELHO NAS DIMENSÕES 90 X 60 X 17 CM</t>
  </si>
  <si>
    <t>INC-CHA-005</t>
  </si>
  <si>
    <t>INC-BOM-025</t>
  </si>
  <si>
    <t>CHAVE PARA CONEXÕES DE ENGATE RÁPIDO, (STORZ), 63 X 38 MM</t>
  </si>
  <si>
    <t>CILINDRO DE PRESSÃO OU MOLA PNEUMÁTICA DE DIÂMETRO 150MM, COMPRIMENTO DE 1,20M COM GARRAS PARA FIXAÇÃO NA PAREDE</t>
  </si>
  <si>
    <t>ESGUICHO TIPO AGULHETA, JUNTA DE UNIÃO ENGATE RÁPIDO D = 38 MM</t>
  </si>
  <si>
    <t>MANGUEIRA DE FIBRA SINTÉTICA E BORRACHA D = 38 MM, 15 M</t>
  </si>
  <si>
    <t>MANÔMETRO WILLY, MOD. 2 1/2", ESCALA DE LEITURA DE 0 A 100 PSI</t>
  </si>
  <si>
    <t>PRESSOSTATO TELEMECANIQUE, MODELO XML B004 A2S11, COM ESCALA DE 3 A 58 PSI</t>
  </si>
  <si>
    <t>FORNECIMENTO E ASSENTAMENTO DE TUBO DE AÇO GALVANIZADO COM COSTURA , INCLUSIVE CONEXÕES E SUPORTES, D = 1"</t>
  </si>
  <si>
    <t>FORNECIMENTO E ASSENTAMENTO DE TUBO DE AÇO GALVANIZADO COM COSTURA , INCLUSIVE CONEXÕES E SUPORTES, D = 1/2"</t>
  </si>
  <si>
    <t>FORNECIMENTO E ASSENTAMENTO DE TUBO DE AÇO GALVANIZADO COM COSTURA , INCLUSIVE CONEXÕES E SUPORTES, D = 2 1/2"</t>
  </si>
  <si>
    <t>VÁLVULA DE RETENÇÃO DE PÉ COM CRIVO, D = 65 MM (2 1/2")</t>
  </si>
  <si>
    <t>VÁLVULA DE RETENÇÃO EM LATÃO, DIÂMETRO DE 1/2" NPT</t>
  </si>
  <si>
    <t>VÁLVULA RETENÇÃO HORIZONTAL D = 63 MM (2 1/2")</t>
  </si>
  <si>
    <t>VÁLVULA DE RETENÇÃO EM LATÃO, DIÂMETRO DE 2 1/2" NPT</t>
  </si>
  <si>
    <t>REGISTRO GLOBO ANGULAR 15º D = 63 MM PARA HIDRANTE INTERNO</t>
  </si>
  <si>
    <t>HIDRANTE DE RECALQUE COMPLETO EM CAIXA DE ALVENARIA</t>
  </si>
  <si>
    <t>ACIONADOR MANUAL DE ALARME DE INCÊNDIO</t>
  </si>
  <si>
    <t>SIRENE PARA ALARME DE BOMBA EM FUNCIONAMENTO, 220V</t>
  </si>
  <si>
    <t>CABO DE COBRE ISOLAMENTO ANTI-CHAMA, SEÇÃO 2,5 MM2, 450/750 V - FLEXÍVEL (CINZA)</t>
  </si>
  <si>
    <t>CABO DE COBRE ISOLAMENTO ANTI-CHAMA, SEÇÃO 2,5 MM2, 450/750 V - FLEXÍVEL (VERDE)</t>
  </si>
  <si>
    <t>ELETRODUTO DE AÇO GALVANIZADO LEVE, INCLUSIVE CONEXÕES, SUPORTES E FIXAÇÃO DN 15 (1/2")</t>
  </si>
  <si>
    <t>TOMADA SIMPLES - 2P + T - 20A COM PLACA</t>
  </si>
  <si>
    <t>ALVENARIA DE VEDAÇÃO COM BLOCO DE CONCRETO, CLASSE C, ESP. 15CM, APARENTE, INCLUSIVE ARGAMASSA PARA ASSENTAMENTO</t>
  </si>
  <si>
    <t>CHAPISCO DE PAREDES COM ARGAMASSA 1:3 CIMENTO E AREIA, A COLHER</t>
  </si>
  <si>
    <t>REBOCO COM ARGAMASSA 1:7, CIMENTO E AREIA</t>
  </si>
  <si>
    <t>REGISTRO DE GAVETA BRUTO D = 65 MM (2 1/2") - PADRÃO POPULAR (FERRO GALVANIZADO)</t>
  </si>
  <si>
    <t>HID-REG-071</t>
  </si>
  <si>
    <t>REGISTRO DE GAVETA COM CANOPLA D = 15 MM (1/2") - PADRÃO POPULAR (FERRO GALVANIZADO)</t>
  </si>
  <si>
    <t>ESCAVAÇÃO MANUAL DE VALAS H &lt;= 1,50 M</t>
  </si>
  <si>
    <t>TER-ESC-035</t>
  </si>
  <si>
    <t>SUBTOTAL</t>
  </si>
  <si>
    <t>Nº PREFEITURA:</t>
  </si>
  <si>
    <t>CAIXA DÁGUA DE POLIETILENO COM TAMPA 1500 L</t>
  </si>
  <si>
    <t>HID-DAG-020</t>
  </si>
  <si>
    <t>ADAPTADOR SOLDÁVEL DE PVC MARROM COM FLANGES LIVRES PARA CAIXA DÁGUA Ø 50 MM X 1 1/2"</t>
  </si>
  <si>
    <t>ADAPTADOR SOLDÁVEL DE PVC MARROM COM FLANGES LIVRES PARA CAIXA DÁGUA Ø 60 MM X 2"</t>
  </si>
  <si>
    <t>ADAPTADOR SOLDÁVEL DE PVC MARROM COM FLANGES E ANEL PARA CAIXA DÁGUA Ø 40 MM X 1 1/4"</t>
  </si>
  <si>
    <t>HID-ADP-020</t>
  </si>
  <si>
    <t>TORNEIRA DE BÓIA, D = 15 MM (1/2")</t>
  </si>
  <si>
    <t>MET-BOI-010</t>
  </si>
  <si>
    <t>TORNEIRA DE BÓIA, D = 25 MM (1")</t>
  </si>
  <si>
    <t>MET-BOI-020</t>
  </si>
  <si>
    <t>PONTO DE ÁGUA FRIA EMBUTIDO, INCLUINDO TUBO DE PVC RÍGIDO SOLDÁVEL E CONEXÕES</t>
  </si>
  <si>
    <t>INST-AGU-005</t>
  </si>
  <si>
    <t>REGISTRO PRESSÃO COM CANOPLA CROMADO D = 15 MM (1/2") - PADRÃO MÉDIO</t>
  </si>
  <si>
    <t>HID-REG-005</t>
  </si>
  <si>
    <t>REGISTRO DE GAVETA COM CANOPLA D = 20 MM (3/4") - PADRÃO MÉDIO</t>
  </si>
  <si>
    <t>HID-REG-075</t>
  </si>
  <si>
    <t>BRAÇO PARA CHUVEIRO 510-C 1/2" X 40 CM</t>
  </si>
  <si>
    <t>MET-CHU-005</t>
  </si>
  <si>
    <t>FORNECIMENTO E ASSENTAMENTO DE TUBO PVC RÍGIDO SOLDÁVEL ÁGUA, INCLUSIVE CONEXÕES E SUPORTES, D = 20 MM (NBR 7362)</t>
  </si>
  <si>
    <t>HID-TUB-005</t>
  </si>
  <si>
    <t>FORNECIMENTO E ASSENTAMENTO DE TUBO PVC RÍGIDO SOLDÁVEL, ÁGUA INCLUSIVE CONEXÕES E SUPORTES, D = 50 MM (NBR 7362)</t>
  </si>
  <si>
    <t>HID-TUB-025</t>
  </si>
  <si>
    <t>FORNECIMENTO E ASSENTAMENTO DE TUBO PVC RÍGIDO SOLDÁVEL, ÁGUA INCLUSIVE CONEXÕES E SUPORTES, D = 75 MM (NBR 7362)</t>
  </si>
  <si>
    <t>HID-TUB-035</t>
  </si>
  <si>
    <t>FORNECIMENTO E ASSENTAMENTO DE TUBO PVC RÍGIDO SOLDÁVEL ÁGUA, INCLUSIVE CONEXÕES E SUPORTES, D = 25 MM (NBR 7362)</t>
  </si>
  <si>
    <t>HID-TUB-010</t>
  </si>
  <si>
    <t>CHUVEIRO-ELÉTRICO CROMADO 1/2"</t>
  </si>
  <si>
    <t>MET-CHU-025</t>
  </si>
  <si>
    <t>TORNEIRA PARA TANQUE EM METAL, CROMADO, 1/2" - REF. 1152</t>
  </si>
  <si>
    <t>MET-TOR-040</t>
  </si>
  <si>
    <t>TORNEIRA DE MESA PARA PIA DE COZINHA BICA MÓVEL EM METAL CROMADA 1/2"</t>
  </si>
  <si>
    <t>MET-TOR-015</t>
  </si>
  <si>
    <t>TORNEIRA PARA LAVATÓRIO PRESMATIC ANTIVANDALISMO</t>
  </si>
  <si>
    <t>MET-TOR-030</t>
  </si>
  <si>
    <t>TANQUE EM POLIPROPILENO , 24 LITROS, DIMENSÕES 58 X 52 X 32 CM</t>
  </si>
  <si>
    <t>LOU-TAN-040</t>
  </si>
  <si>
    <t>BOJO EM AÇO INOX N° 2 (56 X 33 X 11,5 CM) COM VÁLVULA E SIFÃO CROMADOS</t>
  </si>
  <si>
    <t>LOU-BOJ-010</t>
  </si>
  <si>
    <t>LAVATÓRIO MÉDIO LOUÇA BRANCA SEM COLUNA, INCLUSIVE VÁLVULA E SIFÃO CROMADOS</t>
  </si>
  <si>
    <t>LOU-LAV-015</t>
  </si>
  <si>
    <t>CUBA DE LOUÇA BRANCA DE EMBUTIR, OVAL, INCLUSIVE VÁLVULA, SIFÃO E LIGAÇÕES CROMADAS</t>
  </si>
  <si>
    <t>LOU-CUB-005</t>
  </si>
  <si>
    <t>VASO SANITÁRIO LOUÇA BRANCA INCLUSIVE VÁLVULA DE DESCARGA (ESPECIAL)</t>
  </si>
  <si>
    <t>LOU-VAS-020</t>
  </si>
  <si>
    <t>VASO SANITÁRIO LOUÇA BRANCA COM CAIXA ACOPLADA</t>
  </si>
  <si>
    <t>LOU-VAS-015</t>
  </si>
  <si>
    <t>CAIXA DE GORDURA PRÉ-FABRICADA SIMPLES VOL. 31 LITROS(CAIXA DE SABÃO)</t>
  </si>
  <si>
    <t>HID-GOR-030</t>
  </si>
  <si>
    <t>CAIXA ALVENARIA 50 X 50 X 60 CM, TAMPA EM CONCRETO-INSPEÇÃO /PASSAGEM, INCLUSIVE ESCAVAÇÃO, REATERRO E BOTA-FORA</t>
  </si>
  <si>
    <t>HID-CXS-040</t>
  </si>
  <si>
    <t>CAIXA SIFONADA EM PVC COM GRELHA REDONDA 100 X 100 X 50 MM</t>
  </si>
  <si>
    <t>HID-SIF-015</t>
  </si>
  <si>
    <t>PONTO DE ESGOTO, INCLUINDO TUBO DE PVC RÍGIDO SOLDÁVEL DE 40 MM E CONEXÕES (LAVATÓRIOS, MICTÓRIOS, RALOS SIFONADOS, ETC.)</t>
  </si>
  <si>
    <t>INST-ESG-005</t>
  </si>
  <si>
    <t>PONTO DE ESGOTO, INCLUINDO TUBO DE PVC RÍGIDO SOLDÁVEL DE 50 MM E CONEXÕES (PIAS DE COZINHA, MÁQUINAS DE LAVAR, ETC.)</t>
  </si>
  <si>
    <t>INST-ESG-010</t>
  </si>
  <si>
    <t>PONTO DE ESGOTO, INCLUINDO TUBO DE PVC RÍGIDO SOLDÁVEL DE 100 MM E CONEXÕES (VASO SANITÁRIO)</t>
  </si>
  <si>
    <t>INST-ESG-015</t>
  </si>
  <si>
    <t>FORNECIMENTO E ASSENTAMENTO DE TUBO PVC ESGOTO PB, INCLUSIVE CONEXÕES E SUPORTES, D = 50 MM (NBR 7362)</t>
  </si>
  <si>
    <t>HID-TUB-045</t>
  </si>
  <si>
    <t>FORNECIMENTO E ASSENTAMENTO DE TUBO PVC ESGOTO PB, INCLUSIVE CONEXÕES E SUPORTES, D = 100 MM (NBR 7362)</t>
  </si>
  <si>
    <t>HID-TUB-055</t>
  </si>
  <si>
    <t>FORNECIMENTO E ASSENTAMENTO DE TUBO PVC ESGOTO PB, INCLUSIVE CONEXÕES E SUPORTES, D = 150 MM (NBR 7362)</t>
  </si>
  <si>
    <t>HID-TUB-060</t>
  </si>
  <si>
    <t>FORNECIMENTO E ASSENTAMENTO DE TUBO PVC ESGOTO PB, INCLUSIVE CONEXÕES E SUPORTES, D = 40 MM (NBR 7362)</t>
  </si>
  <si>
    <t>HID-TUB-075</t>
  </si>
  <si>
    <t>FORNECIMENTO E ASSENTAMENTO DE TUBO PVC ESGOTO PB, INCLUSIVE CONEXÕES E SUPORTES, D = 75 MM (NBR 7362)</t>
  </si>
  <si>
    <t>HID-TUB-050</t>
  </si>
  <si>
    <t>FORNECIMENTO E ASSENTAMENTO DE TUBO PVC ESGOTO, REFORÇADO PB, VIROLA E ANEL - INCLUSIVE CONEXÕES E SUPORTES, D = 100 MM (NBR 7362)</t>
  </si>
  <si>
    <t>HID-TUB-085</t>
  </si>
  <si>
    <t>RALO SEMI- HEMISFÉRICO TIPO ABACAXI D = 100 MM</t>
  </si>
  <si>
    <t>HID-RAL-025</t>
  </si>
  <si>
    <t>GRELHA DE FERRO FUNDIDO 30 X 30 CM</t>
  </si>
  <si>
    <t>HID-GRE-011</t>
  </si>
  <si>
    <t>CALHA DE CHAPA GALVANIZADA Nº. 22 GSG, DESENVOLVIMENTO = 40 CM</t>
  </si>
  <si>
    <t>PLU-CAL-010</t>
  </si>
  <si>
    <t>FORNECIMENTO, ASSENTAMENTO E REJUNTAMENTO DE TUBO DE CONCRETO SIMPLES PS1 D = 400 MM</t>
  </si>
  <si>
    <t>DRE-TUB-045</t>
  </si>
  <si>
    <t>TELECOMUNICAÇÕES</t>
  </si>
  <si>
    <t>CAIXA DE DISTRIBUIÇÃO GERAL OU DERIVAÇÃO DG Nº3</t>
  </si>
  <si>
    <t>U</t>
  </si>
  <si>
    <t>ELE-CXS-140</t>
  </si>
  <si>
    <t>CAIXA SUBTERRÂNEA DE ENTRADA TELEFÔNICA TIPO R1, 60 X 35 X 50CM</t>
  </si>
  <si>
    <t>ELE-CXS-125</t>
  </si>
  <si>
    <t>CAIXA ALVENARIA 30 X 30 X 60 CM, TAMPA EM CONCRETO-INSPEÇÃO /PASSAGEM, INCLUSIVE ESCAVAÇÃO, REATERRO E BOTA-FORA</t>
  </si>
  <si>
    <t>HID-CXS-015</t>
  </si>
  <si>
    <t>ELETRODUTO FLEXÍVEL CORRUGADO, PVC, ANTI-CHAMA DN 32 MM (1"’’) - APLICAÇÃO EM ALVENARIA</t>
  </si>
  <si>
    <t>M</t>
  </si>
  <si>
    <t>ELE-MAN-020</t>
  </si>
  <si>
    <t>MANGUEIRA PVC FLEXÍVEL CORRUGADO ANTI-CHAMA DN 50 MM (1.1/2")</t>
  </si>
  <si>
    <t>ELE-MAN-030</t>
  </si>
  <si>
    <t>MANGUEIRA PVC FLEXÍVEL CORRUGADO ANTI-CHAMA DN 60 MM (2")</t>
  </si>
  <si>
    <t>ELE-MAN-035</t>
  </si>
  <si>
    <t>DUTO CORRUGADO EM PEAD (POLIETILENO DE ALTA DENSIDADE), PARA PROTEÇÃO DE CABOS SUBTERRÂNEOS DN 50 MM (2")</t>
  </si>
  <si>
    <t>ELE-DUT-010</t>
  </si>
  <si>
    <t>CANALETA EM PVC PARA INSTALAÇÃO ELÉTRICA APARENTE, INCLUSIVE CONEXÕES, DIMENSÕES 50 X 20 MM</t>
  </si>
  <si>
    <t>ELE-CAN-010</t>
  </si>
  <si>
    <t>CABO UTP 4 PARES CATEGORIA 6 COM REVESTIMENTO EXTERNO NÃO PROPAGANTE A CHAMA</t>
  </si>
  <si>
    <t>CAB-CAB-015</t>
  </si>
  <si>
    <t>CABO COAXIAL RG-59, IMPEDÂNCIA 75 OHM, CONDUTOR EM FIO DE COBRE NU, BLINDAGEM TRANÇA FORMADA POR FIOS DE COBRE MALHA 90%</t>
  </si>
  <si>
    <t>CAB-CAB-010</t>
  </si>
  <si>
    <t>CABO TELEFÔNICO CTP-APL-5N 50.30</t>
  </si>
  <si>
    <t>ELE-CAB-165</t>
  </si>
  <si>
    <t>RACK DE PAREDE 4U x 470mm 19"</t>
  </si>
  <si>
    <t>EQUALIZAÇÃO</t>
  </si>
  <si>
    <t>RACK DE PAREDE 12U x 570mm 19''</t>
  </si>
  <si>
    <t>PATCH PANEL 48 POSIÇÕES, CATEGORIA COM GUIA TRASEIRO</t>
  </si>
  <si>
    <t>CJ</t>
  </si>
  <si>
    <t>CAB-PATCH-020</t>
  </si>
  <si>
    <t>PATCH PANEL 24 POSIÇÕES, CATEGORIA COM GUIA TRASEIRO</t>
  </si>
  <si>
    <t>CAB-PATCH-015</t>
  </si>
  <si>
    <t>CALHA DE TOMADAS PARA FIXAÇÃO NO RACK, COM 8 TOMADAS 2P +T</t>
  </si>
  <si>
    <t>CAB-RACK-010</t>
  </si>
  <si>
    <t>ORGANIZADOR DE CABOS DE 1U PARA RACK 19"</t>
  </si>
  <si>
    <t>CAB-RACK-020</t>
  </si>
  <si>
    <t>GAVETA DE VENTILAÇÃO COM 4 VENTILADORES PARA RACK 19"</t>
  </si>
  <si>
    <t>CAB-RACK-015</t>
  </si>
  <si>
    <t>CERTIFICAÇÃO DE GARANTIA DE TRANSMISSÃO DE CABOS LÓGICOS - CATEGORIA 5E</t>
  </si>
  <si>
    <t>CAB-CER-005</t>
  </si>
  <si>
    <t>CONVERSOR DE MÍDIA COM UMA PORTA ETHERNET 10 BASE T (RJ45) PARA UMA PORTA 10 BASE FL (FIBRA ÓPTICA MULTIMODO) COM CONECTOR ST.</t>
  </si>
  <si>
    <t>ROTEADOR WIRELESS 300Mbps, 2.4Ghz, 1 PORTA WAN 10/100Mbps e 4 PORTAS LAN 10/100Mbps.</t>
  </si>
  <si>
    <t>TOMADA DUPLA PARA LÓGICA RJ45, 4"X2", EMBUTIR, COMPLETA</t>
  </si>
  <si>
    <t>CAB-TOM-015</t>
  </si>
  <si>
    <t>TOMADA PARA PINO JACK 1/4, SOM E TV COM PLACA 4" X 2"</t>
  </si>
  <si>
    <t>ELE-TOM-045</t>
  </si>
  <si>
    <t>CAIXA DE LIGAÇÃO DE PVC PARA ELETRODUTO FLEXÍVEL RETANGULAR, DIMENSÕES 4 X 2"</t>
  </si>
  <si>
    <t>ELE-CXS-160</t>
  </si>
  <si>
    <t>CAIXA DE LIGAÇÃO DE PVC PARA ELETRODUTO FLEXÍVEL, OCTOGONAL COM ANEL DESLIZANTE, DIMENSÕES 3 X 3"</t>
  </si>
  <si>
    <t>ELE-CXS-180</t>
  </si>
  <si>
    <t>CONECTOR RJ 45 FÊMEA CAT 6</t>
  </si>
  <si>
    <t>CAB-CON-005</t>
  </si>
  <si>
    <t>CONECTOR RG6 PARA CABO COAXIAL, COMPRESSÃO</t>
  </si>
  <si>
    <t>EMENDA "T" PARA CABO COAXIAL RG6/RG59.</t>
  </si>
  <si>
    <t>ENTRADA DE ENERGIA</t>
  </si>
  <si>
    <t>ELE-CXS-330</t>
  </si>
  <si>
    <t>SINAPI</t>
  </si>
  <si>
    <t>CAIXA PARA MEDIDOR POLIFÁSICO CONFORME PADRÕES CEMIG TIPO CM-4</t>
  </si>
  <si>
    <t>ELE-CXS-341</t>
  </si>
  <si>
    <t>CAIXA DE PASSAGEM EM CHAPA DE AÇO, EMBUTIR 330 X 330 X 122 MM</t>
  </si>
  <si>
    <t>ELE-CXS-015</t>
  </si>
  <si>
    <t>POSTE DE AÇO PARA ENTRADA DE ENERGIA H = 4,50 M</t>
  </si>
  <si>
    <t>ELE-PAD-115D</t>
  </si>
  <si>
    <t>ISOLADOR ROLDANA</t>
  </si>
  <si>
    <t>ELE-PAD-120</t>
  </si>
  <si>
    <t>CINTA CIRCULAR EM ACO GALVANIZADO DE 150 MM DE DIAMETRO PARA FIXACAO DE CAIXA MEDICAO.</t>
  </si>
  <si>
    <t>ELE-PAD-125</t>
  </si>
  <si>
    <t>HASTE Ø16 X 150 PARA ARMAÇÃO SECUNDÁRIA</t>
  </si>
  <si>
    <t>ELE-PAD-135</t>
  </si>
  <si>
    <t>CABEÇOTE DE ALUMINIO 1 1/2"</t>
  </si>
  <si>
    <t>ELE-CBÇ-015</t>
  </si>
  <si>
    <t>ELE-CAB-315</t>
  </si>
  <si>
    <t>CABO DE COBRE NÚ # 16 MM2, ENTERRADO, EXCLUSIVE ESCAVAÇÃO E REATERRO</t>
  </si>
  <si>
    <t>ELE-COR-015</t>
  </si>
  <si>
    <t>CONECTOR CABO-HASTE EM BRONZE NATURAL PARA UM CABO DE COBRE DE 16-70 MM²</t>
  </si>
  <si>
    <t>SPDA-CON-030</t>
  </si>
  <si>
    <t>HASTE PARA ATERRAMENTO, ALTA CAMADA, 3/4" X 3M</t>
  </si>
  <si>
    <t>SPDA-HST-005</t>
  </si>
  <si>
    <t>CAIXA DE INSPEÇÃO EM PVC 300X300 MM COM TAPA EM FERRO FUNDIDO</t>
  </si>
  <si>
    <t>SPDA-CXS-020</t>
  </si>
  <si>
    <t>INSTALAÇÕES ELÉTRICAS</t>
  </si>
  <si>
    <t>QUADRO DE DISTRIBUIÇÃO PARA 36 MÓDULOS COM BARRAMENTO 100 A</t>
  </si>
  <si>
    <t>ELE-QUA-020</t>
  </si>
  <si>
    <t>QUADRO DE DISTRIBUIÇÃO PARA 12 MÓDULOS COM BARRAMENTO E CHAVE</t>
  </si>
  <si>
    <t>ELE-QUA-006</t>
  </si>
  <si>
    <t>DISJUNTOR TRIPOLAR TERMOMAGNÉTICO 5KA, DE 70A</t>
  </si>
  <si>
    <t>ELE-DIS-084</t>
  </si>
  <si>
    <t>DISJUNTOR TRIPOLAR TIPO DIN, CORRENTE NOMINAL DE 32A - FORNECIMENTO E INSTALAÇÃO. AF_04/2016</t>
  </si>
  <si>
    <t>DISJUNTOR BIPOLAR TERMOMAGNÉTICO 10KA, DE 35A</t>
  </si>
  <si>
    <t>ELE-DIS-022</t>
  </si>
  <si>
    <t>DISJUNTOR BIPOLAR TERMOMAGNÉTICO 5KA, DE 25A</t>
  </si>
  <si>
    <t>ELE-DIS-064</t>
  </si>
  <si>
    <t>DISJUNTOR MONOPOLAR TERMOMAGNÉTICO 5KA, DE 20A</t>
  </si>
  <si>
    <t>ELE-DIS-008</t>
  </si>
  <si>
    <t>DISJUNTOR MONOPOLAR TERMOMAGNÉTICO 5KA, DE 16A</t>
  </si>
  <si>
    <t>ELE-DIS-007</t>
  </si>
  <si>
    <t>ELE-CAB-295</t>
  </si>
  <si>
    <t>ELE-CAB-290</t>
  </si>
  <si>
    <t>ELE-CAB-285</t>
  </si>
  <si>
    <t>ELETRODUTO FLEXÍVEL CORRUGADO, PVC, ANTI-CHAMA DN 25 MM (3/4") - APLICAÇÃO EM ALVENARIA</t>
  </si>
  <si>
    <t>ELE-MAN-015</t>
  </si>
  <si>
    <t>DUTO CORRUGADO EM PEAD (POLIETILENO DE ALTA DENSIDADE), PARA PROTEÇÃO DE CABOS SUBTERRÂNEOS DN 100 MM (4")</t>
  </si>
  <si>
    <t>ELE-DUT-020</t>
  </si>
  <si>
    <t>CAIXA ALVENARIA 60 X 60 X 70 CM, TAMPA EM CONCRETO-INSPEÇÃO /PASSAGEM, INCLUSIVE ESCAVAÇÃO, REATERRO E BOTA-FORA</t>
  </si>
  <si>
    <t>HID-CXS-062</t>
  </si>
  <si>
    <t>CAIXA ALVENARIA 40 X 40 X 60 CM, TAMPA EM CONCRETO-INSPEÇÃO /PASSAGEM, INCLUSIVE ESCAVAÇÃO, REATERRO E BOTA-FORA</t>
  </si>
  <si>
    <t>HID-CXS-025</t>
  </si>
  <si>
    <t>FITA ZEBRADA AMARELA PARA SINALIZAÇÃO L = 7 M</t>
  </si>
  <si>
    <t>IIO-SIN-010</t>
  </si>
  <si>
    <t>RELÉ FOTOELÉTRICO RM 10 120 V, 1200 VA COM BASE</t>
  </si>
  <si>
    <t>ELE-REL-005</t>
  </si>
  <si>
    <t>LUMINÁRIA DE LED INDUSTRIAL DE SOBREPOR MODELO HIGH BAY DE 154W, COMPOSTO POR 2 MÓDULOS DE LED SMD DE ALTO DESEMPENHO, TEMPERATURA DE COR 4000K A 5000K.</t>
  </si>
  <si>
    <t>REFLETOR DE LED HOLOFOTE DE 50W IP66, BIVOLT 100-240V, TEMPERATURA DE COR 4000K, ALTO BRILHO E BAIXA DETERIORAÇÃO LUMINOSA.</t>
  </si>
  <si>
    <t>VENTILADOR DE PAREDE 60CM, POTÊNCIA DE 140W A 300W, ESTRUTURA DE AÇO, BIVOLT, BRANCO, COM GRADE DE PROTEÇÃO.</t>
  </si>
  <si>
    <t>INTERRUPTOR PARA VENTILADOR COM CONTROLE DE VELOCIDADE, SEM TECLA PARA LÂMPADA, BRANCO, COM PLACA.</t>
  </si>
  <si>
    <t>INTERRUPTOR UMA TECLA SIMPLES 10 A - 250 V, COM PLACA</t>
  </si>
  <si>
    <t>ELE-INT-015</t>
  </si>
  <si>
    <t>CONJUNTO 2 INTERRUPTORES SIMPLES COM PLACA</t>
  </si>
  <si>
    <t>ELE-INT-026</t>
  </si>
  <si>
    <t>CONJUNTO DE 1 TOMADA + 1 INTERRUPTOR COM PLACA</t>
  </si>
  <si>
    <t>ELE-TOM-035</t>
  </si>
  <si>
    <t>CONJUNTO 2 INTERRUPTORES SIMPLES + 1 TOMADA 2P UNIVERSAL RETANGULAR SEM PLACA</t>
  </si>
  <si>
    <t>ELE-INT-080</t>
  </si>
  <si>
    <t>TOMADA SIMPLES - 2P + T - 10A COM PLACA</t>
  </si>
  <si>
    <t>ELE-TOM-005</t>
  </si>
  <si>
    <t>TOMADA MÉDIA DE EMBUTIR (2 MÓDULOS), 2P+T 20 A, INCLUINDO SUPORTE E PLACA - FORNECIMENTO E INSTALAÇÃO. AF_12/2015</t>
  </si>
  <si>
    <t>TOMADA DUPLA - 2P + T - 20A COM PLACA</t>
  </si>
  <si>
    <t>ELE-TOM-025</t>
  </si>
  <si>
    <t>PLACA PARA CAIXA 2" X 4" PARA SAÍDA DE FIO</t>
  </si>
  <si>
    <t>ELE-PLA-030</t>
  </si>
  <si>
    <t>CABO PP DE COBRE TRIPOLAR, SEÇÃO 3X2,5MM2, 450/750V - FLEXÍVEL (ROLO COM 100 METROS)</t>
  </si>
  <si>
    <t>LAJ-REV-050</t>
  </si>
  <si>
    <t>LAJ-REV-030</t>
  </si>
  <si>
    <t>LAJE PRÉ-MOLDADA, A REVESTIR, INCLUSIVE CAPEAMENTO E = 5 CM, SC = 300 KG/M2, L = 4,00 M (LAJE PROTENDIDA - 1º PAVIMENTO)</t>
  </si>
  <si>
    <t>LAJ-REV-045</t>
  </si>
  <si>
    <t>LAJE PRÉ-MOLDADA, A REVESTIR, INCLUSIVE CAPEAMENTO E = 5 CM, SC = 200 KG/M2, L = 4,00 M  (LAJE PROTENDIDA - COBERTURA)</t>
  </si>
  <si>
    <t>LAJ-REV-025</t>
  </si>
  <si>
    <t>FORNECIMENTO E LANÇAMENTO DE CONCRETO ESTRUTURAL USINADO FCK &gt;= 30 MPA, BRITA 1 E MÓDULO DE ELASTICIDADE CONFORME NBR 6118</t>
  </si>
  <si>
    <t>EST-CON-090</t>
  </si>
  <si>
    <t>FORMA E DESFORMA DE COMPENSADO PLASTIFICADO ESPESSURA 14 MM, EXCLUSIVE ESCORAMENTO (5X)</t>
  </si>
  <si>
    <t>EST-FOR-030</t>
  </si>
  <si>
    <t>ARMAÇÃO DE PILAR OU VIGA DE UMA ESTRUTURA CONVENCIONAL DE CONCRETO ARMADO EM UM EDIFÍCIO DE MÚLTIPLOS PAVIMENTOS UTILIZANDO AÇO CA-50 DE 12,5 MM - MONTAGEM. AF_12/2015</t>
  </si>
  <si>
    <t>Kg</t>
  </si>
  <si>
    <t>ARMAÇÃO DE PILAR OU VIGA DE UMA ESTRUTURA CONVENCIONAL DE CONCRETO ARMADO EM UM EDIFÍCIO DE MÚLTIPLOS PAVIMENTOS UTILIZANDO AÇO CA-50 DE 10,0 MM - MONTAGEM. AF_12/2015</t>
  </si>
  <si>
    <t>ARMAÇÃO DE PILAR OU VIGA DE UMA ESTRUTURA CONVENCIONAL DE CONCRETO ARMADO EM UM EDIFÍCIO DE MÚLTIPLOS PAVIMENTOS UTILIZANDO AÇO CA-50 DE 6,3MM - MONTAGEM. AF_12/2015</t>
  </si>
  <si>
    <t>ARMAÇÃO DE PILAR OU VIGA DE UMA ESTRUTURA CONVENCIONAL DE CONCRETO ARMADO EM UM EDIFÍCIO DE MÚLTIPLOS PAVIMENTOS UTILIZANDO AÇO CA-50 DE 25,0 MM - MONTAGEM. AF_12/2015</t>
  </si>
  <si>
    <t>ARMAÇÃO DE PILAR OU VIGA DE UMA ESTRUTURA CONVENCIONAL DE CONCRETO ARMADO EM UM EDIFÍCIO DE MÚLTIPLOS PAVIMENTOS UTILIZANDO AÇO CA-50 DE 20,0 MM - MONTAGEM. AF_12/2015</t>
  </si>
  <si>
    <t>ARMAÇÃO DE PILAR OU VIGA DE UMA ESTRUTURA CONVENCIONAL DE CONCRETO ARMADO EM UM EDIFÍCIO DE MÚLTIPLOS PAVIMENTOS UTILIZANDO AÇO CA-50 DE 16,0 MM - MONTAGEM. AF_12/2015</t>
  </si>
  <si>
    <t>ARMAÇÃO DE PILAR OU VIGA DE UMA ESTRUTURA CONVENCIONAL DE CONCRETO ARMADO EM UM EDIFÍCIO DE MÚLTIPLOS PAVIMENTOS UTILIZANDO AÇO CA-60 DE 5,0MM - MONTAGEM. AF_12/2015</t>
  </si>
  <si>
    <t>CARGA, TRANSPORTE E DESCARGA DE MATERIAL DE 1ª CATEGORIA, COM CAMINHÃO.DISTÂNCIA MÉDIA DE TRANSPORTE DE 1.801 A 2.000 M</t>
  </si>
  <si>
    <t>OBR-VIA-066</t>
  </si>
  <si>
    <t>CARGA DE MATERIAL DE QUALQUER NATUREZA SOBRE CAMINHÃO - MANUAL</t>
  </si>
  <si>
    <t>TRA-CAR-005</t>
  </si>
  <si>
    <t>ARMAÇÃO DE BLOCO, VIGA BALDRAME OU SAPATA UTILIZANDO AÇO CA-50 DE 12,5MM - MONTAGEM. AF_06/2017 (ARMAÇÃO PARA OS FUSTES)</t>
  </si>
  <si>
    <t>ARMAÇÃO DE BLOCO, VIGA BALDRAME OU SAPATA UTILIZANDO AÇO CA-50 DE 10 MM - MONTAGEM. AF_06/2017 (ARMAÇÃO PARA OS FUSTES)</t>
  </si>
  <si>
    <t>IMP-PIN-010</t>
  </si>
  <si>
    <t>EXECUÇÃO DE ESCADA EM CONCRETO ARMADO, MOL M3 AS 1.782,08
DADA IN LOCO, FCK = 25 MPA. AF_02/2017</t>
  </si>
  <si>
    <t>ALV-TIJ-030</t>
  </si>
  <si>
    <t>PIS-CON-005</t>
  </si>
  <si>
    <t>FOR-GES-010</t>
  </si>
  <si>
    <t>REVESTIMENTO VEGETAL COM GRAMAS EM PLACAS (EXECUÇÃO, INCLUINDO FORNECIMENTO, UMIDECIMENTO, CORTE E CARGA DA GRAMA, ADUBAÇÃO E PLANTIO)</t>
  </si>
  <si>
    <t>RO-41402</t>
  </si>
  <si>
    <t>FORNECIMENTO DE ÁRVORE - SIBIPURUNA</t>
  </si>
  <si>
    <t>PAI-MUD-005</t>
  </si>
  <si>
    <t>FORNECIMENTO DE ÁRVORE - IPÊ ROSA</t>
  </si>
  <si>
    <t>PAI-MUD-010</t>
  </si>
  <si>
    <t>PIN-ACR-030</t>
  </si>
  <si>
    <t>PIN-ACR-035</t>
  </si>
  <si>
    <t>SEE-ARQ-005</t>
  </si>
  <si>
    <t>ARMADURA DE TELA DE AÇO CA-60 B SOLDADA TIPO Q-92 (DIÂMETRO DO FIO: 4,20 MM / DIMENSÕES DA TRAMA: 150 X 150 MM / TIPO DA MALHA: QUADRANGULAR)</t>
  </si>
  <si>
    <t>ARM-TEL-010</t>
  </si>
  <si>
    <t>LASTRO DE BRITA 2 OU 3 APILOADO MANUALMENTE</t>
  </si>
  <si>
    <t>FUN-LAS-010</t>
  </si>
  <si>
    <t>FORNECIMENTO E LANÇAMENTO DE CONCRETO ESTRUTURAL USINADO FCK &gt;= 25 MPA, BRITA 1 E MÓDULO DE ELASTICIDADE CONFORME NBR 6118</t>
  </si>
  <si>
    <t>EST-CON-085</t>
  </si>
  <si>
    <t>JUNTA DE DILATAÇÃO PREENCHIDA COM MASTIQUE ELÁSTICO</t>
  </si>
  <si>
    <t>PIS-JUN-005</t>
  </si>
  <si>
    <t>LONA PRETA</t>
  </si>
  <si>
    <t>PIS-LON-005</t>
  </si>
  <si>
    <t>SABONETEIRA PLASTICA TIPO DISPENSER PARA SABONETE LIQUIDO COM RESERVATORIO 800 ML</t>
  </si>
  <si>
    <t>ACE-SAB-025</t>
  </si>
  <si>
    <t>PAPELEIRA PLASTICA TIPO DISPENSER PARA PAPEL HIGIENICO ROLAO</t>
  </si>
  <si>
    <t>ACE-PAP-025</t>
  </si>
  <si>
    <t>PAPELEIRA DE LOUÇA BRANCA</t>
  </si>
  <si>
    <t>ACE-PAP-005</t>
  </si>
  <si>
    <t>BARRA DE APOIO LAVATÓRIO DE CANTO, EM ACO INOX POLIDO, DIAMETRO MINIMO 3 CM</t>
  </si>
  <si>
    <t>ACE-BAR-040</t>
  </si>
  <si>
    <t>BARRA DE APOIO P.N.E. L = 40 CM (PORTA)</t>
  </si>
  <si>
    <t>ACE-BAR-020</t>
  </si>
  <si>
    <t>BARRA DE APOIO EM AÇO INOX PARA P.N.E. L = 90 CM (VASO SANITÁRIO)</t>
  </si>
  <si>
    <t>ACE-BAR-015</t>
  </si>
  <si>
    <t>DESCRIÇÃO DETALHADA</t>
  </si>
  <si>
    <t>ITEM</t>
  </si>
  <si>
    <t>CARACTERÍSTICAS</t>
  </si>
  <si>
    <t>QUANT.</t>
  </si>
  <si>
    <t>UNID.</t>
  </si>
  <si>
    <t>REFERÊNCIA</t>
  </si>
  <si>
    <t>CÓDIGO</t>
  </si>
  <si>
    <t>VALOR UNITÁRIO (R$)</t>
  </si>
  <si>
    <t>VALOR TOTAL(R$)</t>
  </si>
  <si>
    <t>SERVIÇOS PRELIMINARES E GERAIS</t>
  </si>
  <si>
    <t>DESPESAS INICIAIS</t>
  </si>
  <si>
    <t>1.1</t>
  </si>
  <si>
    <t>1.2</t>
  </si>
  <si>
    <t>1.3</t>
  </si>
  <si>
    <t>CANTEIRO DE OBRAS</t>
  </si>
  <si>
    <t>ADMINISTRAÇÃO LOCAL</t>
  </si>
  <si>
    <t>1.3.1</t>
  </si>
  <si>
    <t>ESCOLA</t>
  </si>
  <si>
    <t>QUADRA POLIESPORTIVA</t>
  </si>
  <si>
    <t>ESTRUTURA</t>
  </si>
  <si>
    <t>LAJES</t>
  </si>
  <si>
    <t>3.1</t>
  </si>
  <si>
    <t>3.1.1</t>
  </si>
  <si>
    <t>3.1.1.1</t>
  </si>
  <si>
    <t>3.1.1.2</t>
  </si>
  <si>
    <t>3.1.1.3</t>
  </si>
  <si>
    <t>3.1.1.4</t>
  </si>
  <si>
    <t>PILARES</t>
  </si>
  <si>
    <t>3.1.2</t>
  </si>
  <si>
    <t>3.1.2.1</t>
  </si>
  <si>
    <t>3.1.2.2</t>
  </si>
  <si>
    <t>3.1.2.3</t>
  </si>
  <si>
    <t>3.1.2.4</t>
  </si>
  <si>
    <t>3.1.2.5</t>
  </si>
  <si>
    <t>3.1.2.6</t>
  </si>
  <si>
    <t>VIGAS</t>
  </si>
  <si>
    <t>3.1.3</t>
  </si>
  <si>
    <t>3.1.3.1</t>
  </si>
  <si>
    <t>3.1.3.2</t>
  </si>
  <si>
    <t>3.1.3.3</t>
  </si>
  <si>
    <t>3.1.3.4</t>
  </si>
  <si>
    <t>3.1.3.5</t>
  </si>
  <si>
    <t>3.1.3.6</t>
  </si>
  <si>
    <t>3.1.3.7</t>
  </si>
  <si>
    <t>3.1.3.9</t>
  </si>
  <si>
    <t>3.1.3.10</t>
  </si>
  <si>
    <t>VERGAS E CONTRA-VERGAS</t>
  </si>
  <si>
    <t>3.1.4</t>
  </si>
  <si>
    <t>3.1.4.1</t>
  </si>
  <si>
    <t>3.1.4.2</t>
  </si>
  <si>
    <t>4.1</t>
  </si>
  <si>
    <t>ALVENARIAS E DIVISÓRIAS</t>
  </si>
  <si>
    <t>4.1.1</t>
  </si>
  <si>
    <t>4.1.4</t>
  </si>
  <si>
    <t>4.1.5</t>
  </si>
  <si>
    <t>4.2</t>
  </si>
  <si>
    <t>4.2.1</t>
  </si>
  <si>
    <t>4.2.2</t>
  </si>
  <si>
    <t>4.2.3</t>
  </si>
  <si>
    <t>COBERTURAS</t>
  </si>
  <si>
    <t>5.1</t>
  </si>
  <si>
    <t>EST-MET-005</t>
  </si>
  <si>
    <t>FORNECIMENTO, FABRICAÇÃO, TRANSPORTE E MONTAGEM DE ESTRUTURA METÁLICA EM PERFIS LAMINADOS, INCLUSIVE PINTURA PRIMER</t>
  </si>
  <si>
    <t>5.2</t>
  </si>
  <si>
    <t>FORNECIMENTO, FABRICAÇÃO, TRANSPORTE E MONTAGEM DE ESTRUTURA METÁLICA PARA TELHADO SOBRE LAJE PARA TELHAS METÁLICAS, INCLUSIVE PINTURA PRIMER</t>
  </si>
  <si>
    <t>EST-MET-035</t>
  </si>
  <si>
    <t>COBERTURA EM TELHA METÁLICA GALVANIZADA TRAPEZOIDAL E = 0, 50 MM, SIMPLES</t>
  </si>
  <si>
    <t>COB-TEL-045</t>
  </si>
  <si>
    <t>COB-TEL-050</t>
  </si>
  <si>
    <t>5.1.1</t>
  </si>
  <si>
    <t>5.1.3</t>
  </si>
  <si>
    <t>5.1.4</t>
  </si>
  <si>
    <t>5.1.5</t>
  </si>
  <si>
    <t>5.2.1</t>
  </si>
  <si>
    <t>INSTALAÇÕES HIDROSSANITÁRIAS</t>
  </si>
  <si>
    <t>ÁGUA FRIA</t>
  </si>
  <si>
    <t>6.1</t>
  </si>
  <si>
    <t>6.1.1</t>
  </si>
  <si>
    <t>6.1.2</t>
  </si>
  <si>
    <t>6.1.3</t>
  </si>
  <si>
    <t>6.1.4</t>
  </si>
  <si>
    <t>6.1.5</t>
  </si>
  <si>
    <t>6.1.6</t>
  </si>
  <si>
    <t>6.1.7</t>
  </si>
  <si>
    <t>6.1.8</t>
  </si>
  <si>
    <t>6.1.9</t>
  </si>
  <si>
    <t>6.1.10</t>
  </si>
  <si>
    <t>6.1.11</t>
  </si>
  <si>
    <t>6.1.12</t>
  </si>
  <si>
    <t>6.1.13</t>
  </si>
  <si>
    <t>6.1.14</t>
  </si>
  <si>
    <t>6.1.15</t>
  </si>
  <si>
    <t>6.1.16</t>
  </si>
  <si>
    <t>6.2</t>
  </si>
  <si>
    <t>6.2.1</t>
  </si>
  <si>
    <t>6.2.2</t>
  </si>
  <si>
    <t>6.2.3</t>
  </si>
  <si>
    <t>6.2.4</t>
  </si>
  <si>
    <t>6.2.5</t>
  </si>
  <si>
    <t>6.2.6</t>
  </si>
  <si>
    <t>6.2.7</t>
  </si>
  <si>
    <t>6.2.8</t>
  </si>
  <si>
    <t>6.2.9</t>
  </si>
  <si>
    <t>6.2.10</t>
  </si>
  <si>
    <t>APARELHOS SANITÁRIOS</t>
  </si>
  <si>
    <t>ESGOTO SANITÁRIO</t>
  </si>
  <si>
    <t>6.3</t>
  </si>
  <si>
    <t>6.3.1</t>
  </si>
  <si>
    <t>6.3.2</t>
  </si>
  <si>
    <t>6.3.3</t>
  </si>
  <si>
    <t>6.3.4</t>
  </si>
  <si>
    <t>6.3.5</t>
  </si>
  <si>
    <t>6.3.6</t>
  </si>
  <si>
    <t>6.3.7</t>
  </si>
  <si>
    <t>6.3.8</t>
  </si>
  <si>
    <t>6.3.9</t>
  </si>
  <si>
    <t>6.3.10</t>
  </si>
  <si>
    <t>DRENAGEM PLUVIAL</t>
  </si>
  <si>
    <t>6.4</t>
  </si>
  <si>
    <t>6.4.1</t>
  </si>
  <si>
    <t>6.4.2</t>
  </si>
  <si>
    <t>6.4.3</t>
  </si>
  <si>
    <t>6.4.4</t>
  </si>
  <si>
    <t>6.4.5</t>
  </si>
  <si>
    <t>6.4.6</t>
  </si>
  <si>
    <t>6.4.7</t>
  </si>
  <si>
    <t>6.4.8</t>
  </si>
  <si>
    <t>6.4.9</t>
  </si>
  <si>
    <t>6.4.10</t>
  </si>
  <si>
    <t>INSTALAÇÕES DE COMBATE AO INCÊNDIO</t>
  </si>
  <si>
    <t>ILUMINAÇÃO DE EMERGÊNCIA</t>
  </si>
  <si>
    <t>EXTINTORES</t>
  </si>
  <si>
    <t>HIDRANTES</t>
  </si>
  <si>
    <t>ALARME DE INCÊNDIO</t>
  </si>
  <si>
    <t>7.1</t>
  </si>
  <si>
    <t>7.2</t>
  </si>
  <si>
    <t>7.3</t>
  </si>
  <si>
    <t>7.4</t>
  </si>
  <si>
    <t>7.5</t>
  </si>
  <si>
    <t>8.1</t>
  </si>
  <si>
    <t>8.2</t>
  </si>
  <si>
    <t>8.3</t>
  </si>
  <si>
    <t>8.4</t>
  </si>
  <si>
    <t>8.5</t>
  </si>
  <si>
    <t>8.6</t>
  </si>
  <si>
    <t>8.7</t>
  </si>
  <si>
    <t>8.8</t>
  </si>
  <si>
    <t>8.9</t>
  </si>
  <si>
    <t>9.1</t>
  </si>
  <si>
    <t>9.2</t>
  </si>
  <si>
    <t>9.3</t>
  </si>
  <si>
    <t>9.4</t>
  </si>
  <si>
    <t>9.5</t>
  </si>
  <si>
    <t>9.6</t>
  </si>
  <si>
    <t>9.7</t>
  </si>
  <si>
    <t>9.8</t>
  </si>
  <si>
    <t>9.9</t>
  </si>
  <si>
    <t>9.10</t>
  </si>
  <si>
    <t>9.11</t>
  </si>
  <si>
    <t>9.12</t>
  </si>
  <si>
    <t>9.13</t>
  </si>
  <si>
    <t>9.14</t>
  </si>
  <si>
    <t>9.15</t>
  </si>
  <si>
    <t>9.16</t>
  </si>
  <si>
    <t>9.17</t>
  </si>
  <si>
    <t>PISO</t>
  </si>
  <si>
    <t>REVESTIMENTOS</t>
  </si>
  <si>
    <t>ESQUADRIAS</t>
  </si>
  <si>
    <t>PINTURA</t>
  </si>
  <si>
    <t>PAISAGISMO</t>
  </si>
  <si>
    <t>LIMPEZA</t>
  </si>
  <si>
    <t>11.1</t>
  </si>
  <si>
    <t>12.1</t>
  </si>
  <si>
    <t>13.1</t>
  </si>
  <si>
    <t>14.1</t>
  </si>
  <si>
    <t>14.2</t>
  </si>
  <si>
    <t>15.1</t>
  </si>
  <si>
    <t>ESQ-POR-036</t>
  </si>
  <si>
    <t>FECHADURA DE EMBUTIR PARA PORTAS INTERNAS, COMPLETA, ACABAMENTO PADRÃO MÉDIO, COM EXECUÇÃO DE FURO - FORNECIMENTO E INSTALAÇÃO.</t>
  </si>
  <si>
    <t xml:space="preserve">PORTA EM ALUMÍNIO DE ABRIR TIPO VENEZIANA COM GUARNIÇÃO, FIXAÇÃO COM PARAFUSOS - FORNECIMENTO E INSTALAÇÃO. </t>
  </si>
  <si>
    <t>m2</t>
  </si>
  <si>
    <t>PORTA DE VIDRO TEMPERADO, 0,9X2,10M, ESPESSURA 10MM, INCLUSIVE ACESSORIOS</t>
  </si>
  <si>
    <t>73838/001</t>
  </si>
  <si>
    <t>FORNECIMENTO E ASSENTAMENTO DE JANELA DE ALUMÍNIO, LINHA SUPREMA ACABAMENTO ANODIZADO, TIPO BASCULA COM CONTRAMARCO, INCLUSIVE FORNECIMENTO DE VIDRO LISO DE 4MM, FERRAGENS E ACESSÓRIOS</t>
  </si>
  <si>
    <t>SER-JAN-025</t>
  </si>
  <si>
    <t>VEDAÇÃO DE ESQUADRIAS METÁLICAS COM SILICONE PASTOSO</t>
  </si>
  <si>
    <t>SER-VED-005</t>
  </si>
  <si>
    <t>FORNECIMENTO E ASSENTAMENTO DE GRADE FIXA DE FERRO, PARA PROTEÇÃO DE JANELAS</t>
  </si>
  <si>
    <t>SER-GRA-005</t>
  </si>
  <si>
    <t>ASSENTAMENTO DE GRADIS E PORTÕES</t>
  </si>
  <si>
    <t>SER-COL-015</t>
  </si>
  <si>
    <t>PORTÃO DE GRADE COLOCADO COM CADEADO</t>
  </si>
  <si>
    <t>SER-POR-055</t>
  </si>
  <si>
    <t>FORNECIMENTO E ASSENTAMENTO DE PORTA DE ALUMÍNIO, LINHA SUPREMA ACABAMENTO ANODIZADO, TIPO CORRER, COM DUAS FOLHAS, INCLUSIVE FORNECIMENTO DE VIDRO LISO DE 4MM, FERRAGENS E ACESSÓRIOS</t>
  </si>
  <si>
    <t>SER-POR-095</t>
  </si>
  <si>
    <t>CAIXILHO FIXO, DE ALUMINIO, PARA VIDRO</t>
  </si>
  <si>
    <t>12.2</t>
  </si>
  <si>
    <t>SOLEIRAS E PEITORIS</t>
  </si>
  <si>
    <t>SOLEIRA DE GRANITO CINZA ANDORINHA E = 2 CM</t>
  </si>
  <si>
    <t>SOL-GRA-005</t>
  </si>
  <si>
    <t>PRATELEIRA DE GRANITO CINZA ANDORINHA, E = 2 CM, APOIADA EM CONSOLE DE METALON 20 X 30 MM</t>
  </si>
  <si>
    <t>PRA-GRA-010</t>
  </si>
  <si>
    <t>BANCADA EM GRANITO CINZA ANDORINHA E = 3 CM, APOIADA EM CONSOLE DE METALON 20 X 30 MM</t>
  </si>
  <si>
    <t>BAN-GRA-005</t>
  </si>
  <si>
    <t>DIVISÓRIA EM GRANITO CINZA ANDORINHA E = 3 CM, INCLUSIVE FERRAGENS EM LATÃO CROMADO</t>
  </si>
  <si>
    <t>DIV-PED-015</t>
  </si>
  <si>
    <t>BANCADA SIMPLES EM CONCRETO, APOIADA EM ALVENARIA</t>
  </si>
  <si>
    <t>BAN-CON-005</t>
  </si>
  <si>
    <t>13.2</t>
  </si>
  <si>
    <t>SER-COR-011</t>
  </si>
  <si>
    <t>PIS-LAD-030</t>
  </si>
  <si>
    <t>PIS-CER-015</t>
  </si>
  <si>
    <t>PIN-VER-015</t>
  </si>
  <si>
    <t>PIN-VER-035</t>
  </si>
  <si>
    <t>VIDROS E ESPELHOS</t>
  </si>
  <si>
    <t>ESPELHO CRISTAL, ESPESSURA 4MM, COM PARAFUSOS DE FIXACAO, SEM MOLDURA</t>
  </si>
  <si>
    <t>6.2.11</t>
  </si>
  <si>
    <t>6.2.12</t>
  </si>
  <si>
    <t>6.2.13</t>
  </si>
  <si>
    <t>6.2.14</t>
  </si>
  <si>
    <t>ACESSÓRIOS</t>
  </si>
  <si>
    <t>6.5</t>
  </si>
  <si>
    <t>6.5.1</t>
  </si>
  <si>
    <t>6.5.2</t>
  </si>
  <si>
    <t>6.5.3</t>
  </si>
  <si>
    <t>ACESSIBILIDADE</t>
  </si>
  <si>
    <t>15.2</t>
  </si>
  <si>
    <t>16.1</t>
  </si>
  <si>
    <t>16.1.1</t>
  </si>
  <si>
    <t>ESCADAS</t>
  </si>
  <si>
    <t>FORRO DE GESSO EM PLACAS ACARTONADAS - FGE (SANITÁRIOS)</t>
  </si>
  <si>
    <t>12.1.1</t>
  </si>
  <si>
    <t>TAMPA E ARO PARA CAIXA DE ENTRADA PASSEIO TIPO ZB (DIM.: 520 X 440 X 700 MM), CONFORME PADRÕES BOMBEIROS - INCÊNDIO. A TAMPA DEVE APRESENTAR EM SUA SUPERFICIE INTERNA, A MARCA DO FRABRICANTE, O ENCAIXE DA TAMPA NO ARO DEVE SER ESTÁVEL</t>
  </si>
  <si>
    <r>
      <t xml:space="preserve">BOMBA DO SISTEMA DE INCÊNDIO, </t>
    </r>
    <r>
      <rPr>
        <sz val="8"/>
        <color indexed="8"/>
        <rFont val="Arial"/>
        <family val="2"/>
      </rPr>
      <t>63MM, TRIFÁSICA 220V, POTÊNCIA 5,0CV NA COR VERMELHA, ROTOR FECHADO DE ALUMÍNIO SAE 323, CONFECCIONADO EM LATÃO FUNDIDO NBR 6941 E ACABAMENTO USINADO, FORNECIMENTO E INSTALAÇÃO - ALT. MAN. 25 M.C.A - VAZÃO MÍN. 263 L/MIN.</t>
    </r>
  </si>
  <si>
    <t>HID-BOM-040</t>
  </si>
  <si>
    <t>INC-BOM-010</t>
  </si>
  <si>
    <t>QUADRO DE FORÇA PARA MOTOR DE 5,0 CV, 220V, TRIFÁSICO, CONTENDO DISPOSITIVO PARA PARTIDA MANUAL E AUTOMÁTICA ATRAVÉS DE PRESSOSTATO E SAÍDA PARA ALARME DE BOMBA EM FUNCIONAMENTO</t>
  </si>
  <si>
    <t>LUMINÁRIA DE EMERGÊNCIA AUTÔNOMA IE-16 COM LÂMPADA DE 8 W (LED)</t>
  </si>
  <si>
    <t>LUMINÁRIA DE EMERGÊNCIA LED SMD 1200 LUMENS- TIPO CANHÃO</t>
  </si>
  <si>
    <t>CENTRAL DE ALARME DE INCÊNDIO CONVENCIONAL, AUTONOMIA DE 24 HORAS</t>
  </si>
  <si>
    <t>PAI-GRA-015</t>
  </si>
  <si>
    <t>LOC-OBR-005</t>
  </si>
  <si>
    <t>LOCAÇÃO DA OBRA (GABARITO)</t>
  </si>
  <si>
    <t>6.1.18</t>
  </si>
  <si>
    <t>BARRACÃO DEPÓSITO E FERRAMENTARIA TIPO I, A = 14,52 M2 (OBRA DE PEQUENO PORTE, EFETIVO ATÉ 30 HOMENS), INCLUSIVE MOBILIÁRIO - PADRÃO DEER-MG</t>
  </si>
  <si>
    <t>IIO-BAR-015</t>
  </si>
  <si>
    <t>ENGENHEIRO CIVIL DE OBRA PLENO COM ENCARGOS COMPLEMENTARES</t>
  </si>
  <si>
    <t>ENGENHEIRO ELETRICISTA COM ENCARGOS COMPLEMENTARES</t>
  </si>
  <si>
    <t>VIGIA NOTURNO COM ENCARGOS COMPLEMENTARES</t>
  </si>
  <si>
    <t>1.3.2</t>
  </si>
  <si>
    <t>1.3.3</t>
  </si>
  <si>
    <t>h</t>
  </si>
  <si>
    <t>ESTRUTURA RAMPA METÁLICA ACESSÍVEL</t>
  </si>
  <si>
    <t>ARMADURA DE TELA DE AÇO CA-60 B SOLDADA TIPO Q138 (DIÂMETRO DO FIO: 4,20 MM / DIMENSÕES DA TRAMA: 100 X 100 MM / TIPO DA MALHA: QUADRANGULAR )</t>
  </si>
  <si>
    <t>ARM-TEL-005</t>
  </si>
  <si>
    <t>STEEL DECK MF-50, 0,8mm -FORNECIMENTO E INSTALAÇÃO</t>
  </si>
  <si>
    <t>ESQ-POR-060</t>
  </si>
  <si>
    <t>RODABANCADA EM GRANITO CINZA ANDORINHA H = 7 CM, E = 2 CM</t>
  </si>
  <si>
    <t>BAN-ROD-005</t>
  </si>
  <si>
    <t>FURAÇÃO E COLAGEM DE BOJO</t>
  </si>
  <si>
    <t>BAN-FUR-005</t>
  </si>
  <si>
    <t>TESTEIRA EM GRANITO CINZA ANDORINHA</t>
  </si>
  <si>
    <t>BAN-TES-005</t>
  </si>
  <si>
    <t>PIS-FAI-005</t>
  </si>
  <si>
    <t>ROD-CER-005</t>
  </si>
  <si>
    <t>RÉGUA DE 10 X 1,7 CM (PEROBA ROSA) CANTO BOLEADO</t>
  </si>
  <si>
    <t>SEE-REG-005</t>
  </si>
  <si>
    <t>CONJUNTO DE MESA E BANCOS DE CONCRETO PARA JOGOS (02 BANCOS EM ARCO COM D INTERNO = 130 CM E H = 43 CM E MESA COM D = 80 CM, E = 8 CM E H = 75 CM)</t>
  </si>
  <si>
    <t>cj</t>
  </si>
  <si>
    <t>MES-CON-005</t>
  </si>
  <si>
    <t>EQUIPAMENTOS</t>
  </si>
  <si>
    <t>PINTURA IMPERMEABILIZANTE COM ARGAMASSA POLIMÉRICA (SANITÁRIOS, COBERTURA E AS TRÊS PRIMEIRAS FIADAS DE ALVENARIA)</t>
  </si>
  <si>
    <t>LIMPEZA GERAL DE OBRA</t>
  </si>
  <si>
    <t>TOTAIS</t>
  </si>
  <si>
    <t>TOTAL SEM BDI (29,12%)</t>
  </si>
  <si>
    <t>TOTAL COM BDI (29,12%)</t>
  </si>
  <si>
    <t>COLOCAÇÃO DE MOLDURA DE GESSO</t>
  </si>
  <si>
    <t>FOR-GES-020</t>
  </si>
  <si>
    <t xml:space="preserve">REGIÃO/MÊS DE REFERÊNCIA: Região Central  </t>
  </si>
  <si>
    <t xml:space="preserve">FORMA DE EXECUÇÃO: INDIRETA </t>
  </si>
  <si>
    <t>BDI CALCULADO: 29,12%</t>
  </si>
  <si>
    <t>LIM-GER-005</t>
  </si>
  <si>
    <t>5.1.2</t>
  </si>
  <si>
    <t>CAIXA SIFONADA EM PVC COM GRELHA REDONDA 150 X 150 X 50 MM</t>
  </si>
  <si>
    <t>HID-SIF-006</t>
  </si>
  <si>
    <t>BEBEDOURO GEMINADO MG-F 80 INOX (INDUSTRIAL)</t>
  </si>
  <si>
    <t>6.5.11</t>
  </si>
  <si>
    <t>ACE-BEB-010</t>
  </si>
  <si>
    <t>INC-PLA-005</t>
  </si>
  <si>
    <t>PLACA FOTOLUMINESCENTE "E5" - 300 X 300 MM</t>
  </si>
  <si>
    <t>PLACA FOTOLUMINESCENTE "E8" - 300 X 300 MM</t>
  </si>
  <si>
    <t>INC-PLA-010</t>
  </si>
  <si>
    <t>Sinalizador de mensagem em PVC ou aço, com descrição [ ESTA PORTA PERMANECERÁ ABERTA DURANTE O HORÁRIO DE FUNCIONAMENTO COMERCIAL ], dimensões 30x18cm, fundo verde, pictograma fotoluminescente.</t>
  </si>
  <si>
    <t>INC-PLA-020</t>
  </si>
  <si>
    <t>PLACA FOTOLUMINESCENTE "S12" - 380 X 190 MM (SAÍDA)</t>
  </si>
  <si>
    <t>INC-PLA-035</t>
  </si>
  <si>
    <t>PLACA FOTOLUMINESCENTE "S1" OU "S2"- 380 X 190 MM (SAÍDA - DIREITA)</t>
  </si>
  <si>
    <t>INC-PLA-015</t>
  </si>
  <si>
    <t>PLACA FOTOLUMINESCENTE "S1" OU "S2"- 380 X 190 MM (SAÍDA - ESQUERDA)</t>
  </si>
  <si>
    <t>PLACA FOTOLUMINESCENTE "S3"- 380 X 190 MM (SAÍDA - ESQUERDA)</t>
  </si>
  <si>
    <t>PLACA FOTOLUMINESCENTE "S9" - 380 X 190 MM (SAÍDA ESCADA DESCE)</t>
  </si>
  <si>
    <t>INC-PLA-025</t>
  </si>
  <si>
    <t>SINALIZAÇÃO DE EMERGÊNCIA</t>
  </si>
  <si>
    <t>SINALIZADOR DE MENSAGEM EM PVC OU AÇO MODELO M1 COM DIZERES CONFORME DETALHE EM PROJETO</t>
  </si>
  <si>
    <t>SPDA</t>
  </si>
  <si>
    <t>RE-BAR 3/8" X 3,4M COM 3 CLIPS PARA EMENDA 8-10MM</t>
  </si>
  <si>
    <t>SPDA-BAR-030</t>
  </si>
  <si>
    <t>TERMINAL AÉREO H = 25 CM, D = 3/8"</t>
  </si>
  <si>
    <t>SPDA-TER-010</t>
  </si>
  <si>
    <t>CAIXA DE EQUALIZAÇÃO PARA USO INTERNO COM 9 TERMINAIS 210X210X90MM EM AÇO</t>
  </si>
  <si>
    <t>SPDA-CXS-010</t>
  </si>
  <si>
    <t>CONECTOR COM RABICHO EM LATÃO COM PORCA 3/8" PARA CABOS 16 A 35MM²</t>
  </si>
  <si>
    <t>SPDA-COM-035</t>
  </si>
  <si>
    <t>TERMINAL FIXADOR UNIVERSAL DE SPDA ESTANHADO PARA CABOS DE 16 A 70 MM2</t>
  </si>
  <si>
    <t>SPDA-FIX-010</t>
  </si>
  <si>
    <t>CONECTOR SPLIT-BOLT 35 MM²</t>
  </si>
  <si>
    <t>SPDA-CON-020</t>
  </si>
  <si>
    <t>CONECTOR CABO-HASTE EM BRONZE NATURAL PARA DOIS CABOS DE COBRE DE 16-70 MM²</t>
  </si>
  <si>
    <t>SPDA-CON-025</t>
  </si>
  <si>
    <t>PRESILHA PARA CABO DE ALUMÍNIO SEÇÃO TRANSVERSAL 70 MM2</t>
  </si>
  <si>
    <t>SPDA-PRE-015</t>
  </si>
  <si>
    <t>13.2.1</t>
  </si>
  <si>
    <t>13.2.2</t>
  </si>
  <si>
    <t>13.1.1</t>
  </si>
  <si>
    <t>13.1.2</t>
  </si>
  <si>
    <t>13.1.3</t>
  </si>
  <si>
    <t>13.1.4</t>
  </si>
  <si>
    <t>13.1.5</t>
  </si>
  <si>
    <t>13.1.6</t>
  </si>
  <si>
    <t>13.1.7</t>
  </si>
  <si>
    <t>18.1</t>
  </si>
  <si>
    <t>19.1</t>
  </si>
  <si>
    <t>SINALIZADOR DE EQUIPAMENTOS DE COMBATE A INCÊNDIO, MODELO E3, DIMENSÕES L=26,8CM, FUNDO BRANCO, PICTOGRAMA VERMELHO.</t>
  </si>
  <si>
    <t>16.1.2</t>
  </si>
  <si>
    <t>16.2</t>
  </si>
  <si>
    <t>16.2.1</t>
  </si>
  <si>
    <t>17.2</t>
  </si>
  <si>
    <t>PERFURAÇÃO DE ESTACA BROCA A TRADO MECANIZADO D=400MM</t>
  </si>
  <si>
    <t>FUN-TRA-045</t>
  </si>
  <si>
    <t>ARMAÇÃO DE BLOCO, VIGA BALDRAME OU SAPATA UTILIZANDO AÇO CA-50 DE 6,3 MM - MONTAGEM. AF_06/2017 (ARMAÇÃO PARA OS FUSTES)</t>
  </si>
  <si>
    <t>ARMAÇÃO DE BLOCO, VIGA BALDRAME OU SAPATA UTILIZANDO AÇO CA-50 DE 8 MM - MONTAGEM. AF_06/2017</t>
  </si>
  <si>
    <t>FORNECIMENTO DE CONCRETO ESTRUTURAL,USINADO, COM FCK-25 MPA, INCLUSIVE LANÇAMENTO, ADENSAMENTO E ACABAMENTO</t>
  </si>
  <si>
    <t>LAJE PRÉ-MOLDADA, A REVESTIR, INCLUSIVE CAPEAMENTO E = 5 CM, SC = 300 KG/M2, L = 6,00 M (LAJE PROTENDIDA - BIBLIOTECA)</t>
  </si>
  <si>
    <t>LAJE PRÉ-MOLDADA, A REVESTIR, INCLUSIVE CAPEAMENTO E = 5 CM, SC = 200 KG/M2, L = 6,00 M (LAJE PROTENDIDA - PISO BIBLIOTECA)</t>
  </si>
  <si>
    <t>FORNECIMENTO DE CONCRETO ESTRUTURAL ,USINADO, COM FCK-30 MPA, INCLUSIVE LANÇAMENTO, ADENSAMENTO E ACABAMENTO</t>
  </si>
  <si>
    <t>FORMA E DESFORMA DE COMPENSADO PLASTIFICADO, ESP.14MM, REAPROVEITAMENTO (5X), EXCLUSIVE ESCORAMENTO</t>
  </si>
  <si>
    <t>ARQUIBANCADA PADRÃO DE CONCRETO SEM SOLO, METRO DE CADA DEGRAU DE 90X40CM, DESEMPENADO A FRESCO E DEGRAUS INTERMEDIÁRIO DE 10 EM 10M (PARAMEDIÇÕES: MULTIPLICAR A EXTENSÃO PELO NÚMERO DE DEGRAUS)-(PADRÃO SEE) - CONFORME PROJETO</t>
  </si>
  <si>
    <t>EST-MET-050</t>
  </si>
  <si>
    <t>PLACA FOTOLUMINESCENTE "S8" - 380 X 190 MM (SAÍDA ESCADA DESCE)</t>
  </si>
  <si>
    <t>ADAPTADOR SOLDÁVEL DE PVC MARROM COM FLANGES E ANEL PARA CAIXA DÁGUA Ø 20 MM X 1/2"</t>
  </si>
  <si>
    <t>HID-ADP-005</t>
  </si>
  <si>
    <t>ADAPTADOR SOLDÁVEL DE PVC MARROM COM FLANGES  EANEL PARA CAIXA DÁGUA Ø 32 MM X 1"</t>
  </si>
  <si>
    <t>HID-ADP-015</t>
  </si>
  <si>
    <t>FORNECIMENTO E ASSENTAMENTO DE TUBO PVC RÍGIDO SOLDÁVEL, ÁGUA FRIA, DN 32 MM (1") , INCLUSIVE CONEXÕES</t>
  </si>
  <si>
    <t>FORNECIMENTO E ASSENTAMENTO DE TUBO PVC RÍGIDO SOLDÁVEL, ÁGUA FRIA, DN 40 MM (1.1/4"), INCLUSIVE CONEXÕES</t>
  </si>
  <si>
    <t>HID-TUB-020</t>
  </si>
  <si>
    <t>FORNECIMENTO E ASSENTAMENTO DE TUBO PVC ESGOTO, REFORÇADO PB, VIROLA E ANEL - INCLUSIVE CONEXÕES E SUPORTES, D = 150 MM (NBR 7362)</t>
  </si>
  <si>
    <t>HID-TUB-090</t>
  </si>
  <si>
    <t>FORNECIMENTO E ASSENTAMENTO DE TUBO PVC ESGOTO, REFORÇADO PB, VIROLA E ANEL - INCLUSIVE CONEXÕES E SUPORTES, D = 200 MM (NBR 7362)</t>
  </si>
  <si>
    <t>HID-TUB-065</t>
  </si>
  <si>
    <t>CANALETA TIPO2 - D=500MM ,PRÉ-MOLDADA DE CONCRETO,PADRÃO DEER-MG</t>
  </si>
  <si>
    <t>DRE-CAN-015</t>
  </si>
  <si>
    <t>CAIXA ALVENARIA 60X60X80CM, TAMPA EM GRELHA DE AÇO-PASSAGEM, INCLUSIVE ESCAVAÇÃO, REATERRO E BOTA-FORA</t>
  </si>
  <si>
    <t>HID-CXS-205</t>
  </si>
  <si>
    <t>ELE-CXS-210</t>
  </si>
  <si>
    <t>CONTRAPISO DESEMPENADO COM ARGAMASSA,TRAÇO1:3(CIMENTO E AREIA), ESP. 20MM</t>
  </si>
  <si>
    <t>REVESTIMENTO COM LADRILHO HIDRÁULICO APLICADO EM PISO (25X25CM) COM JUNTA SECA, COM DUAS(2)CORES, ASSENTAMENTO COM ARGAMASSA INDUSTRIALIZADA</t>
  </si>
  <si>
    <t>REVESTIMENTO COM CERÂMICA APLICADO EM PISO, ACABAMENTO ESMALTADO, AMBIENTE EXTERNO (ANTIDERRAPANTE), PADRÃO EXTRA, DIMENSÃO DA PEÇA ATÉ 2025CM2, PEIV, ASSENTAMENTO COM ARGAMASSA INDUSTRIALIZADA, INCLUSIVE REJUNTAMENTO</t>
  </si>
  <si>
    <t>APLICAÇÃO DE FAIXA/FITA ADESIVA ANTIDERRAPANTE, LARGURA 50MM, EM DEGRAUS DE ESCADA, INCLUSIVE FORNECIMENTO</t>
  </si>
  <si>
    <t>11.2</t>
  </si>
  <si>
    <t>REVESTIMENTO COM CERÂMICA APLICADO EM PAREDE, ACABAMENTO ESMALTADO, AMBIENTE INTERNO/EXTERNO, PADRÃOEXTRA, DIMENSÃO DA PEÇA ATÉ 2025 CM2, PEIIII, ASSENTAMENTO COM ARGAMASSA INDUSTRIALIZADA, INCLUSIVE REJUNTAMENTO</t>
  </si>
  <si>
    <t>ED-9081</t>
  </si>
  <si>
    <t>12.1.2</t>
  </si>
  <si>
    <t>12.1.3</t>
  </si>
  <si>
    <t>12.1.4</t>
  </si>
  <si>
    <t>RODAPÉ COM REVESTIMENTO EM CERÂMICA ESMALTADA COMERCIAL, ALTURA10CM, PEIIV, ASSENTAMENTO COM ARGAMASSA INDUSTRIALIZADA, INCLUSIVE REJUNTAMENTO</t>
  </si>
  <si>
    <t>12.1.5</t>
  </si>
  <si>
    <t>REVESTIMENTO CERÂMICO PARA PAREDES INTERNAS COM PLACAS TIPO ESMALTADA</t>
  </si>
  <si>
    <t>12.1.6</t>
  </si>
  <si>
    <t>12.1.7</t>
  </si>
  <si>
    <t>12.2.1</t>
  </si>
  <si>
    <t>PINTURA COM VERNIZ SINTÉTICO MARÍTIMO EM ESQUADRIAS DE MADEIRA, DUAS (2) DEMÃOS ,ACABAMENTO TIPO ACETINADO (BRILHO SÚTIL)</t>
  </si>
  <si>
    <t>EMASSAMENTO EM PAREDE COM MASSA CORRIDA (PVA) ,UMA (1) DEMÃO, INCLUSIVE LIXAMENTO PARA PINTURA</t>
  </si>
  <si>
    <t>PIN-EMA-010</t>
  </si>
  <si>
    <t>EMASSAMENTO EM TETO COM MASSA CORRIDA (PVA) ,UMA (1) DEMÃO, INCLUSIVE LIXAMENTO PARA PINTURA</t>
  </si>
  <si>
    <t>PIN-EMA-012</t>
  </si>
  <si>
    <t>PINTURA COM VERNIZ SINTÉTICO MARÍTIMO EM RÉGUAS PARA FIXAÇÃO CARTAZES E PROTEÇÃO DE CARTEIRAS, COM LARGURA DE 10CM E ESP.2CM, DUAS (2) DEMÃOS, ACABAMENTO TIPO FOSCO</t>
  </si>
  <si>
    <t>PINTURA LÁTEX (PVA) EM PAREDE , DUAS (2) DEMÃOS , EXCLUSIVE SELADOR ACRÍLICO E MASSA ACRÍLICA/CORRIDA (PVA)</t>
  </si>
  <si>
    <t>PINTURA LÁTEX (PVA) EM TETO , DUAS (2) DEMÃOS , EXCLUSIVE SELADOR ACRÍLICO E MASSA ACRÍLICA/CORRIDA (PVA)</t>
  </si>
  <si>
    <t>PIN-LAT-006</t>
  </si>
  <si>
    <t>FORRO DE GESSO EM PLACAS ACARTONADAS - FGA</t>
  </si>
  <si>
    <t>FOR-GES-015</t>
  </si>
  <si>
    <t>PINTURA ACRÍLICA PARA PISO EM FAIXA DE DEMARCAÇÃO DE QUADRA, DUAS (2) DEMÃOS, FAIXA COM LARGURA DE 5 CM</t>
  </si>
  <si>
    <t>PINTURA ACRÍLICA PARA PISO EM QUADRAS ESPORTIVA ,DUAS (2) DEMÃOS</t>
  </si>
  <si>
    <t>CAIXA PARA MEDIDOR POLIFÁSICO CONFORME PADRÕES CEMIG TIPO CM-18</t>
  </si>
  <si>
    <t>ELE-ELE-040</t>
  </si>
  <si>
    <t>CABO DE COBRE FLEXÍVEL,CLASSE 5,ISOLAMENTO TIPO EPR/HEPR, NÃO HALOGENADO, ANTICHAMA, TERMOFIXO, UNIPOLAR, SEÇÃO 120 MM2, 90°C, 0,6/1KV</t>
  </si>
  <si>
    <t>ELE-CAB-325</t>
  </si>
  <si>
    <t>CABO DE COBRE FLEXÍVEL, CLASSE 5, ISOLAMENTO TIPO EPR/HEPR, NÃO HALOGENADO, ANTICHAMA, TERMOFIXO, UNIPOLAR, SEÇÃO 70 MM2, 90°C, 0,6/1KV</t>
  </si>
  <si>
    <t>CABO DE COBRE FLEXÍVEL, CLASSE5, ISOLAMENTO TIPO EPR/HEPR, NÃO HALOGENADO, ANTICHAMA, TERMOFIXO, UNIPOLAR, SEÇÃO 25 MM2, 90°C, 0,6/1KV</t>
  </si>
  <si>
    <t>ELE-CAB-300</t>
  </si>
  <si>
    <t>CABO DE COBRE FLEXÍVEL, CLASSE5, ISOLAMENTO TIPO EPR/HEPR, NÃO HALOGENADO, ANTICHAMA, TERMOFIXO, UNIPOLAR, SEÇÃO 16 MM2, 90°C, 0,6/1KV</t>
  </si>
  <si>
    <t>CABO DE COBRE FLEXÍVEL, CLASSE5, ISOLAMENTO TIPO EPR/HEPR, NÃO HALOGENADO, ANTICHAMA, TERMOFIXO, UNIPOLAR, SEÇÃO 10 MM2, 90°C, 0,6/1KV</t>
  </si>
  <si>
    <t>CABO DE COBRE FLEXÍVEL, CLASSE5, ISOLAMENTO TIPO EPR/HEPR, NÃO HALOGENADO, ANTICHAMA, TERMOFIXO, UNIPOLAR, SEÇÃO 6 MM2, 90°C, 0,6/1KV</t>
  </si>
  <si>
    <t>CABO DE COBRE FLEXÍVEL, CLASSE5, ISOLAMENTO TIPO LSHF/ATOX, NÃO HALOGENADO, ANTICHAMA, TERMO PLÁSTICO, UNIPOLAR, SEÇÃO 1,5 MM2, 70°C, 450/750V</t>
  </si>
  <si>
    <t>ELE-CAB-230</t>
  </si>
  <si>
    <t>CABO DE COBRE FLEXÍVEL, CLASSE5, ISOLAMENTO TIPO LSHF/ATOX, NÃO HALOGENADO, ANTICHAMA, TERMO PLÁSTICO, UNIPOLAR, SEÇÃO 2,5 MM2, 70°C, 450/750V</t>
  </si>
  <si>
    <t>ELE-CAB-235</t>
  </si>
  <si>
    <t>CABO DE COBRE FLEXÍVEL, CLASSE5, ISOLAMENTO TIPO LSHF/ATOX, NÃO HALOGENADO, ANTICHAMA, TERMO PLÁSTICO, UNIPOLAR, SEÇÃO 4 MM2, 70°C, 450/750V</t>
  </si>
  <si>
    <t>ELE-CAB-240</t>
  </si>
  <si>
    <t>CABO DE COBRE FLEXÍVEL, CLASSE5, ISOLAMENTO TIPO LSHF/ATOX, NÃO HALOGENADO, ANTICHAMA, TERMO PLÁSTICO, UNIPOLAR, SEÇÃO 6 MM2, 70°C, 450/750V</t>
  </si>
  <si>
    <t>ELE-CAB-245</t>
  </si>
  <si>
    <t>PREFEITURA MUNICIPAL DE SARZEDO
ESCOLA MUNICIPAL SANTA ROSA
PLANILHA DE QUANTIDADES</t>
  </si>
  <si>
    <t>OMNE-01-ESCOLA SANTA ROSA-PE-LM-R00</t>
  </si>
  <si>
    <t>ESCOLA MUNICIPAL - BAIRRO SANTA ROSA</t>
  </si>
  <si>
    <t>ARMAÇÃO DE PILAR OU VIGA DE UMA ESTRUTURA CONVENCIONAL DE CONCRETO ARMADO EM UM EDIFÍCIO DE MÚLTIPLOS PAVIMENTOS UTILIZANDO AÇO CA-50 DE 22,0 MM - MONTAGEM. AF_12/2015</t>
  </si>
  <si>
    <t>3.1.5</t>
  </si>
  <si>
    <t>3.1.3.8</t>
  </si>
  <si>
    <t>4.1.2</t>
  </si>
  <si>
    <t>4.1.3</t>
  </si>
  <si>
    <t>6.1.17</t>
  </si>
  <si>
    <t>6.1.19</t>
  </si>
  <si>
    <t>6.1.20</t>
  </si>
  <si>
    <t>10.1</t>
  </si>
  <si>
    <t>10.2</t>
  </si>
  <si>
    <t>10.3</t>
  </si>
  <si>
    <t>10.4</t>
  </si>
  <si>
    <t>10.5</t>
  </si>
  <si>
    <t>10.6</t>
  </si>
  <si>
    <t>10.7</t>
  </si>
  <si>
    <t>10.8</t>
  </si>
  <si>
    <t>10.9</t>
  </si>
  <si>
    <t>10.10</t>
  </si>
  <si>
    <t>10.11</t>
  </si>
  <si>
    <t>10.12</t>
  </si>
  <si>
    <t>10.13</t>
  </si>
  <si>
    <t>10.14</t>
  </si>
  <si>
    <t>10.15</t>
  </si>
  <si>
    <t>10.16</t>
  </si>
  <si>
    <t>10.17</t>
  </si>
  <si>
    <t>10.18</t>
  </si>
  <si>
    <t>10.19</t>
  </si>
  <si>
    <t>10.20</t>
  </si>
  <si>
    <t>10.21</t>
  </si>
  <si>
    <t>10.22</t>
  </si>
  <si>
    <t>10.23</t>
  </si>
  <si>
    <t>10.24</t>
  </si>
  <si>
    <t>10.25</t>
  </si>
  <si>
    <t>10.26</t>
  </si>
  <si>
    <t>10.27</t>
  </si>
  <si>
    <t>10.28</t>
  </si>
  <si>
    <t>17.1</t>
  </si>
  <si>
    <t>19.2</t>
  </si>
  <si>
    <t>19.3</t>
  </si>
  <si>
    <t>19.4</t>
  </si>
  <si>
    <t>20.1</t>
  </si>
  <si>
    <t>20.2</t>
  </si>
  <si>
    <t>20.3</t>
  </si>
  <si>
    <t>21.1</t>
  </si>
  <si>
    <t>22.1</t>
  </si>
  <si>
    <t>TERRAPLENAGEM</t>
  </si>
  <si>
    <t>CARGA DE MATERIAL DE QUALQUER NATUREZA SOBRE CAMINHÃO-MECÂNICA</t>
  </si>
  <si>
    <t>TRA-CAR-010</t>
  </si>
  <si>
    <t>TER-ESC-015</t>
  </si>
  <si>
    <t>ESCAVAÇÃO E CARGA MECANIZADA EM MATERIAL DE 1ª CATEGORIA</t>
  </si>
  <si>
    <t>3.1.5.1</t>
  </si>
  <si>
    <t>3.1.5.2</t>
  </si>
  <si>
    <t>3.1.6</t>
  </si>
  <si>
    <t>3.1.6.1</t>
  </si>
  <si>
    <t>3.1.6.2</t>
  </si>
  <si>
    <t>3.1.6.3</t>
  </si>
  <si>
    <t>3.1.6.4</t>
  </si>
  <si>
    <t>3.2</t>
  </si>
  <si>
    <t>3.2.1</t>
  </si>
  <si>
    <t>22.2</t>
  </si>
  <si>
    <t>21.2</t>
  </si>
  <si>
    <t>21.3</t>
  </si>
  <si>
    <t>ARMADURA DE TELA DE AÇO CA-60 B SOLDADA TIPO Q 92 (DIÂMETRODOFIO: 4,20MM/DIMENSÕESDATRAMA:150X150MM / TIPO DA MALHA: QUADRANGULAR)</t>
  </si>
  <si>
    <t>KIT DE PORTA DE MADEIRA PARA PINTURA, SEMI-OCA (LEVE OU MÉDIA), PADRÃO MÉDIO, 80X210CM, ESPESSURA DE 3,5CM, ITENS INCLUSOS: DOBRADIÇAS, MONTAGEM E INSTALAÇÃO DO BATENTE, FECHADURA COM EXECUÇÃO DO FURO - FORNECIMENTO E INSTALAÇÃO. (INCLUSIVE MARCO E ALISAR)</t>
  </si>
  <si>
    <t>PORTA EM MADEIRA DE LEI REVESTIDA EM LAMINADO MELAMÍNICO, COM MARCO EM ALUMÍNIO ANODIZADO NATURAL,TARJETA LIVRE/OCUPADO E DOBRADIÇAS - 60 X 165 CM  (INCLUSIVE MARCO E ALISAR)</t>
  </si>
  <si>
    <t>KIT DE PORTA DE MADEIRA PARA PINTURA, SEMI-OCA (LEVE OU MÉDIA), PADRÃO MÉDIO, 70X210CM, ESPESSURA DE 3,5CM, ITENS INCLUSOS: DOBRADIÇAS, MONTAGEM E INSTALAÇÃO DO BATENTE, FECHADURA COM EXECUÇÃO DO FURO - FORNECIMENTO E INSTALAÇÃO.  (INCLUSIVE MARCO E ALISAR)</t>
  </si>
  <si>
    <t>PORTA EM MADEIRA DE LEI ESPECIAL 90 X 210 CM, PARA PINTURA, PARA P.N.E., COM PROTEÇÃO INFERIOR EM LAMINADO MELAMÍNICO, INCLUSIVE FERRAGENS E MAÇANETA TIPO ALAVANCA (P2)  (INCLUSIVE MARCO E ALISAR)</t>
  </si>
  <si>
    <t>ARM-AÇO-005</t>
  </si>
  <si>
    <t>CORTE, DOBRA E MONTAGEM DE AÇO CA-50 DIÂMETRO(6,3MMA12,5MM)</t>
  </si>
  <si>
    <t>CHAPISCO COM ARGAMASSA, TRAÇO 1:3 (CIMENTO E AREIA), ESP.
5MM, APLICADO EM ALVENARIA/ESTRUTURA DE CONCRETO COM
COLHER, PREPARO MECÂNICO (INTERNO)</t>
  </si>
  <si>
    <t>REBOCO COM ARGAMASSA, TRAÇO 1:2:9 (CIMENTO, CAL E AREIA),
COM ADITIVO IMPERMEABILIZANTE, ESP. 20MM, APLICAÇÃO
MANUAL, PREPARO MECÂNICO (INTERNO)</t>
  </si>
  <si>
    <t xml:space="preserve">REV-REB-010
</t>
  </si>
  <si>
    <t xml:space="preserve">PREPARAÇÃO PARA EMASSAMENTO OU PINTURA (LÁTEX/ACRÍLICA)
EM PAREDE, INCLUSIVE UMA (1) DEMÃO DE SELADOR ACRÍLICO </t>
  </si>
  <si>
    <t>PIN-SEL-005</t>
  </si>
  <si>
    <t xml:space="preserve">PREPARAÇÃO PARA EMASSAMENTO OU PINTURA (LÁTEX/ACRÍLICA)
EM TETO, INCLUSIVE UMA (1) DEMÃO DE SELADOR ACRÍLICO </t>
  </si>
  <si>
    <t xml:space="preserve">REVESTIMENTO DE GESSO EM TETO, ESP. 5MM, APLICAÇÃO
MANUAL (SARRAFAEADO) </t>
  </si>
  <si>
    <t xml:space="preserve">LAJE DE TRANSIÇÃO E = 5 CM, SEM JUNTA, FCK = 10 MPA (MANUAL) </t>
  </si>
  <si>
    <t>PIS-LAJ-005</t>
  </si>
  <si>
    <t xml:space="preserve">FORNECIMENTO E ASSENTAMENTO DE JANELA DE ALUMÍNIO, LINHA
SUPREMA ACABAMENTO ANODIZADO, TIPO CORRER COM
CONTRAMARCO, INCLUSIVE FORNECIMENTO DE VIDRO LISO DE
4MM, FERRAGENS E ACESSÓRIOS
</t>
  </si>
  <si>
    <t xml:space="preserve">SER-JAN-030
</t>
  </si>
  <si>
    <t>ESTRUTURA DE PISO DA QUADRA E ARQUIBANCADAS</t>
  </si>
  <si>
    <t xml:space="preserve">POLIMENTO MECÂNICO DE PISO EM CONCRETO COM
NIVELAMENTO A LASER (NÍVEL ZERO) </t>
  </si>
  <si>
    <t>PIS-POL-010</t>
  </si>
  <si>
    <t>ALAMBRADO PARA QUADRA ESPORTIVA, COM TELA DE ARAME
GALVANIZADO FIO 12 # 2", FIXADO EM QUADROS DE TUBOS DE
AÇO CARBONO GALVANIZADO DN 50MM (2")</t>
  </si>
  <si>
    <t>SER-ALA-010</t>
  </si>
  <si>
    <t xml:space="preserve">TRAVE DE GOL EM TUBO GALVANIZADO PARA QUADRA, INCLUSIVE
REDE E PINTURA </t>
  </si>
  <si>
    <t xml:space="preserve">TABELA DE BASQUETE EM POSTE METÁLICO E SUPORTE DE PISO </t>
  </si>
  <si>
    <t>REDE DE VÔLEI COM PEDESTAL PARA JUIZ</t>
  </si>
  <si>
    <t>PILARES ESPECIAIS EXTERNOS</t>
  </si>
  <si>
    <t>3.1.1.5</t>
  </si>
  <si>
    <t>3.1.1.6</t>
  </si>
  <si>
    <t>3.1.1.7</t>
  </si>
  <si>
    <t>3.1.1.8</t>
  </si>
  <si>
    <t>3.1.3.11</t>
  </si>
  <si>
    <t>3.1.4.3</t>
  </si>
  <si>
    <t>3.1.4.4</t>
  </si>
  <si>
    <t>3.1.4.5</t>
  </si>
  <si>
    <t>3.1.4.6</t>
  </si>
  <si>
    <t>3.1.4.7</t>
  </si>
  <si>
    <t>3.1.4.8</t>
  </si>
  <si>
    <t>3.1.4.9</t>
  </si>
  <si>
    <t>3.1.4.10</t>
  </si>
  <si>
    <t>3.1.4.11</t>
  </si>
  <si>
    <t>3.1.6.5</t>
  </si>
  <si>
    <t>3.1.6.6</t>
  </si>
  <si>
    <t>3.1.6.7</t>
  </si>
  <si>
    <t>3.1.7</t>
  </si>
  <si>
    <t>3.1.7.1</t>
  </si>
  <si>
    <t>3.1.7.2</t>
  </si>
  <si>
    <t>3.1.7.3</t>
  </si>
  <si>
    <t>3.1.7.4</t>
  </si>
  <si>
    <t>LAJE PRÉ-MOLDADA, A REVESTIR, INCLUSIVE CAPEAMENTO E = 4
CM, SC = 200 KG/M2, L = 3,00 M</t>
  </si>
  <si>
    <t>3.2.2</t>
  </si>
  <si>
    <t>3.2.3</t>
  </si>
  <si>
    <t>4.1.6</t>
  </si>
  <si>
    <t>4.1.7</t>
  </si>
  <si>
    <t>ESTRUTURA DE AÇO PARA COBERTURA EM ARCO , ESPAÇAMENTO ENTRE ARCOS 5 M, VÃO 20 M (CONFORME PROJETO)</t>
  </si>
  <si>
    <t>18.2</t>
  </si>
  <si>
    <t>18.3</t>
  </si>
  <si>
    <t>18.4</t>
  </si>
  <si>
    <t>TELHAMENTO COM TELHA ONDULADA DE FIBRA DE VIDRO E = 0,6 MM, PARA TELHADO COM INCLINAÇÃO MAIOR QUE 10°, COM ATÉ 2 ÁGUAS, INCLUSO IÇAMENTO (TRANSLÚCIDA)</t>
  </si>
  <si>
    <t xml:space="preserve">COBERTURA EM TELHA METÁLICA GALVANIZADA TRAPEZOIDAL, TIPO
DUPLA TERMOACÚSTICA COM DUAS FACES TRAPEZOIDAIS, ESP.
0,43MM, PREENCHIMENTO EM POLIESTIRENO EXPANDIDO/ISOPOR
COM ESP. 30MM, ACABAMENTO NATURAL, INCLUSIVE ACESSÓRIOS
PARA FIXAÇÃO, FORNECIMENTO E INSTALAÇÃO
</t>
  </si>
  <si>
    <t>TELHAMENTO COM TELHA ONDULADA DE FIBRA DE VIDRO E = 0,6 MM, PARA TELHADO COM INCLINAÇÃO MAIOR QUE 10°, COM ATÉ 2 ÁGUAS, INCLUSO IÇAMENTO (TRANSLÚCIDA) - PARA FACHADAS FRONTAIS</t>
  </si>
  <si>
    <t>GRADES, PORTÕES, MUROS DE DIVISA, CORRIMÃOS, GUARDA-CORPOS E ÁREA EXTERNA</t>
  </si>
  <si>
    <t>SEE-EST-025</t>
  </si>
  <si>
    <t>PASSEIOS DE CONCRETO E = 8 CM, FCK = 15 MPA PADRÃO
PREFEITURA (PARA PASSEIO EXTERNO E TAMPA DE ACESSO)</t>
  </si>
  <si>
    <t>ESCADA DE CONCRETO 20 MPA, APARENTE, ESPELHO = 16,3 CM,
ARMAÇÃO, FORMA PLASTIFICADA, ESCORAMENTO E DESFORMA (ESCADAS DE ACESSO)</t>
  </si>
  <si>
    <t>GUARDA-CORPO EM AÇO GALVANIZADO DIN 2440, D = 2", COM SUBDIVISÕES EM TUBO DE AÇO D = 1/2", H = 1,05 M - COM CORRIMÃO DUPLO DE TUBO DE AÇO GALVANIZADO DE D = 1 1/2" (PARA RAMPAS E ESCADAS DE ACESSSO DA ESCOLA ETAMÉM PARA RAMPA DE ACESSO AO SEGUNDO ANDAR)</t>
  </si>
  <si>
    <t>5.2.2</t>
  </si>
  <si>
    <t>5.1.6</t>
  </si>
  <si>
    <t>PLU-CHA-005</t>
  </si>
  <si>
    <t>ALVENARIA DE TIJOLO CERÂMICO FURADO E = 15 CM, A REVESTIR (INCLUINDO PLATIBANDA)</t>
  </si>
  <si>
    <t>REBOCO COM ARGAMASSA, TRAÇO 1:2:9 (CIMENTO, CAL E AREIA),
COM ADITIVO IMPERMEABILIZANTE, ESP. 20MM, APLICAÇÃO
MANUAL, PREPARO MECÂNICO - INCLUINDO PLATIBANDA (EXTERNO)</t>
  </si>
  <si>
    <t>CHAPISCO COM ARGAMASSA, TRAÇO 1:3 (CIMENTO E AREIA), ESP.
5MM, APLICADO EM ALVENARIA/ESTRUTURA DE CONCRETO COM
COLHER, PREPARO MECÂNICO - INCLUINDO PLATIBANDA(EXTERNO)</t>
  </si>
  <si>
    <t>PEITORIL DE GRANITO CINZA ANDORINHA E = 3 CM</t>
  </si>
  <si>
    <t>PEI-GRA-010</t>
  </si>
  <si>
    <t>ESQUADRIAS VENEZIANA EM CHAPA 18, ACESSÓRIOS DE FIXAÇÃO E MONTAGEM, INLUINDO TRATAMENTO E PINTURA (QUADRA)</t>
  </si>
  <si>
    <t>5.1.7</t>
  </si>
  <si>
    <t xml:space="preserve">PINTURA ESMALTE EM ESTRUTURA METÁLICA, DUAS (2) DEMÃOS,
INCLUSIVE UMA (1) DEMÃO FUNDO ANTICORROSIVO </t>
  </si>
  <si>
    <t>PINTURA ESMALTE EM ESTRUTURA METÁLICA, DUAS (2) DEMÃOS,
INCLUSIVE UMA (1) DEMÃO FUNDO ANTICORROSIVO - (COBERTURA DO PÁTIO DA ESCOLA E ESTTRUTURA DAS RAMPA)</t>
  </si>
  <si>
    <t>CHAPIMMETÁLICO,COMPINGADEIRA,CHAPAGALVANIZADANº24, DESENVOLVIMENTO = 35 CM</t>
  </si>
  <si>
    <t>COBERTURA EM TELHA METÁLICA GALVANIZADA TRAPEZOIDAL, TIPO
DUPLA TERMOACÚSTICA COM DUAS FACES TRAPEZOIDAIS, ESP.
0,43MM, PREENCHIMENTO EM POLIESTIRENO EXPANDIDO/ISOPOR
COM ESP. 30MM, ACABAMENTO NATURAL, INCLUSIVE ACESSÓRIOS
PARA FIXAÇÃO, FORNECIMENTO E INSTALAÇÃO</t>
  </si>
  <si>
    <t>FORNECIMENTO, FABRICAÇÃO, TRANSPORTE E MONTAGEM DE ESTRUTURA METÁLICA EM PERFIS LAMINADOS, INCLUSIVE PINTURA PRIMER (PILARES, CHAPAS, CHUMBADORES E FECHAMENTO LATERAL DA QUADRA) - ESTRUTURA COMPLETA</t>
  </si>
  <si>
    <t xml:space="preserve">PINTURA COM VERNIZ SINTÉTICO MARÍTIMO EM ESQUADRIAS DE
MADEIRA, DUAS (2) DEMÃOS, ACABAMENTO TIPO BRILHANTE </t>
  </si>
  <si>
    <t>PIN-VER-010</t>
  </si>
  <si>
    <t>5.1.8</t>
  </si>
  <si>
    <t>PINTURA ANTICORROSIVA A BASE DE OXIDO DE FERRO (ZARCÃO)
EM ESQUADRIA E SUPERFÍCIE METÁLICA, UMA (1) DEMÃO</t>
  </si>
  <si>
    <t>5.2.5</t>
  </si>
  <si>
    <t>7.1.1</t>
  </si>
  <si>
    <t>7.1.2</t>
  </si>
  <si>
    <t>7.2.1</t>
  </si>
  <si>
    <t>7.3.1</t>
  </si>
  <si>
    <t>7.3.2</t>
  </si>
  <si>
    <t>7.3.3</t>
  </si>
  <si>
    <t>7.3.4</t>
  </si>
  <si>
    <t>7.3.5</t>
  </si>
  <si>
    <t>7.3.6</t>
  </si>
  <si>
    <t>7.3.7</t>
  </si>
  <si>
    <t>7.3.8</t>
  </si>
  <si>
    <t>7.3.9</t>
  </si>
  <si>
    <t>7.3.10</t>
  </si>
  <si>
    <t>7.3.11</t>
  </si>
  <si>
    <t>7.3.12</t>
  </si>
  <si>
    <t>7.3.13</t>
  </si>
  <si>
    <t>7.3.14</t>
  </si>
  <si>
    <t>7.3.15</t>
  </si>
  <si>
    <t>7.3.16</t>
  </si>
  <si>
    <t>7.3.17</t>
  </si>
  <si>
    <t>7.3.18</t>
  </si>
  <si>
    <t>7.3.19</t>
  </si>
  <si>
    <t>7.3.20</t>
  </si>
  <si>
    <t>7.3.21</t>
  </si>
  <si>
    <t>7.3.22</t>
  </si>
  <si>
    <t>7.3.23</t>
  </si>
  <si>
    <t>7.3.24</t>
  </si>
  <si>
    <t>7.4.1</t>
  </si>
  <si>
    <t>7.4.2</t>
  </si>
  <si>
    <t>7.4.3</t>
  </si>
  <si>
    <t>7.4.4</t>
  </si>
  <si>
    <t>7.4.5</t>
  </si>
  <si>
    <t>7.4.6</t>
  </si>
  <si>
    <t>7.5.1</t>
  </si>
  <si>
    <t>7.5.2</t>
  </si>
  <si>
    <t>7.5.3</t>
  </si>
  <si>
    <t>7.5.4</t>
  </si>
  <si>
    <t>7.5.5</t>
  </si>
  <si>
    <t>7.5.6</t>
  </si>
  <si>
    <t>7.5.7</t>
  </si>
  <si>
    <t>7.5.8</t>
  </si>
  <si>
    <t>7.5.9</t>
  </si>
  <si>
    <t>7.5.10</t>
  </si>
  <si>
    <t>7.5.11</t>
  </si>
  <si>
    <t>10.29</t>
  </si>
  <si>
    <t>10.30</t>
  </si>
  <si>
    <t>10.31</t>
  </si>
  <si>
    <t>10.32</t>
  </si>
  <si>
    <t>10.33</t>
  </si>
  <si>
    <t>10.34</t>
  </si>
  <si>
    <t>10.35</t>
  </si>
  <si>
    <t>10.36</t>
  </si>
  <si>
    <t>10.37</t>
  </si>
  <si>
    <t>10.38</t>
  </si>
  <si>
    <t>10.39</t>
  </si>
  <si>
    <t>10.40</t>
  </si>
  <si>
    <t>10.41</t>
  </si>
  <si>
    <t>10.42</t>
  </si>
  <si>
    <t>10.43</t>
  </si>
  <si>
    <t>10.44</t>
  </si>
  <si>
    <t>10.45</t>
  </si>
  <si>
    <t>10.46</t>
  </si>
  <si>
    <t>10.47</t>
  </si>
  <si>
    <t>10.48</t>
  </si>
  <si>
    <t>10.49</t>
  </si>
  <si>
    <t>10.50</t>
  </si>
  <si>
    <t>10.51</t>
  </si>
  <si>
    <t>10.52</t>
  </si>
  <si>
    <t>10.53</t>
  </si>
  <si>
    <t>10.54</t>
  </si>
  <si>
    <t>11.3</t>
  </si>
  <si>
    <t>11.4</t>
  </si>
  <si>
    <t>11.5</t>
  </si>
  <si>
    <t>11.6</t>
  </si>
  <si>
    <t>11.7</t>
  </si>
  <si>
    <t>11.8</t>
  </si>
  <si>
    <t>11.9</t>
  </si>
  <si>
    <t>11.10</t>
  </si>
  <si>
    <t>11.11</t>
  </si>
  <si>
    <t>11.12</t>
  </si>
  <si>
    <t>11.13</t>
  </si>
  <si>
    <t>11.14</t>
  </si>
  <si>
    <t>11.15</t>
  </si>
  <si>
    <t>11.16</t>
  </si>
  <si>
    <t>11.17</t>
  </si>
  <si>
    <t>11.18</t>
  </si>
  <si>
    <t>11.19</t>
  </si>
  <si>
    <t>11.20</t>
  </si>
  <si>
    <t>11.21</t>
  </si>
  <si>
    <t>11.22</t>
  </si>
  <si>
    <t>11.23</t>
  </si>
  <si>
    <t>11.24</t>
  </si>
  <si>
    <t>11.25</t>
  </si>
  <si>
    <t>11.26</t>
  </si>
  <si>
    <t>11.27</t>
  </si>
  <si>
    <t>11.28</t>
  </si>
  <si>
    <t>12.1.8</t>
  </si>
  <si>
    <t>12.2.2</t>
  </si>
  <si>
    <t>14.1.1</t>
  </si>
  <si>
    <t>14.1.2</t>
  </si>
  <si>
    <t>14.1.3</t>
  </si>
  <si>
    <t>14.1.4</t>
  </si>
  <si>
    <t>14.1.5</t>
  </si>
  <si>
    <t>14.1.6</t>
  </si>
  <si>
    <t>14.1.7</t>
  </si>
  <si>
    <t>14.1.8</t>
  </si>
  <si>
    <t>14.1.9</t>
  </si>
  <si>
    <t>14.2.1</t>
  </si>
  <si>
    <t>14.2.2</t>
  </si>
  <si>
    <t>14.2.3</t>
  </si>
  <si>
    <t>14.2.4</t>
  </si>
  <si>
    <t>14.2.5</t>
  </si>
  <si>
    <t>14.2.6</t>
  </si>
  <si>
    <t>14.2.7</t>
  </si>
  <si>
    <t>15.3</t>
  </si>
  <si>
    <t>15.4</t>
  </si>
  <si>
    <t>15.5</t>
  </si>
  <si>
    <t>15.6</t>
  </si>
  <si>
    <t>15.7</t>
  </si>
  <si>
    <t>15.8</t>
  </si>
  <si>
    <t>15.9</t>
  </si>
  <si>
    <t>15.10</t>
  </si>
  <si>
    <t>15.11</t>
  </si>
  <si>
    <t>15.12</t>
  </si>
  <si>
    <t>15.13</t>
  </si>
  <si>
    <t>15.14</t>
  </si>
  <si>
    <t>15.15</t>
  </si>
  <si>
    <t>15.16</t>
  </si>
  <si>
    <t>15.17</t>
  </si>
  <si>
    <t>16.1.3</t>
  </si>
  <si>
    <t>16.1.4</t>
  </si>
  <si>
    <t>16.1.5</t>
  </si>
  <si>
    <t>16.1.6</t>
  </si>
  <si>
    <t>16.1.7</t>
  </si>
  <si>
    <t>16.1.8</t>
  </si>
  <si>
    <t>16.1.9</t>
  </si>
  <si>
    <t>16.2.2</t>
  </si>
  <si>
    <t>16.2.3</t>
  </si>
  <si>
    <t>16.2.4</t>
  </si>
  <si>
    <t>16.2.5</t>
  </si>
  <si>
    <t>16.2.6</t>
  </si>
  <si>
    <t>17.1.1</t>
  </si>
  <si>
    <t>17.1.2</t>
  </si>
  <si>
    <t>17.2.1</t>
  </si>
  <si>
    <t>19.5</t>
  </si>
  <si>
    <t>20.4</t>
  </si>
  <si>
    <t>24.1</t>
  </si>
  <si>
    <t>FORNECIMENTO DE ANDAIME METÁLICO PARA FACHADA
(LOCAÇÃO), INCLUSIVE PISO METÁLICO E SAPATAS, EXCLUSIVE
MONTAGEM E DESMONTAGEM</t>
  </si>
  <si>
    <t>m²/m</t>
  </si>
  <si>
    <t xml:space="preserve">ED-9075 </t>
  </si>
  <si>
    <t>MONTAGEM E DESMONTAGEM DE ANDAIME METÁLICO PARA
FACHADA COM PISO METÁLICO, INCLUSIVE RODAPÉ/GUARDACORPO EM MADEIRA, EXCLUSIVE FORNECIMENTO DO ANDAIME</t>
  </si>
  <si>
    <t xml:space="preserve">AND-FAC-010
</t>
  </si>
  <si>
    <t>13.3.3</t>
  </si>
  <si>
    <t>13.3.4</t>
  </si>
  <si>
    <t>COT.01</t>
  </si>
  <si>
    <t>COT.02</t>
  </si>
  <si>
    <t>COT.03</t>
  </si>
  <si>
    <t>COT.04</t>
  </si>
  <si>
    <t>COT.05</t>
  </si>
  <si>
    <t>COT.06</t>
  </si>
  <si>
    <t>COT.07</t>
  </si>
  <si>
    <t>COT.08</t>
  </si>
  <si>
    <t>COT.09</t>
  </si>
  <si>
    <t>COT.10</t>
  </si>
  <si>
    <t>COT.11</t>
  </si>
  <si>
    <t>COT.12</t>
  </si>
  <si>
    <t>INTERRUPTOR DIFERENCIAL DR TETRAPOLAR DE 63A</t>
  </si>
  <si>
    <t>INTERRUPTOR DIFERENCIAL DR TETRAPOLAR DE 80A</t>
  </si>
  <si>
    <t>INTERRUPTOR DIFERENCIAL DR TETRAPOLAR DE 40A</t>
  </si>
  <si>
    <t xml:space="preserve">SUPRESSOR DE SURTO PARA PROTEÇÃO PRIMÁRIA EM QGD, ATÉ 1,5KV - 5 KA  </t>
  </si>
  <si>
    <t>ELE-SUP-005</t>
  </si>
  <si>
    <t>LÂMPADA TUBULAR LED, BASE G13, POTÊNCIA 18W, DIÂMETRO
26MM/T8, TEMPERATURA DA COR 6500K, FORNECIMENTO E
INSTALAÇÃO, EXCLUSIVE LUMINÁRIA</t>
  </si>
  <si>
    <t>ED-9973</t>
  </si>
  <si>
    <t>ELE-LUM-010</t>
  </si>
  <si>
    <t>LUMINÁRIA COMERCIAL CHANFRADA, PARA DUAS (2) LÂMPADAS TUBULARES FLUORESCENTE 2X16W-ØT8 OU 2X20WØT10 OU LED 2X9W-ØT8, FORNECIMENTO E INSTALAÇÃO, EXCLUSIVE BASE, REATOR E LÂMPADAS</t>
  </si>
  <si>
    <t>COT.13</t>
  </si>
  <si>
    <t>COT.14</t>
  </si>
  <si>
    <t>COT.15</t>
  </si>
  <si>
    <t>LUMINÁRIA LED DE 80W, 48 LEDS, COM ACESSÓRIOS, BIVOLT, TEMPERATURA 6000K, FLUXO LUMINOSO 6.700LM, EFICÁCIA DE 84LM/W, SEM POSTE</t>
  </si>
  <si>
    <t xml:space="preserve">SEDS-ESQ-040 </t>
  </si>
  <si>
    <t>FORNECIMENTO E ASSENTAMENTO DE PAINEL FIXO EM TELA
METÁLICA FIO 12 # 5 MM</t>
  </si>
  <si>
    <t>SER-PAI-005</t>
  </si>
  <si>
    <t>FORNECIMENTO E INSTALAÇÃO DE RESERVATÓRIO DE METÁLICO TIPO TAÇA COLUNA CHEIA COM CAPACIDADE MÍNIMA DE 40.000L - (28.000 LITROS PARA CONSUMO E 12.000 LITROS PARA RESERVA TÉCNICA DE INCÊNDIO)</t>
  </si>
  <si>
    <t>COMPOSIÇÃO</t>
  </si>
  <si>
    <t>COT.16</t>
  </si>
  <si>
    <t>COT.17</t>
  </si>
  <si>
    <t>COT.18</t>
  </si>
  <si>
    <t>COT.19</t>
  </si>
  <si>
    <t>COT.20</t>
  </si>
  <si>
    <t>6.1.21</t>
  </si>
  <si>
    <t>6.1.22</t>
  </si>
  <si>
    <t>6.1.23</t>
  </si>
  <si>
    <t>6.1.24</t>
  </si>
  <si>
    <t>ED-9906</t>
  </si>
  <si>
    <t xml:space="preserve">CONTRAVERGA EM CONCRETO ESTRUTURAL PARA VÃOS ACIMA
DE 150CM, PREPARADO EM OBRA COM BETONEIRA, CONTROLE
"A", COM FCK 20 MPA, MOLDADA IN LOCO, INCLUSIVE ARMAÇÃO
</t>
  </si>
  <si>
    <t>ED-9907</t>
  </si>
  <si>
    <t>VERGA EM CONCRETO ESTRUTURAL PARA VÃOS ACIMA DE 150CM,
PREPARADO EM OBRA COM BETONEIRA, CONTROLE "A", COM FCK
20 MPA, MOLDADA IN LOCO, INCLUSIVE ARMAÇÃO</t>
  </si>
  <si>
    <t>PIN-ZAR-006</t>
  </si>
  <si>
    <t>PIN-ESM-035</t>
  </si>
  <si>
    <t>E</t>
  </si>
  <si>
    <t>REV-GES-010</t>
  </si>
  <si>
    <t>PIN-SEL-010</t>
  </si>
  <si>
    <t>URB-PAS-005</t>
  </si>
  <si>
    <t>EQP-ESP-005</t>
  </si>
  <si>
    <t>EQP-ESP-015</t>
  </si>
  <si>
    <t>REV-POR-012</t>
  </si>
  <si>
    <t>REVESTIMENTO COM PORCELANATO APLICADO EM PISO, ACABAMENTO POLÍDO, AMBIENTE INTERNO, PADRÃO EXTRA, BORDA RETIFICADA, DIMENSÃO DA PEÇA (60X60CM), ASSENTAMENTO COM ARGAMASSA INDUSTRIALIZADA, INCLUSIVE REJUNTAMENTO</t>
  </si>
  <si>
    <t>ELE-PAD-110</t>
  </si>
  <si>
    <t>ARMAÇÃO SECUNDARIA DE 1 ESTRIBO</t>
  </si>
  <si>
    <t>CABO DE COBRE NU #35MM2 - 7 FIOSX2,50MM, PARA ELEMENTOS DE CAPTAÇÃO/ ANEL DE CINTAMENTO/ DESCIDA (SPDA), INCLUSIVE SUPORTE E ISOLADOR</t>
  </si>
  <si>
    <t>HID-ADP-025</t>
  </si>
  <si>
    <t>HID-ADP-030</t>
  </si>
  <si>
    <t>ED-15205</t>
  </si>
  <si>
    <t xml:space="preserve">KIT CAVALETE PARA MEDIÇÃO DE ÁGUA, EMBUTIDO EM
ALVENARIA, EM AÇO GALVANIZADO DN 25MM (3/4") - PADRÃO
CONCESSIONÁRIA LOCAL, EXCLUSIVE HIDRÔMETRO
</t>
  </si>
  <si>
    <t>PIS-GRA-005</t>
  </si>
  <si>
    <t>REVESTIMENTO COM GRANITO, CINZA ANDORINHA, APLICADO EM
PISO, ESP. 2CM,ASSENTAMENTO COM ARGAMASSA INDUSTRIALIZADA, INCLUSIVE REJUNTAMENTO</t>
  </si>
  <si>
    <t xml:space="preserve">REVESTIMENTO COM GRANITO, CINZA ANDORINHA, APLICADO EM
PISO, ESP. 2CM, ASSENTAMENTO COM ARGAMASSA INDUSTRIALIZADA, INCLUSIVE REJUNTAMENTO
</t>
  </si>
  <si>
    <t>12.1.9</t>
  </si>
  <si>
    <t>ROD-GRA-015</t>
  </si>
  <si>
    <t>RODAPÉ COM REVESTIMENTO EM GRANITO, CINZA ANDORINHA, ESP. 2CM, ALTURA 10CM, ASSENTAMENTO COM ARGAMASSA INDUSTRIALIZADA, INCLUSIVE REJUNTAMENTO</t>
  </si>
  <si>
    <t>EQP-ESP-030</t>
  </si>
  <si>
    <t>12.1.10</t>
  </si>
  <si>
    <t>12.1.11</t>
  </si>
  <si>
    <t>12.1.12</t>
  </si>
  <si>
    <t xml:space="preserve">REMOÇÃO DE MEIO-FIO PRÉ-MOLDADO DE CONCRETO INCLUSIVE
CARGA </t>
  </si>
  <si>
    <t>DEM-MFC-005</t>
  </si>
  <si>
    <t xml:space="preserve">MEIO-FIO DE CONCRETO, TIPO DR.MF-01 (EXECUÇÃO, INCLUINDO
ESCAVAÇÃO, FORNECIMENTO E TRANSPORTE DE TODOS OS
MATERIAIS)
</t>
  </si>
  <si>
    <t>RO-40638</t>
  </si>
  <si>
    <t>PASSEIO DE CONCRETO (FCK &gt;= 11 MPA - ESPESSURA DE 6 CM)
(EXECUÇÃO, INCLUINDO FORNECIMENTO E TRANSPORTE DE
TODOS OS MATERIAIS)</t>
  </si>
  <si>
    <t>RO-42283</t>
  </si>
  <si>
    <t>PLANTIO DE GRAMA ESMERALDA EM PLACAS, INCLUSIVE TERRA VEGETAL E CONSERVAÇÃO POR 30 DIAS (PARA TALUDES E OUTROS)</t>
  </si>
  <si>
    <t>FORNECIMENTO, FABRICAÇÃO, TRANSPORTE E MONTAGEM DE ESTRUTURA METÁLICA EM PERFIS LAMINADOS, INCLUSIVE CHAPA DE BASE E PINTURA PRIMER</t>
  </si>
  <si>
    <t>PRAZO DE EXECUÇÃO: 24 MESES</t>
  </si>
  <si>
    <t>1.2.1</t>
  </si>
  <si>
    <t>1.1.1</t>
  </si>
  <si>
    <t>1.2.2</t>
  </si>
  <si>
    <t>IIO-PLA-010</t>
  </si>
  <si>
    <t>FORNECIMENTO E COLOCAÇÃO DE PLACA DE OBRA EM CHAPA
GALVANIZADA (6,00 X 3,00 M) - EM CHAPA GALVANIZADA 0,26
AFIXADAS COM REBITES 540 E PARAFUSOS 3/8, EM ESTRUTURA
METÁLICA VIGA U 2" ENRIJECIDA COM METALON 20 X 20, SUPORTE
EM EUCALIPTO AUTOCLAVADO PINTADAS</t>
  </si>
  <si>
    <t>1.3.4</t>
  </si>
  <si>
    <t>ENCARREGADO GERAL COM ENCARGOS COMPLEMENTARES</t>
  </si>
  <si>
    <t>ESCORAMENTO METÁLICO PARA LAJE E VIGA EM CONCRETO
ARMADO, TIPO "A", ALTURA DE (200 ATÉ 310)CM, INCLUSIVE
DESCARGA, MONTAGEM, DESMONTAGEM E CARGA</t>
  </si>
  <si>
    <t>ED-19633</t>
  </si>
  <si>
    <t>HID-TUB-015</t>
  </si>
  <si>
    <t>ED-13940</t>
  </si>
  <si>
    <t>ELETRODUTO RÍGIDO ROSCÁVEL, PVC, INCLUSIVE CONEXÕES, SUPORTES E FIXAÇÃO DN 75 MM (3")</t>
  </si>
  <si>
    <t>CAIXA DE GORDURA DUPLA (CGD), CIRCULAR, EM CONCRETO
PRÉ-MOLDADO, CAPACIDADE DE 120L, INCLUSIVE ESCAVAÇÃO,
REATERRO, TRANSPORTE E RETIRADA DO MATERIAL ESCAVADO (EM
CAÇAMBA)</t>
  </si>
  <si>
    <t>HID-GOR-035</t>
  </si>
  <si>
    <t>CANALETA PARA DRENAGEM, EM CONCRETO COM FCK 15MPA,
MOLDADA IN LOCO, SEÇÃO 30X30CM, FORMA EM MADEIRA,
COM GRELHA EM BARRA REDONDA DN 12,5MM (1/2") E
REQUADRO EM BARRA REDONDA DN 20MM (3/4") COM UMA (1)
DEMÃO DE FUNDO ANTICORROSIVO E DUAS (2) DEMÃOS DE
PINTURA ESMALTE, INCLUSIVE ESCAVAÇÃO, REATERRO COM
TRANSPORTE E RETIRADA DO MATERIAL ESCAVADO (EM
CAÇAMBA)</t>
  </si>
  <si>
    <t>ED-14737</t>
  </si>
  <si>
    <t>DISJUNTOR TRIPOLAR TERMOMAGNÉTICO 10KA, DE 200A</t>
  </si>
  <si>
    <t>ELE-DIS-049</t>
  </si>
  <si>
    <t>QUADRO DE DISTRIBUIÇÃO PARA 50 MÓDULOS COM
BARRAMENTO 100 A</t>
  </si>
  <si>
    <t>ELE-QUA-030</t>
  </si>
  <si>
    <t>PLANILHA REFERÊNCIA: SETOP JANEIRO DE 2021</t>
  </si>
  <si>
    <t>PLANILHA REFERÊNCIA: SINAPI ABRIL DE 2021</t>
  </si>
  <si>
    <t>VID-TEM-010</t>
  </si>
  <si>
    <t>VIDRO TEMPERADO INCOLOR, ESP. 8MM, INCLUSIVE FIXAÇÃO E
VEDAÇÃO COM GUARNIÇÃO/GAXETA DE BORRACHA NEOPRENE,
FORNECIMENTO E INSTALAÇÃO, EXCLUSIVE CAIXILHO/PERFIL</t>
  </si>
  <si>
    <t>BENEFÍCIOS E DESPESAS INDIRETAS</t>
  </si>
  <si>
    <t>CUSTO DIRETO</t>
  </si>
  <si>
    <t>CD</t>
  </si>
  <si>
    <t>ADMINISTRAÇÃO CENTRAL</t>
  </si>
  <si>
    <t>AC</t>
  </si>
  <si>
    <t>LUCRO</t>
  </si>
  <si>
    <t>L</t>
  </si>
  <si>
    <t>DESPESAS FINANCEIRAS</t>
  </si>
  <si>
    <t>DF</t>
  </si>
  <si>
    <t>SEGUROS, GARANTIAS E RISCO</t>
  </si>
  <si>
    <t>SEGUROS + GARANTIAS</t>
  </si>
  <si>
    <t>S</t>
  </si>
  <si>
    <t>RISCO(*)</t>
  </si>
  <si>
    <t>R</t>
  </si>
  <si>
    <t>TRIBUTOS</t>
  </si>
  <si>
    <t>I</t>
  </si>
  <si>
    <t>ISS</t>
  </si>
  <si>
    <t>PIS</t>
  </si>
  <si>
    <t>COFINS</t>
  </si>
  <si>
    <t>CONFINS</t>
  </si>
  <si>
    <t>CPRB</t>
  </si>
  <si>
    <t>INSS</t>
  </si>
  <si>
    <t>BDI</t>
  </si>
  <si>
    <t>POSTE DE AÇO PARA ENTRADA DE ENERGIA H = 7,00 M</t>
  </si>
  <si>
    <t>ELE-PAD-115</t>
  </si>
  <si>
    <t>COMPOSIÇÃO DE CUSTOS</t>
  </si>
  <si>
    <t xml:space="preserve">COMPOSIÇÃO DE PREÇOS </t>
  </si>
  <si>
    <t>UNID</t>
  </si>
  <si>
    <t>COEF</t>
  </si>
  <si>
    <t>CUSTO UNIT</t>
  </si>
  <si>
    <t>CUSTO TOTAL</t>
  </si>
  <si>
    <t>STEEL DECK MF-50, 0,8mm</t>
  </si>
  <si>
    <t xml:space="preserve">ED-50364 </t>
  </si>
  <si>
    <t xml:space="preserve">AJUDANTE DE TELHADISTA COM
ENCARGOS COMPLEMENTARES
</t>
  </si>
  <si>
    <t>H</t>
  </si>
  <si>
    <t>ED-50386</t>
  </si>
  <si>
    <t>TELHADISTA COM ENCARGOS
COMPLEMENTARES</t>
  </si>
  <si>
    <t xml:space="preserve">ED-50362 </t>
  </si>
  <si>
    <t>AJUDANTE DE ELETRICISTA COM
ENCARGOS COMPLEMENTARES</t>
  </si>
  <si>
    <t xml:space="preserve">ED-50373 </t>
  </si>
  <si>
    <t xml:space="preserve">ED-50381 </t>
  </si>
  <si>
    <t>INTERRUPTOR DIFERENCIAL DR TETRAPOLAR DE 80A
FORNECIMENTO E INSTALAÇÃO</t>
  </si>
  <si>
    <t>MAO-OFC-035</t>
  </si>
  <si>
    <t>ELETRICISTA COM ENCARGOS COMPLEMENTARES</t>
  </si>
  <si>
    <t>MAO-AJD-015</t>
  </si>
  <si>
    <t>AJUDANTE DE ELETRICISTA COM ENCARGOS COMPLEMENTARES</t>
  </si>
  <si>
    <t>INTERRUPTOR DIFERENCIAL DR TETRAPOLAR DE 63A
FORNECIMENTO E INSTALAÇÃO</t>
  </si>
  <si>
    <t>INTERRUPTOR DIFERENCIAL DR TETRAPOLAR DE 40A
FORNECIMENTO E INSTALAÇÃO</t>
  </si>
  <si>
    <t>LUMINÁRIA LED DE 80W, 48 LEDS, COM ACESSÓRIOS, BIVOLT, TEMPERATURA 6000K, FLUXO LUMINOSO 6.700LM, EFICÁCIA DE 84LM/W, SEM POSTE
FORNECIMENTO E INSTALAÇÃO</t>
  </si>
  <si>
    <t>LUMINÁRIA DE LED INDUSTRIAL DE SOBREPOR MODELO HIGH BAY DE 154W, COMPOSTO POR 2 MÓDULOS DE LED SMD DE ALTO DESEMPENHO, TEMPERATURA DE COR 4000K A 5000K
FORNECIMENTO E INSTALAÇÃO</t>
  </si>
  <si>
    <t>LUMINÁRIA DE LED INDUSTRIAL DE SOBREPOR MODELO HIGH BAY DE 154W, COMPOSTO POR 2 MÓDULOS DE LED SMD DE ALTO DESEMPENHO, TEMPERATURA DE COR 4000K A 5000K</t>
  </si>
  <si>
    <t>REFLETOR DE LED HOLOFOTE DE 50W IP66, BIVOLT 100-240V, TEMPERATURA DE COR 4000K, ALTO BRILHO E BAIXA DETERIORAÇÃO LUMINOSA
FORNECIMENTO E INSTALAÇÃO</t>
  </si>
  <si>
    <t>REFLETOR DE LED HOLOFOTE DE 50W IP66, BIVOLT 100-240V, TEMPERATURA DE COR 4000K, ALTO BRILHO E BAIXA DETERIORAÇÃO LUMINOSA</t>
  </si>
  <si>
    <t>VENTILADOR DE PAREDE 60CM, POTÊNCIA DE 140W A 300W, ESTRUTURA DE AÇO, BIVOLT, BRANCO, COM GRADE DE PROTEÇÃO
FORNECIMENTO E INSTALAÇÃO</t>
  </si>
  <si>
    <t>VENTILADOR DE PAREDE 60CM, POTÊNCIA DE 140W A 300W, ESTRUTURA DE AÇO, BIVOLT, BRANCO, COM GRADE DE PROTEÇÃO</t>
  </si>
  <si>
    <t>INTERRUPTOR PARA VENTILADOR COM CONTROLE DE VELOCIDADE, SEM TECLA PARA LÂMPADA, BRANCO, COM PLACA
FORNECIMENTO E INSTALAÇÃO</t>
  </si>
  <si>
    <t>INTERRUPTOR PARA VENTILADOR COM CONTROLE DE VELOCIDADE, SEM TECLA PARA LÂMPADA, BRANCO, COM PLACA</t>
  </si>
  <si>
    <t>CABO PP DE COBRE TRIPOLAR, SEÇÃO 3X2,5MM2, 450/750V - FLEXÍVEL (ROLO COM 100 METROS)
FORNECIMENTO E INSTALAÇÃO</t>
  </si>
  <si>
    <t>RACK DE PAREDE 4U x 470mm 19"
FORNECIMENTO E INSTALAÇÃO</t>
  </si>
  <si>
    <t>RACK DE PAREDE 12U x 570mm 19''
FORNECIMENTO E INSTALAÇÃO</t>
  </si>
  <si>
    <t>CONVERSOR DE MÍDIA COM UMA PORTA ETHERNET 10 BASE T (RJ45) PARA UMA PORTA 10 BASE FL (FIBRA ÓPTICA MULTIMODO) COM CONECTOR ST
FORNECIMENTO E INSTALAÇÃO</t>
  </si>
  <si>
    <t>CONVERSOR DE MÍDIA COM UMA PORTA ETHERNET 10 BASE T (RJ45) PARA UMA PORTA 10 BASE FL (FIBRA ÓPTICA MULTIMODO) COM CONECTOR ST</t>
  </si>
  <si>
    <t>ROTEADOR WIRELESS 300Mbps, 2.4Ghz, 1 PORTA WAN 10/100Mbps e 4 PORTAS LAN 10/100Mbps
FORNECIMENTO E INSTALAÇÃO</t>
  </si>
  <si>
    <t>ROTEADOR WIRELESS 300Mbps, 2.4Ghz, 1 PORTA WAN 10/100Mbps e 4 PORTAS LAN 10/100Mbps</t>
  </si>
  <si>
    <t>CONECTOR RG6 PARA CABO COAXIAL, COMPRESSÃO
FORNECIMENTO E INSTALAÇÃO</t>
  </si>
  <si>
    <t>EMENDA "T" PARA CABO COAXIAL RG6/RG59
FORNECIMENTO E INSTALAÇÃO</t>
  </si>
  <si>
    <t>EMENDA "T" PARA CABO COAXIAL RG6/RG59</t>
  </si>
  <si>
    <t xml:space="preserve">ELETRICISTA COM ENCARGOS COMPLEMENTARES
</t>
  </si>
  <si>
    <t xml:space="preserve">PEDREIRO COM ENCARGOS COMPLEMENTARES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</si>
</sst>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8" formatCode="&quot;R$&quot;\ #,##0.00;[Red]\-&quot;R$&quot;\ #,##0.00"/>
    <numFmt numFmtId="41" formatCode="_-* #,##0_-;\-* #,##0_-;_-* &quot;-&quot;_-;_-@_-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&quot;R$ &quot;* #,##0.00_);_(&quot;R$ &quot;* \(#,##0.00\);_(&quot;R$ &quot;* &quot;-&quot;??_);_(@_)"/>
    <numFmt numFmtId="165" formatCode="_(* #,##0.00_);_(* \(#,##0.00\);_(* &quot;-&quot;??_);_(@_)"/>
    <numFmt numFmtId="166" formatCode="0.000"/>
    <numFmt numFmtId="167" formatCode="&quot;R$&quot;\ #,##0.00"/>
    <numFmt numFmtId="168" formatCode="_(* #,##0.00_);_(* \(#,##0.00\);_(* \-??_);_(@_)"/>
  </numFmts>
  <fonts count="63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9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0"/>
      <name val="MS Sans Serif"/>
      <family val="2"/>
    </font>
    <font>
      <sz val="10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sz val="12"/>
      <name val="Arial"/>
      <family val="2"/>
    </font>
    <font>
      <sz val="10"/>
      <name val="Times New Roman"/>
      <family val="1"/>
    </font>
    <font>
      <sz val="10"/>
      <name val="Courier"/>
      <family val="3"/>
    </font>
    <font>
      <b/>
      <sz val="10"/>
      <name val="Times New Roman"/>
      <family val="1"/>
    </font>
    <font>
      <u/>
      <sz val="11"/>
      <color indexed="12"/>
      <name val="Arial"/>
      <family val="2"/>
    </font>
    <font>
      <sz val="10"/>
      <name val="Courier New"/>
      <family val="3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10000"/>
      <name val="CenturyGothic"/>
    </font>
    <font>
      <sz val="10"/>
      <color indexed="8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0"/>
      <name val="Arial"/>
      <family val="2"/>
    </font>
  </fonts>
  <fills count="6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3" tint="-0.249977111117893"/>
        <bgColor indexed="64"/>
      </patternFill>
    </fill>
  </fills>
  <borders count="4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theme="0" tint="-0.24994659260841701"/>
      </top>
      <bottom/>
      <diagonal/>
    </border>
    <border>
      <left/>
      <right/>
      <top style="thin">
        <color theme="0" tint="-0.24994659260841701"/>
      </top>
      <bottom/>
      <diagonal/>
    </border>
    <border>
      <left/>
      <right style="medium">
        <color indexed="64"/>
      </right>
      <top style="thin">
        <color theme="0" tint="-0.24994659260841701"/>
      </top>
      <bottom/>
      <diagonal/>
    </border>
  </borders>
  <cellStyleXfs count="251">
    <xf numFmtId="0" fontId="0" fillId="0" borderId="0"/>
    <xf numFmtId="0" fontId="10" fillId="2" borderId="0" applyNumberFormat="0" applyBorder="0" applyAlignment="0" applyProtection="0"/>
    <xf numFmtId="0" fontId="10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38" fillId="26" borderId="0" applyNumberFormat="0" applyBorder="0" applyAlignment="0" applyProtection="0"/>
    <xf numFmtId="0" fontId="38" fillId="27" borderId="0" applyNumberFormat="0" applyBorder="0" applyAlignment="0" applyProtection="0"/>
    <xf numFmtId="0" fontId="38" fillId="28" borderId="0" applyNumberFormat="0" applyBorder="0" applyAlignment="0" applyProtection="0"/>
    <xf numFmtId="0" fontId="38" fillId="29" borderId="0" applyNumberFormat="0" applyBorder="0" applyAlignment="0" applyProtection="0"/>
    <xf numFmtId="0" fontId="38" fillId="30" borderId="0" applyNumberFormat="0" applyBorder="0" applyAlignment="0" applyProtection="0"/>
    <xf numFmtId="0" fontId="38" fillId="31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5" borderId="0" applyNumberFormat="0" applyBorder="0" applyAlignment="0" applyProtection="0"/>
    <xf numFmtId="0" fontId="10" fillId="8" borderId="0" applyNumberFormat="0" applyBorder="0" applyAlignment="0" applyProtection="0"/>
    <xf numFmtId="0" fontId="10" fillId="11" borderId="0" applyNumberFormat="0" applyBorder="0" applyAlignment="0" applyProtection="0"/>
    <xf numFmtId="0" fontId="38" fillId="32" borderId="0" applyNumberFormat="0" applyBorder="0" applyAlignment="0" applyProtection="0"/>
    <xf numFmtId="0" fontId="38" fillId="33" borderId="0" applyNumberFormat="0" applyBorder="0" applyAlignment="0" applyProtection="0"/>
    <xf numFmtId="0" fontId="38" fillId="34" borderId="0" applyNumberFormat="0" applyBorder="0" applyAlignment="0" applyProtection="0"/>
    <xf numFmtId="0" fontId="38" fillId="35" borderId="0" applyNumberFormat="0" applyBorder="0" applyAlignment="0" applyProtection="0"/>
    <xf numFmtId="0" fontId="38" fillId="36" borderId="0" applyNumberFormat="0" applyBorder="0" applyAlignment="0" applyProtection="0"/>
    <xf numFmtId="0" fontId="38" fillId="37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39" fillId="38" borderId="0" applyNumberFormat="0" applyBorder="0" applyAlignment="0" applyProtection="0"/>
    <xf numFmtId="0" fontId="39" fillId="39" borderId="0" applyNumberFormat="0" applyBorder="0" applyAlignment="0" applyProtection="0"/>
    <xf numFmtId="0" fontId="39" fillId="40" borderId="0" applyNumberFormat="0" applyBorder="0" applyAlignment="0" applyProtection="0"/>
    <xf numFmtId="0" fontId="39" fillId="41" borderId="0" applyNumberFormat="0" applyBorder="0" applyAlignment="0" applyProtection="0"/>
    <xf numFmtId="0" fontId="39" fillId="42" borderId="0" applyNumberFormat="0" applyBorder="0" applyAlignment="0" applyProtection="0"/>
    <xf numFmtId="0" fontId="39" fillId="43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7" fillId="3" borderId="0" applyNumberFormat="0" applyBorder="0" applyAlignment="0" applyProtection="0"/>
    <xf numFmtId="0" fontId="40" fillId="44" borderId="0" applyNumberFormat="0" applyBorder="0" applyAlignment="0" applyProtection="0"/>
    <xf numFmtId="0" fontId="13" fillId="20" borderId="1" applyNumberFormat="0" applyAlignment="0" applyProtection="0"/>
    <xf numFmtId="0" fontId="41" fillId="45" borderId="23" applyNumberFormat="0" applyAlignment="0" applyProtection="0"/>
    <xf numFmtId="0" fontId="42" fillId="46" borderId="24" applyNumberFormat="0" applyAlignment="0" applyProtection="0"/>
    <xf numFmtId="0" fontId="43" fillId="0" borderId="25" applyNumberFormat="0" applyFill="0" applyAlignment="0" applyProtection="0"/>
    <xf numFmtId="0" fontId="14" fillId="21" borderId="2" applyNumberFormat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0" fontId="39" fillId="47" borderId="0" applyNumberFormat="0" applyBorder="0" applyAlignment="0" applyProtection="0"/>
    <xf numFmtId="0" fontId="39" fillId="48" borderId="0" applyNumberFormat="0" applyBorder="0" applyAlignment="0" applyProtection="0"/>
    <xf numFmtId="0" fontId="39" fillId="49" borderId="0" applyNumberFormat="0" applyBorder="0" applyAlignment="0" applyProtection="0"/>
    <xf numFmtId="0" fontId="39" fillId="50" borderId="0" applyNumberFormat="0" applyBorder="0" applyAlignment="0" applyProtection="0"/>
    <xf numFmtId="0" fontId="39" fillId="51" borderId="0" applyNumberFormat="0" applyBorder="0" applyAlignment="0" applyProtection="0"/>
    <xf numFmtId="0" fontId="39" fillId="52" borderId="0" applyNumberFormat="0" applyBorder="0" applyAlignment="0" applyProtection="0"/>
    <xf numFmtId="0" fontId="44" fillId="53" borderId="23" applyNumberFormat="0" applyAlignment="0" applyProtection="0"/>
    <xf numFmtId="0" fontId="21" fillId="0" borderId="0" applyNumberFormat="0" applyFill="0" applyBorder="0" applyAlignment="0" applyProtection="0"/>
    <xf numFmtId="0" fontId="12" fillId="4" borderId="0" applyNumberFormat="0" applyBorder="0" applyAlignment="0" applyProtection="0"/>
    <xf numFmtId="0" fontId="23" fillId="0" borderId="4" applyNumberFormat="0" applyFill="0" applyAlignment="0" applyProtection="0"/>
    <xf numFmtId="0" fontId="24" fillId="0" borderId="5" applyNumberFormat="0" applyFill="0" applyAlignment="0" applyProtection="0"/>
    <xf numFmtId="0" fontId="25" fillId="0" borderId="6" applyNumberFormat="0" applyFill="0" applyAlignment="0" applyProtection="0"/>
    <xf numFmtId="0" fontId="25" fillId="0" borderId="0" applyNumberForma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0" fontId="34" fillId="0" borderId="0"/>
    <xf numFmtId="0" fontId="16" fillId="7" borderId="1" applyNumberFormat="0" applyAlignment="0" applyProtection="0"/>
    <xf numFmtId="0" fontId="15" fillId="0" borderId="3" applyNumberFormat="0" applyFill="0" applyAlignment="0" applyProtection="0"/>
    <xf numFmtId="0" fontId="4" fillId="0" borderId="0">
      <alignment horizontal="centerContinuous" vertical="justify"/>
    </xf>
    <xf numFmtId="166" fontId="3" fillId="22" borderId="7"/>
    <xf numFmtId="44" fontId="10" fillId="0" borderId="0" applyFont="0" applyFill="0" applyBorder="0" applyAlignment="0" applyProtection="0"/>
    <xf numFmtId="164" fontId="31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8" fillId="23" borderId="0" applyNumberFormat="0" applyBorder="0" applyAlignment="0" applyProtection="0"/>
    <xf numFmtId="0" fontId="35" fillId="0" borderId="0" applyNumberForma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34" fillId="0" borderId="0"/>
    <xf numFmtId="0" fontId="34" fillId="0" borderId="0"/>
    <xf numFmtId="0" fontId="38" fillId="0" borderId="0"/>
    <xf numFmtId="0" fontId="4" fillId="0" borderId="0"/>
    <xf numFmtId="0" fontId="32" fillId="0" borderId="0"/>
    <xf numFmtId="0" fontId="26" fillId="0" borderId="0"/>
    <xf numFmtId="0" fontId="4" fillId="0" borderId="0"/>
    <xf numFmtId="0" fontId="37" fillId="0" borderId="0"/>
    <xf numFmtId="0" fontId="31" fillId="0" borderId="0"/>
    <xf numFmtId="0" fontId="34" fillId="0" borderId="0"/>
    <xf numFmtId="0" fontId="4" fillId="0" borderId="0"/>
    <xf numFmtId="0" fontId="27" fillId="0" borderId="0"/>
    <xf numFmtId="0" fontId="4" fillId="0" borderId="0"/>
    <xf numFmtId="0" fontId="4" fillId="0" borderId="0"/>
    <xf numFmtId="0" fontId="34" fillId="0" borderId="0"/>
    <xf numFmtId="0" fontId="34" fillId="0" borderId="0"/>
    <xf numFmtId="0" fontId="8" fillId="0" borderId="0"/>
    <xf numFmtId="0" fontId="34" fillId="0" borderId="0"/>
    <xf numFmtId="0" fontId="34" fillId="0" borderId="0"/>
    <xf numFmtId="0" fontId="8" fillId="0" borderId="0"/>
    <xf numFmtId="0" fontId="38" fillId="0" borderId="0"/>
    <xf numFmtId="0" fontId="10" fillId="0" borderId="0"/>
    <xf numFmtId="0" fontId="4" fillId="0" borderId="0"/>
    <xf numFmtId="0" fontId="31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4" fillId="0" borderId="0"/>
    <xf numFmtId="0" fontId="34" fillId="0" borderId="0"/>
    <xf numFmtId="0" fontId="34" fillId="0" borderId="0"/>
    <xf numFmtId="0" fontId="4" fillId="0" borderId="0"/>
    <xf numFmtId="0" fontId="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4" fillId="0" borderId="0"/>
    <xf numFmtId="0" fontId="33" fillId="0" borderId="0"/>
    <xf numFmtId="0" fontId="34" fillId="0" borderId="0"/>
    <xf numFmtId="0" fontId="4" fillId="0" borderId="0"/>
    <xf numFmtId="0" fontId="31" fillId="0" borderId="0"/>
    <xf numFmtId="0" fontId="34" fillId="0" borderId="0"/>
    <xf numFmtId="0" fontId="32" fillId="0" borderId="0"/>
    <xf numFmtId="0" fontId="4" fillId="0" borderId="0"/>
    <xf numFmtId="0" fontId="4" fillId="0" borderId="0"/>
    <xf numFmtId="0" fontId="10" fillId="54" borderId="26" applyNumberFormat="0" applyFont="0" applyAlignment="0" applyProtection="0"/>
    <xf numFmtId="0" fontId="38" fillId="54" borderId="26" applyNumberFormat="0" applyFont="0" applyAlignment="0" applyProtection="0"/>
    <xf numFmtId="0" fontId="4" fillId="24" borderId="8" applyNumberFormat="0" applyFont="0" applyAlignment="0" applyProtection="0"/>
    <xf numFmtId="0" fontId="19" fillId="20" borderId="9" applyNumberFormat="0" applyAlignment="0" applyProtection="0"/>
    <xf numFmtId="9" fontId="4" fillId="0" borderId="0" applyFont="0" applyFill="0" applyBorder="0" applyAlignment="0" applyProtection="0"/>
    <xf numFmtId="9" fontId="38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31" fillId="0" borderId="0" applyFont="0" applyFill="0" applyBorder="0" applyAlignment="0" applyProtection="0"/>
    <xf numFmtId="0" fontId="45" fillId="45" borderId="27" applyNumberFormat="0" applyAlignment="0" applyProtection="0"/>
    <xf numFmtId="38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1" fillId="0" borderId="0" applyFont="0" applyFill="0" applyBorder="0" applyAlignment="0" applyProtection="0"/>
    <xf numFmtId="168" fontId="4" fillId="0" borderId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1" fontId="33" fillId="0" borderId="0" applyFont="0" applyFill="0" applyBorder="0" applyAlignment="0" applyProtection="0"/>
    <xf numFmtId="0" fontId="46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9" fillId="0" borderId="28" applyNumberFormat="0" applyFill="0" applyAlignment="0" applyProtection="0"/>
    <xf numFmtId="0" fontId="50" fillId="0" borderId="29" applyNumberFormat="0" applyFill="0" applyAlignment="0" applyProtection="0"/>
    <xf numFmtId="0" fontId="51" fillId="0" borderId="30" applyNumberFormat="0" applyFill="0" applyAlignment="0" applyProtection="0"/>
    <xf numFmtId="0" fontId="51" fillId="0" borderId="0" applyNumberFormat="0" applyFill="0" applyBorder="0" applyAlignment="0" applyProtection="0"/>
    <xf numFmtId="0" fontId="52" fillId="0" borderId="31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5" fontId="4" fillId="0" borderId="0" applyFont="0" applyFill="0" applyBorder="0" applyAlignment="0" applyProtection="0"/>
    <xf numFmtId="43" fontId="31" fillId="0" borderId="0" applyFont="0" applyFill="0" applyBorder="0" applyAlignment="0" applyProtection="0"/>
    <xf numFmtId="168" fontId="4" fillId="0" borderId="0" applyFill="0" applyBorder="0" applyAlignment="0" applyProtection="0"/>
    <xf numFmtId="43" fontId="38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2" fillId="36" borderId="0" applyNumberFormat="0" applyBorder="0" applyAlignment="0" applyProtection="0"/>
    <xf numFmtId="0" fontId="2" fillId="37" borderId="0" applyNumberFormat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" fillId="0" borderId="0"/>
    <xf numFmtId="0" fontId="2" fillId="0" borderId="0"/>
    <xf numFmtId="0" fontId="2" fillId="54" borderId="26" applyNumberFormat="0" applyFont="0" applyAlignment="0" applyProtection="0"/>
    <xf numFmtId="9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0" fontId="4" fillId="22" borderId="7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" fillId="0" borderId="0"/>
    <xf numFmtId="0" fontId="1" fillId="0" borderId="0"/>
    <xf numFmtId="0" fontId="10" fillId="0" borderId="0"/>
    <xf numFmtId="0" fontId="1" fillId="54" borderId="26" applyNumberFormat="0" applyFont="0" applyAlignment="0" applyProtection="0"/>
    <xf numFmtId="9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181">
    <xf numFmtId="0" fontId="0" fillId="0" borderId="0" xfId="0"/>
    <xf numFmtId="0" fontId="0" fillId="0" borderId="0" xfId="0" applyProtection="1">
      <protection hidden="1"/>
    </xf>
    <xf numFmtId="0" fontId="8" fillId="25" borderId="10" xfId="0" applyFont="1" applyFill="1" applyBorder="1" applyAlignment="1">
      <alignment horizontal="center" vertical="center" wrapText="1"/>
    </xf>
    <xf numFmtId="49" fontId="8" fillId="25" borderId="10" xfId="0" applyNumberFormat="1" applyFont="1" applyFill="1" applyBorder="1" applyAlignment="1">
      <alignment horizontal="center" vertical="center" wrapText="1"/>
    </xf>
    <xf numFmtId="0" fontId="8" fillId="0" borderId="0" xfId="0" applyFont="1" applyProtection="1">
      <protection hidden="1"/>
    </xf>
    <xf numFmtId="0" fontId="0" fillId="0" borderId="0" xfId="0" applyAlignment="1" applyProtection="1">
      <alignment horizontal="center" vertical="center"/>
      <protection hidden="1"/>
    </xf>
    <xf numFmtId="0" fontId="0" fillId="0" borderId="0" xfId="0" applyAlignment="1" applyProtection="1">
      <alignment vertical="center"/>
      <protection hidden="1"/>
    </xf>
    <xf numFmtId="0" fontId="28" fillId="0" borderId="10" xfId="0" applyFont="1" applyBorder="1" applyAlignment="1">
      <alignment horizontal="left" vertical="center" wrapText="1"/>
    </xf>
    <xf numFmtId="0" fontId="28" fillId="0" borderId="10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8" fillId="0" borderId="10" xfId="81" applyFont="1" applyBorder="1" applyAlignment="1">
      <alignment horizontal="left" vertical="center" wrapText="1"/>
    </xf>
    <xf numFmtId="0" fontId="28" fillId="0" borderId="10" xfId="81" applyFont="1" applyBorder="1" applyAlignment="1">
      <alignment horizontal="center" vertical="center"/>
    </xf>
    <xf numFmtId="0" fontId="28" fillId="0" borderId="10" xfId="0" applyFont="1" applyBorder="1" applyAlignment="1">
      <alignment horizontal="center" vertical="center" wrapText="1"/>
    </xf>
    <xf numFmtId="0" fontId="8" fillId="0" borderId="10" xfId="81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8" fillId="25" borderId="10" xfId="0" applyFont="1" applyFill="1" applyBorder="1" applyAlignment="1" applyProtection="1">
      <alignment horizontal="center" vertical="center"/>
      <protection hidden="1"/>
    </xf>
    <xf numFmtId="167" fontId="28" fillId="0" borderId="10" xfId="74" applyNumberFormat="1" applyFont="1" applyFill="1" applyBorder="1" applyAlignment="1">
      <alignment horizontal="center" vertical="center"/>
    </xf>
    <xf numFmtId="0" fontId="0" fillId="25" borderId="0" xfId="0" applyFill="1" applyProtection="1">
      <protection hidden="1"/>
    </xf>
    <xf numFmtId="0" fontId="0" fillId="25" borderId="0" xfId="0" applyFill="1"/>
    <xf numFmtId="0" fontId="28" fillId="0" borderId="10" xfId="0" applyFont="1" applyBorder="1" applyAlignment="1">
      <alignment horizontal="left" vertical="center"/>
    </xf>
    <xf numFmtId="0" fontId="9" fillId="0" borderId="10" xfId="0" applyFont="1" applyBorder="1" applyAlignment="1">
      <alignment horizontal="left" vertical="center" wrapText="1"/>
    </xf>
    <xf numFmtId="0" fontId="29" fillId="0" borderId="10" xfId="81" applyFont="1" applyBorder="1" applyAlignment="1">
      <alignment horizontal="left" vertical="center" wrapText="1"/>
    </xf>
    <xf numFmtId="0" fontId="4" fillId="0" borderId="0" xfId="0" applyFont="1" applyAlignment="1" applyProtection="1">
      <alignment horizontal="center" vertical="center"/>
      <protection hidden="1"/>
    </xf>
    <xf numFmtId="0" fontId="53" fillId="55" borderId="10" xfId="0" applyFont="1" applyFill="1" applyBorder="1" applyAlignment="1">
      <alignment horizontal="center" vertical="center"/>
    </xf>
    <xf numFmtId="0" fontId="53" fillId="0" borderId="10" xfId="0" applyFont="1" applyBorder="1" applyAlignment="1">
      <alignment horizontal="left" vertical="center" wrapText="1"/>
    </xf>
    <xf numFmtId="0" fontId="29" fillId="0" borderId="10" xfId="0" applyFont="1" applyBorder="1" applyAlignment="1">
      <alignment horizontal="left" vertical="center" wrapText="1"/>
    </xf>
    <xf numFmtId="0" fontId="0" fillId="0" borderId="10" xfId="0" applyBorder="1" applyProtection="1">
      <protection hidden="1"/>
    </xf>
    <xf numFmtId="0" fontId="0" fillId="0" borderId="10" xfId="0" applyBorder="1" applyAlignment="1" applyProtection="1">
      <alignment horizontal="center" vertical="center"/>
      <protection hidden="1"/>
    </xf>
    <xf numFmtId="0" fontId="9" fillId="56" borderId="10" xfId="0" applyFont="1" applyFill="1" applyBorder="1" applyAlignment="1">
      <alignment horizontal="left" vertical="center" wrapText="1"/>
    </xf>
    <xf numFmtId="0" fontId="8" fillId="0" borderId="10" xfId="0" applyFont="1" applyBorder="1" applyProtection="1">
      <protection hidden="1"/>
    </xf>
    <xf numFmtId="0" fontId="8" fillId="0" borderId="10" xfId="0" applyFont="1" applyBorder="1" applyAlignment="1" applyProtection="1">
      <alignment horizontal="center" vertical="center"/>
      <protection hidden="1"/>
    </xf>
    <xf numFmtId="0" fontId="8" fillId="0" borderId="10" xfId="0" applyFont="1" applyBorder="1" applyAlignment="1" applyProtection="1">
      <alignment vertical="center"/>
      <protection hidden="1"/>
    </xf>
    <xf numFmtId="0" fontId="28" fillId="55" borderId="10" xfId="0" applyFont="1" applyFill="1" applyBorder="1" applyAlignment="1">
      <alignment horizontal="left" vertical="center" wrapText="1"/>
    </xf>
    <xf numFmtId="0" fontId="9" fillId="56" borderId="10" xfId="0" applyFont="1" applyFill="1" applyBorder="1" applyAlignment="1">
      <alignment horizontal="center" vertical="center" wrapText="1"/>
    </xf>
    <xf numFmtId="4" fontId="8" fillId="25" borderId="10" xfId="0" applyNumberFormat="1" applyFont="1" applyFill="1" applyBorder="1" applyAlignment="1">
      <alignment horizontal="center" vertical="center" wrapText="1"/>
    </xf>
    <xf numFmtId="0" fontId="28" fillId="55" borderId="10" xfId="0" applyFont="1" applyFill="1" applyBorder="1" applyAlignment="1">
      <alignment horizontal="center" vertical="center"/>
    </xf>
    <xf numFmtId="0" fontId="53" fillId="0" borderId="10" xfId="0" applyFont="1" applyBorder="1" applyAlignment="1">
      <alignment horizontal="center" vertical="center"/>
    </xf>
    <xf numFmtId="0" fontId="8" fillId="0" borderId="10" xfId="0" applyFont="1" applyBorder="1" applyAlignment="1">
      <alignment horizontal="left" vertical="center"/>
    </xf>
    <xf numFmtId="0" fontId="54" fillId="0" borderId="10" xfId="0" applyFont="1" applyBorder="1" applyAlignment="1">
      <alignment horizontal="center" vertical="center" wrapText="1"/>
    </xf>
    <xf numFmtId="0" fontId="29" fillId="0" borderId="10" xfId="0" applyFont="1" applyFill="1" applyBorder="1" applyAlignment="1">
      <alignment horizontal="left" vertical="center" wrapText="1"/>
    </xf>
    <xf numFmtId="0" fontId="53" fillId="0" borderId="10" xfId="0" applyFont="1" applyFill="1" applyBorder="1" applyAlignment="1">
      <alignment horizontal="center" vertical="center" wrapText="1"/>
    </xf>
    <xf numFmtId="0" fontId="53" fillId="55" borderId="10" xfId="0" applyFont="1" applyFill="1" applyBorder="1" applyAlignment="1">
      <alignment horizontal="center" vertical="center" wrapText="1"/>
    </xf>
    <xf numFmtId="0" fontId="8" fillId="55" borderId="10" xfId="0" applyFont="1" applyFill="1" applyBorder="1" applyAlignment="1" applyProtection="1">
      <alignment horizontal="center" vertical="center"/>
      <protection hidden="1"/>
    </xf>
    <xf numFmtId="0" fontId="0" fillId="57" borderId="0" xfId="0" applyFill="1" applyProtection="1">
      <protection hidden="1"/>
    </xf>
    <xf numFmtId="0" fontId="8" fillId="56" borderId="10" xfId="0" applyFont="1" applyFill="1" applyBorder="1" applyAlignment="1">
      <alignment horizontal="center" vertical="center" wrapText="1"/>
    </xf>
    <xf numFmtId="0" fontId="28" fillId="55" borderId="10" xfId="0" applyFont="1" applyFill="1" applyBorder="1" applyAlignment="1">
      <alignment horizontal="left" wrapText="1"/>
    </xf>
    <xf numFmtId="0" fontId="28" fillId="0" borderId="10" xfId="0" applyFont="1" applyFill="1" applyBorder="1" applyAlignment="1">
      <alignment horizontal="left" vertical="center" wrapText="1"/>
    </xf>
    <xf numFmtId="0" fontId="8" fillId="0" borderId="0" xfId="0" applyFont="1" applyFill="1" applyProtection="1">
      <protection hidden="1"/>
    </xf>
    <xf numFmtId="0" fontId="8" fillId="25" borderId="12" xfId="0" applyFont="1" applyFill="1" applyBorder="1" applyAlignment="1" applyProtection="1">
      <alignment horizontal="center" vertical="center"/>
      <protection hidden="1"/>
    </xf>
    <xf numFmtId="0" fontId="0" fillId="25" borderId="0" xfId="0" applyFill="1" applyBorder="1" applyProtection="1">
      <protection hidden="1"/>
    </xf>
    <xf numFmtId="0" fontId="8" fillId="25" borderId="0" xfId="0" applyFont="1" applyFill="1" applyBorder="1" applyAlignment="1" applyProtection="1">
      <alignment horizontal="center" vertical="center"/>
      <protection hidden="1"/>
    </xf>
    <xf numFmtId="0" fontId="4" fillId="0" borderId="13" xfId="0" applyFont="1" applyBorder="1" applyAlignment="1" applyProtection="1">
      <alignment horizontal="center" vertical="center"/>
      <protection hidden="1"/>
    </xf>
    <xf numFmtId="0" fontId="0" fillId="0" borderId="0" xfId="0" applyBorder="1" applyAlignment="1" applyProtection="1">
      <alignment vertical="center"/>
      <protection hidden="1"/>
    </xf>
    <xf numFmtId="0" fontId="0" fillId="0" borderId="0" xfId="0" applyBorder="1" applyProtection="1">
      <protection hidden="1"/>
    </xf>
    <xf numFmtId="0" fontId="0" fillId="0" borderId="0" xfId="0" applyBorder="1" applyAlignment="1" applyProtection="1">
      <alignment horizontal="center" vertical="center"/>
      <protection hidden="1"/>
    </xf>
    <xf numFmtId="167" fontId="5" fillId="0" borderId="14" xfId="0" applyNumberFormat="1" applyFont="1" applyBorder="1" applyProtection="1">
      <protection hidden="1"/>
    </xf>
    <xf numFmtId="0" fontId="0" fillId="0" borderId="14" xfId="0" applyBorder="1" applyProtection="1">
      <protection hidden="1"/>
    </xf>
    <xf numFmtId="0" fontId="4" fillId="0" borderId="15" xfId="0" applyFont="1" applyBorder="1" applyAlignment="1" applyProtection="1">
      <alignment horizontal="center" vertical="center"/>
      <protection hidden="1"/>
    </xf>
    <xf numFmtId="0" fontId="0" fillId="0" borderId="16" xfId="0" applyBorder="1" applyAlignment="1" applyProtection="1">
      <alignment vertical="center"/>
      <protection hidden="1"/>
    </xf>
    <xf numFmtId="0" fontId="0" fillId="0" borderId="16" xfId="0" applyBorder="1" applyProtection="1">
      <protection hidden="1"/>
    </xf>
    <xf numFmtId="0" fontId="0" fillId="0" borderId="16" xfId="0" applyBorder="1" applyAlignment="1" applyProtection="1">
      <alignment horizontal="center" vertical="center"/>
      <protection hidden="1"/>
    </xf>
    <xf numFmtId="0" fontId="0" fillId="0" borderId="17" xfId="0" applyBorder="1" applyProtection="1">
      <protection hidden="1"/>
    </xf>
    <xf numFmtId="0" fontId="8" fillId="0" borderId="0" xfId="0" applyFont="1" applyBorder="1" applyProtection="1">
      <protection hidden="1"/>
    </xf>
    <xf numFmtId="0" fontId="8" fillId="25" borderId="10" xfId="0" applyFont="1" applyFill="1" applyBorder="1" applyAlignment="1" applyProtection="1">
      <alignment horizontal="center" vertical="center" wrapText="1"/>
      <protection hidden="1"/>
    </xf>
    <xf numFmtId="0" fontId="8" fillId="0" borderId="10" xfId="0" applyFont="1" applyBorder="1" applyAlignment="1" applyProtection="1">
      <alignment horizontal="center"/>
      <protection hidden="1"/>
    </xf>
    <xf numFmtId="4" fontId="53" fillId="0" borderId="10" xfId="0" applyNumberFormat="1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/>
    </xf>
    <xf numFmtId="167" fontId="53" fillId="55" borderId="10" xfId="74" applyNumberFormat="1" applyFont="1" applyFill="1" applyBorder="1" applyAlignment="1">
      <alignment horizontal="center" vertical="center"/>
    </xf>
    <xf numFmtId="167" fontId="53" fillId="0" borderId="10" xfId="74" applyNumberFormat="1" applyFont="1" applyFill="1" applyBorder="1" applyAlignment="1">
      <alignment horizontal="center" vertical="center"/>
    </xf>
    <xf numFmtId="0" fontId="8" fillId="0" borderId="10" xfId="0" applyFont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10" xfId="0" applyFont="1" applyBorder="1" applyAlignment="1" applyProtection="1">
      <alignment wrapText="1"/>
      <protection hidden="1"/>
    </xf>
    <xf numFmtId="0" fontId="4" fillId="0" borderId="10" xfId="0" applyFont="1" applyBorder="1" applyAlignment="1" applyProtection="1">
      <alignment horizontal="center" vertical="center"/>
      <protection hidden="1"/>
    </xf>
    <xf numFmtId="0" fontId="8" fillId="55" borderId="10" xfId="0" applyFont="1" applyFill="1" applyBorder="1" applyAlignment="1">
      <alignment horizontal="center" vertical="center"/>
    </xf>
    <xf numFmtId="167" fontId="8" fillId="55" borderId="10" xfId="74" applyNumberFormat="1" applyFont="1" applyFill="1" applyBorder="1" applyAlignment="1">
      <alignment horizontal="center" vertical="center"/>
    </xf>
    <xf numFmtId="4" fontId="8" fillId="0" borderId="10" xfId="0" applyNumberFormat="1" applyFont="1" applyBorder="1" applyAlignment="1">
      <alignment horizontal="center" vertical="center" wrapText="1"/>
    </xf>
    <xf numFmtId="0" fontId="55" fillId="0" borderId="10" xfId="0" applyFont="1" applyBorder="1" applyAlignment="1">
      <alignment vertical="center" wrapText="1"/>
    </xf>
    <xf numFmtId="0" fontId="55" fillId="0" borderId="10" xfId="0" applyFont="1" applyBorder="1" applyAlignment="1">
      <alignment horizontal="center" vertical="center" wrapText="1"/>
    </xf>
    <xf numFmtId="0" fontId="8" fillId="0" borderId="10" xfId="0" applyFont="1" applyFill="1" applyBorder="1" applyAlignment="1" applyProtection="1">
      <alignment horizontal="center" vertical="center"/>
      <protection hidden="1"/>
    </xf>
    <xf numFmtId="0" fontId="0" fillId="0" borderId="17" xfId="0" applyBorder="1"/>
    <xf numFmtId="0" fontId="0" fillId="0" borderId="16" xfId="0" applyBorder="1"/>
    <xf numFmtId="0" fontId="0" fillId="0" borderId="15" xfId="0" applyBorder="1"/>
    <xf numFmtId="0" fontId="0" fillId="0" borderId="14" xfId="0" applyBorder="1"/>
    <xf numFmtId="0" fontId="0" fillId="0" borderId="13" xfId="0" applyBorder="1"/>
    <xf numFmtId="10" fontId="30" fillId="59" borderId="20" xfId="0" applyNumberFormat="1" applyFont="1" applyFill="1" applyBorder="1" applyAlignment="1">
      <alignment vertical="center"/>
    </xf>
    <xf numFmtId="0" fontId="5" fillId="59" borderId="19" xfId="0" applyFont="1" applyFill="1" applyBorder="1" applyAlignment="1">
      <alignment vertical="center"/>
    </xf>
    <xf numFmtId="0" fontId="30" fillId="59" borderId="18" xfId="0" applyFont="1" applyFill="1" applyBorder="1" applyAlignment="1">
      <alignment vertical="center"/>
    </xf>
    <xf numFmtId="0" fontId="0" fillId="0" borderId="36" xfId="0" applyBorder="1"/>
    <xf numFmtId="0" fontId="0" fillId="0" borderId="37" xfId="0" applyBorder="1"/>
    <xf numFmtId="0" fontId="0" fillId="0" borderId="33" xfId="0" applyBorder="1"/>
    <xf numFmtId="0" fontId="0" fillId="0" borderId="38" xfId="0" applyBorder="1" applyAlignment="1">
      <alignment horizontal="center"/>
    </xf>
    <xf numFmtId="10" fontId="0" fillId="0" borderId="35" xfId="0" applyNumberFormat="1" applyBorder="1"/>
    <xf numFmtId="0" fontId="4" fillId="0" borderId="38" xfId="0" applyFont="1" applyBorder="1" applyAlignment="1">
      <alignment horizontal="center"/>
    </xf>
    <xf numFmtId="0" fontId="5" fillId="0" borderId="34" xfId="0" applyFont="1" applyBorder="1"/>
    <xf numFmtId="0" fontId="55" fillId="0" borderId="10" xfId="0" applyFont="1" applyFill="1" applyBorder="1" applyAlignment="1">
      <alignment vertical="center" wrapText="1"/>
    </xf>
    <xf numFmtId="167" fontId="55" fillId="0" borderId="10" xfId="0" applyNumberFormat="1" applyFont="1" applyFill="1" applyBorder="1" applyAlignment="1">
      <alignment horizontal="center" vertical="center" wrapText="1"/>
    </xf>
    <xf numFmtId="49" fontId="56" fillId="0" borderId="10" xfId="235" applyNumberFormat="1" applyFont="1" applyFill="1" applyBorder="1" applyAlignment="1">
      <alignment horizontal="center" vertical="top" wrapText="1"/>
    </xf>
    <xf numFmtId="0" fontId="56" fillId="0" borderId="10" xfId="235" applyFont="1" applyBorder="1" applyAlignment="1">
      <alignment horizontal="center" vertical="center" wrapText="1"/>
    </xf>
    <xf numFmtId="43" fontId="56" fillId="0" borderId="10" xfId="250" applyFont="1" applyFill="1" applyBorder="1" applyAlignment="1">
      <alignment horizontal="center" vertical="center" wrapText="1"/>
    </xf>
    <xf numFmtId="43" fontId="56" fillId="0" borderId="10" xfId="250" applyFont="1" applyFill="1" applyBorder="1" applyAlignment="1">
      <alignment vertical="center" wrapText="1"/>
    </xf>
    <xf numFmtId="0" fontId="56" fillId="0" borderId="10" xfId="235" applyFont="1" applyFill="1" applyBorder="1" applyAlignment="1">
      <alignment horizontal="center" vertical="center" wrapText="1"/>
    </xf>
    <xf numFmtId="49" fontId="56" fillId="0" borderId="10" xfId="235" applyNumberFormat="1" applyFont="1" applyFill="1" applyBorder="1" applyAlignment="1">
      <alignment horizontal="center" vertical="center" wrapText="1"/>
    </xf>
    <xf numFmtId="44" fontId="57" fillId="56" borderId="10" xfId="231" applyFont="1" applyFill="1" applyBorder="1" applyAlignment="1">
      <alignment horizontal="center" vertical="center" wrapText="1"/>
    </xf>
    <xf numFmtId="43" fontId="57" fillId="56" borderId="10" xfId="250" applyFont="1" applyFill="1" applyBorder="1" applyAlignment="1">
      <alignment horizontal="center" vertical="center" wrapText="1"/>
    </xf>
    <xf numFmtId="0" fontId="57" fillId="56" borderId="10" xfId="235" applyFont="1" applyFill="1" applyBorder="1" applyAlignment="1">
      <alignment horizontal="center" vertical="center" wrapText="1"/>
    </xf>
    <xf numFmtId="0" fontId="57" fillId="60" borderId="10" xfId="235" applyFont="1" applyFill="1" applyBorder="1" applyAlignment="1">
      <alignment horizontal="center" vertical="center" wrapText="1"/>
    </xf>
    <xf numFmtId="0" fontId="57" fillId="56" borderId="10" xfId="235" quotePrefix="1" applyFont="1" applyFill="1" applyBorder="1" applyAlignment="1">
      <alignment horizontal="center" vertical="center" wrapText="1"/>
    </xf>
    <xf numFmtId="44" fontId="58" fillId="0" borderId="0" xfId="232" applyFont="1" applyBorder="1"/>
    <xf numFmtId="44" fontId="58" fillId="0" borderId="14" xfId="232" applyFont="1" applyBorder="1"/>
    <xf numFmtId="43" fontId="58" fillId="0" borderId="0" xfId="250" applyFont="1" applyBorder="1"/>
    <xf numFmtId="0" fontId="59" fillId="56" borderId="10" xfId="233" applyFont="1" applyFill="1" applyBorder="1" applyAlignment="1">
      <alignment horizontal="center" vertical="center"/>
    </xf>
    <xf numFmtId="43" fontId="59" fillId="56" borderId="10" xfId="250" applyFont="1" applyFill="1" applyBorder="1" applyAlignment="1">
      <alignment horizontal="center" vertical="center"/>
    </xf>
    <xf numFmtId="0" fontId="57" fillId="0" borderId="44" xfId="235" applyFont="1" applyBorder="1" applyAlignment="1">
      <alignment horizontal="center" vertical="center" wrapText="1"/>
    </xf>
    <xf numFmtId="0" fontId="57" fillId="0" borderId="45" xfId="235" applyFont="1" applyBorder="1" applyAlignment="1">
      <alignment horizontal="center" vertical="center" wrapText="1"/>
    </xf>
    <xf numFmtId="0" fontId="57" fillId="0" borderId="45" xfId="235" applyFont="1" applyBorder="1" applyAlignment="1">
      <alignment horizontal="left" vertical="center" wrapText="1"/>
    </xf>
    <xf numFmtId="44" fontId="57" fillId="0" borderId="45" xfId="235" applyNumberFormat="1" applyFont="1" applyBorder="1" applyAlignment="1">
      <alignment horizontal="center" vertical="center" wrapText="1"/>
    </xf>
    <xf numFmtId="43" fontId="57" fillId="0" borderId="45" xfId="250" applyFont="1" applyBorder="1" applyAlignment="1">
      <alignment horizontal="center" vertical="center" wrapText="1"/>
    </xf>
    <xf numFmtId="44" fontId="59" fillId="0" borderId="45" xfId="232" applyFont="1" applyBorder="1" applyAlignment="1">
      <alignment horizontal="center" vertical="center"/>
    </xf>
    <xf numFmtId="44" fontId="57" fillId="0" borderId="46" xfId="232" applyFont="1" applyFill="1" applyBorder="1" applyAlignment="1">
      <alignment horizontal="center" vertical="center"/>
    </xf>
    <xf numFmtId="43" fontId="56" fillId="0" borderId="10" xfId="250" applyFont="1" applyBorder="1" applyAlignment="1">
      <alignment horizontal="center" vertical="center" wrapText="1"/>
    </xf>
    <xf numFmtId="49" fontId="57" fillId="56" borderId="11" xfId="235" applyNumberFormat="1" applyFont="1" applyFill="1" applyBorder="1" applyAlignment="1">
      <alignment horizontal="center" vertical="center" wrapText="1"/>
    </xf>
    <xf numFmtId="49" fontId="56" fillId="0" borderId="11" xfId="235" applyNumberFormat="1" applyFont="1" applyFill="1" applyBorder="1" applyAlignment="1">
      <alignment horizontal="center" vertical="center" wrapText="1"/>
    </xf>
    <xf numFmtId="0" fontId="60" fillId="0" borderId="0" xfId="233" applyFont="1" applyFill="1" applyBorder="1" applyAlignment="1" applyProtection="1">
      <alignment horizontal="center" vertical="center" wrapText="1"/>
      <protection locked="0"/>
    </xf>
    <xf numFmtId="0" fontId="60" fillId="0" borderId="0" xfId="233" applyFont="1" applyFill="1" applyBorder="1" applyAlignment="1" applyProtection="1">
      <alignment vertical="center" wrapText="1"/>
      <protection locked="0"/>
    </xf>
    <xf numFmtId="0" fontId="60" fillId="0" borderId="13" xfId="233" applyFont="1" applyFill="1" applyBorder="1" applyAlignment="1" applyProtection="1">
      <alignment horizontal="right" vertical="center" wrapText="1" indent="2"/>
      <protection locked="0"/>
    </xf>
    <xf numFmtId="44" fontId="61" fillId="0" borderId="10" xfId="231" applyFont="1" applyBorder="1" applyAlignment="1">
      <alignment horizontal="center" vertical="center"/>
    </xf>
    <xf numFmtId="44" fontId="56" fillId="0" borderId="10" xfId="235" applyNumberFormat="1" applyFont="1" applyFill="1" applyBorder="1" applyAlignment="1">
      <alignment horizontal="center" vertical="center" wrapText="1"/>
    </xf>
    <xf numFmtId="8" fontId="59" fillId="56" borderId="10" xfId="231" applyNumberFormat="1" applyFont="1" applyFill="1" applyBorder="1" applyAlignment="1">
      <alignment horizontal="center" vertical="center"/>
    </xf>
    <xf numFmtId="8" fontId="56" fillId="0" borderId="10" xfId="231" applyNumberFormat="1" applyFont="1" applyFill="1" applyBorder="1" applyAlignment="1">
      <alignment horizontal="center" vertical="center" wrapText="1"/>
    </xf>
    <xf numFmtId="0" fontId="53" fillId="0" borderId="10" xfId="0" applyFont="1" applyBorder="1" applyAlignment="1">
      <alignment horizontal="center" vertical="center" wrapText="1"/>
    </xf>
    <xf numFmtId="0" fontId="53" fillId="0" borderId="11" xfId="0" applyFont="1" applyBorder="1" applyAlignment="1">
      <alignment horizontal="center" vertical="center" wrapText="1"/>
    </xf>
    <xf numFmtId="0" fontId="53" fillId="0" borderId="10" xfId="0" applyFont="1" applyBorder="1" applyAlignment="1">
      <alignment horizontal="center" vertical="center" wrapText="1"/>
    </xf>
    <xf numFmtId="0" fontId="4" fillId="0" borderId="21" xfId="0" applyFont="1" applyBorder="1" applyAlignment="1" applyProtection="1">
      <alignment horizontal="center"/>
      <protection hidden="1"/>
    </xf>
    <xf numFmtId="0" fontId="4" fillId="0" borderId="22" xfId="0" applyFont="1" applyBorder="1" applyAlignment="1" applyProtection="1">
      <alignment horizontal="center"/>
      <protection hidden="1"/>
    </xf>
    <xf numFmtId="0" fontId="4" fillId="0" borderId="11" xfId="0" applyFont="1" applyBorder="1" applyAlignment="1" applyProtection="1">
      <alignment horizontal="center"/>
      <protection hidden="1"/>
    </xf>
    <xf numFmtId="0" fontId="4" fillId="0" borderId="10" xfId="0" applyFont="1" applyBorder="1" applyAlignment="1" applyProtection="1">
      <alignment horizontal="center"/>
      <protection hidden="1"/>
    </xf>
    <xf numFmtId="0" fontId="6" fillId="0" borderId="10" xfId="0" applyFont="1" applyBorder="1" applyAlignment="1" applyProtection="1">
      <alignment horizontal="center" vertical="center"/>
      <protection hidden="1"/>
    </xf>
    <xf numFmtId="0" fontId="7" fillId="0" borderId="10" xfId="0" applyFont="1" applyBorder="1" applyAlignment="1" applyProtection="1">
      <alignment horizontal="center"/>
      <protection hidden="1"/>
    </xf>
    <xf numFmtId="0" fontId="7" fillId="0" borderId="11" xfId="0" applyFont="1" applyBorder="1" applyAlignment="1" applyProtection="1">
      <alignment horizontal="left" vertical="center" wrapText="1" indent="2"/>
      <protection hidden="1"/>
    </xf>
    <xf numFmtId="0" fontId="7" fillId="0" borderId="10" xfId="0" applyFont="1" applyBorder="1" applyAlignment="1" applyProtection="1">
      <alignment horizontal="left" vertical="center" wrapText="1" indent="2"/>
      <protection hidden="1"/>
    </xf>
    <xf numFmtId="0" fontId="8" fillId="0" borderId="10" xfId="0" applyFont="1" applyBorder="1" applyAlignment="1" applyProtection="1">
      <alignment horizontal="left" vertical="center"/>
      <protection hidden="1"/>
    </xf>
    <xf numFmtId="0" fontId="7" fillId="0" borderId="10" xfId="0" applyFont="1" applyBorder="1" applyAlignment="1" applyProtection="1">
      <alignment horizontal="center" vertical="center"/>
      <protection hidden="1"/>
    </xf>
    <xf numFmtId="0" fontId="6" fillId="0" borderId="42" xfId="81" applyFont="1" applyBorder="1" applyAlignment="1" applyProtection="1">
      <alignment horizontal="center" vertical="center" wrapText="1"/>
      <protection hidden="1"/>
    </xf>
    <xf numFmtId="0" fontId="6" fillId="0" borderId="43" xfId="81" applyFont="1" applyBorder="1" applyAlignment="1" applyProtection="1">
      <alignment horizontal="center" vertical="center" wrapText="1"/>
      <protection hidden="1"/>
    </xf>
    <xf numFmtId="0" fontId="6" fillId="0" borderId="0" xfId="81" applyFont="1" applyBorder="1" applyAlignment="1" applyProtection="1">
      <alignment horizontal="center" vertical="center" wrapText="1"/>
      <protection hidden="1"/>
    </xf>
    <xf numFmtId="0" fontId="6" fillId="0" borderId="14" xfId="81" applyFont="1" applyBorder="1" applyAlignment="1" applyProtection="1">
      <alignment horizontal="center" vertical="center" wrapText="1"/>
      <protection hidden="1"/>
    </xf>
    <xf numFmtId="0" fontId="6" fillId="0" borderId="16" xfId="81" applyFont="1" applyBorder="1" applyAlignment="1" applyProtection="1">
      <alignment horizontal="center" vertical="center" wrapText="1"/>
      <protection hidden="1"/>
    </xf>
    <xf numFmtId="0" fontId="6" fillId="0" borderId="17" xfId="81" applyFont="1" applyBorder="1" applyAlignment="1" applyProtection="1">
      <alignment horizontal="center" vertical="center" wrapText="1"/>
      <protection hidden="1"/>
    </xf>
    <xf numFmtId="0" fontId="62" fillId="61" borderId="32" xfId="233" applyFont="1" applyFill="1" applyBorder="1" applyAlignment="1">
      <alignment horizontal="center" vertical="top"/>
    </xf>
    <xf numFmtId="0" fontId="62" fillId="61" borderId="39" xfId="233" applyFont="1" applyFill="1" applyBorder="1" applyAlignment="1">
      <alignment horizontal="center" vertical="top"/>
    </xf>
    <xf numFmtId="0" fontId="62" fillId="61" borderId="40" xfId="233" applyFont="1" applyFill="1" applyBorder="1" applyAlignment="1">
      <alignment horizontal="center" vertical="top"/>
    </xf>
    <xf numFmtId="0" fontId="4" fillId="0" borderId="41" xfId="81" applyFont="1" applyBorder="1" applyAlignment="1" applyProtection="1">
      <alignment horizontal="center"/>
      <protection hidden="1"/>
    </xf>
    <xf numFmtId="0" fontId="4" fillId="0" borderId="42" xfId="81" applyFont="1" applyBorder="1" applyAlignment="1" applyProtection="1">
      <alignment horizontal="center"/>
      <protection hidden="1"/>
    </xf>
    <xf numFmtId="0" fontId="4" fillId="0" borderId="43" xfId="81" applyFont="1" applyBorder="1" applyAlignment="1" applyProtection="1">
      <alignment horizontal="center"/>
      <protection hidden="1"/>
    </xf>
    <xf numFmtId="0" fontId="4" fillId="0" borderId="13" xfId="81" applyFont="1" applyBorder="1" applyAlignment="1" applyProtection="1">
      <alignment horizontal="center"/>
      <protection hidden="1"/>
    </xf>
    <xf numFmtId="0" fontId="4" fillId="0" borderId="0" xfId="81" applyFont="1" applyBorder="1" applyAlignment="1" applyProtection="1">
      <alignment horizontal="center"/>
      <protection hidden="1"/>
    </xf>
    <xf numFmtId="0" fontId="4" fillId="0" borderId="14" xfId="81" applyFont="1" applyBorder="1" applyAlignment="1" applyProtection="1">
      <alignment horizontal="center"/>
      <protection hidden="1"/>
    </xf>
    <xf numFmtId="0" fontId="4" fillId="0" borderId="15" xfId="81" applyFont="1" applyBorder="1" applyAlignment="1" applyProtection="1">
      <alignment horizontal="center"/>
      <protection hidden="1"/>
    </xf>
    <xf numFmtId="0" fontId="4" fillId="0" borderId="16" xfId="81" applyFont="1" applyBorder="1" applyAlignment="1" applyProtection="1">
      <alignment horizontal="center"/>
      <protection hidden="1"/>
    </xf>
    <xf numFmtId="0" fontId="4" fillId="0" borderId="17" xfId="81" applyFont="1" applyBorder="1" applyAlignment="1" applyProtection="1">
      <alignment horizontal="center"/>
      <protection hidden="1"/>
    </xf>
    <xf numFmtId="0" fontId="30" fillId="59" borderId="32" xfId="0" applyFont="1" applyFill="1" applyBorder="1" applyAlignment="1">
      <alignment horizontal="center" vertical="center"/>
    </xf>
    <xf numFmtId="0" fontId="30" fillId="59" borderId="39" xfId="0" applyFont="1" applyFill="1" applyBorder="1" applyAlignment="1">
      <alignment horizontal="center" vertical="center"/>
    </xf>
    <xf numFmtId="0" fontId="30" fillId="59" borderId="40" xfId="0" applyFont="1" applyFill="1" applyBorder="1" applyAlignment="1">
      <alignment horizontal="center" vertical="center"/>
    </xf>
    <xf numFmtId="167" fontId="9" fillId="56" borderId="10" xfId="0" applyNumberFormat="1" applyFont="1" applyFill="1" applyBorder="1" applyAlignment="1">
      <alignment horizontal="center" vertical="center" wrapText="1"/>
    </xf>
    <xf numFmtId="0" fontId="8" fillId="55" borderId="10" xfId="0" applyFont="1" applyFill="1" applyBorder="1" applyAlignment="1">
      <alignment horizontal="center" vertical="center" wrapText="1"/>
    </xf>
    <xf numFmtId="167" fontId="29" fillId="0" borderId="10" xfId="74" applyNumberFormat="1" applyFont="1" applyFill="1" applyBorder="1" applyAlignment="1">
      <alignment horizontal="center" vertical="center"/>
    </xf>
    <xf numFmtId="0" fontId="8" fillId="0" borderId="10" xfId="0" applyFont="1" applyFill="1" applyBorder="1"/>
    <xf numFmtId="0" fontId="8" fillId="0" borderId="10" xfId="0" applyFont="1" applyFill="1" applyBorder="1" applyAlignment="1">
      <alignment horizontal="center"/>
    </xf>
    <xf numFmtId="167" fontId="8" fillId="0" borderId="10" xfId="74" applyNumberFormat="1" applyFont="1" applyFill="1" applyBorder="1" applyAlignment="1">
      <alignment horizontal="center" vertical="center"/>
    </xf>
    <xf numFmtId="0" fontId="5" fillId="0" borderId="10" xfId="0" applyFont="1" applyBorder="1" applyAlignment="1" applyProtection="1">
      <alignment horizontal="center" vertical="center"/>
      <protection hidden="1"/>
    </xf>
    <xf numFmtId="0" fontId="8" fillId="0" borderId="10" xfId="81" applyFont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left" wrapText="1"/>
    </xf>
    <xf numFmtId="0" fontId="8" fillId="0" borderId="10" xfId="0" applyFont="1" applyFill="1" applyBorder="1" applyAlignment="1">
      <alignment horizontal="center" vertical="center"/>
    </xf>
    <xf numFmtId="0" fontId="8" fillId="0" borderId="10" xfId="0" applyFont="1" applyBorder="1" applyAlignment="1">
      <alignment wrapText="1"/>
    </xf>
    <xf numFmtId="167" fontId="28" fillId="55" borderId="10" xfId="74" applyNumberFormat="1" applyFont="1" applyFill="1" applyBorder="1" applyAlignment="1">
      <alignment horizontal="center" vertical="center"/>
    </xf>
    <xf numFmtId="167" fontId="29" fillId="56" borderId="10" xfId="74" applyNumberFormat="1" applyFont="1" applyFill="1" applyBorder="1" applyAlignment="1">
      <alignment horizontal="center" vertical="center"/>
    </xf>
    <xf numFmtId="0" fontId="9" fillId="56" borderId="10" xfId="0" applyFont="1" applyFill="1" applyBorder="1" applyAlignment="1">
      <alignment horizontal="center" vertical="center" wrapText="1"/>
    </xf>
    <xf numFmtId="0" fontId="5" fillId="58" borderId="10" xfId="0" applyFont="1" applyFill="1" applyBorder="1" applyAlignment="1" applyProtection="1">
      <alignment horizontal="center" vertical="center"/>
      <protection hidden="1"/>
    </xf>
    <xf numFmtId="167" fontId="30" fillId="59" borderId="10" xfId="0" applyNumberFormat="1" applyFont="1" applyFill="1" applyBorder="1" applyAlignment="1" applyProtection="1">
      <alignment horizontal="center" vertical="center"/>
      <protection hidden="1"/>
    </xf>
    <xf numFmtId="0" fontId="30" fillId="59" borderId="10" xfId="0" applyFont="1" applyFill="1" applyBorder="1" applyAlignment="1" applyProtection="1">
      <alignment horizontal="center" vertical="center"/>
      <protection hidden="1"/>
    </xf>
    <xf numFmtId="0" fontId="6" fillId="0" borderId="10" xfId="0" applyFont="1" applyBorder="1" applyAlignment="1" applyProtection="1">
      <alignment horizontal="center" vertical="center" wrapText="1"/>
      <protection hidden="1"/>
    </xf>
  </cellXfs>
  <cellStyles count="251">
    <cellStyle name="20% - Accent1" xfId="1"/>
    <cellStyle name="20% - Accent2" xfId="2"/>
    <cellStyle name="20% - Accent3" xfId="3"/>
    <cellStyle name="20% - Accent4" xfId="4"/>
    <cellStyle name="20% - Accent5" xfId="5"/>
    <cellStyle name="20% - Accent6" xfId="6"/>
    <cellStyle name="20% - Ênfase1 2" xfId="7"/>
    <cellStyle name="20% - Ênfase1 2 2" xfId="172"/>
    <cellStyle name="20% - Ênfase1 2 3" xfId="212"/>
    <cellStyle name="20% - Ênfase2 2" xfId="8"/>
    <cellStyle name="20% - Ênfase2 2 2" xfId="173"/>
    <cellStyle name="20% - Ênfase2 2 3" xfId="213"/>
    <cellStyle name="20% - Ênfase3 2" xfId="9"/>
    <cellStyle name="20% - Ênfase3 2 2" xfId="174"/>
    <cellStyle name="20% - Ênfase3 2 3" xfId="214"/>
    <cellStyle name="20% - Ênfase4 2" xfId="10"/>
    <cellStyle name="20% - Ênfase4 2 2" xfId="175"/>
    <cellStyle name="20% - Ênfase4 2 3" xfId="215"/>
    <cellStyle name="20% - Ênfase5" xfId="11" builtinId="46" customBuiltin="1"/>
    <cellStyle name="20% - Ênfase5 2" xfId="176"/>
    <cellStyle name="20% - Ênfase5 3" xfId="216"/>
    <cellStyle name="20% - Ênfase6" xfId="12" builtinId="50" customBuiltin="1"/>
    <cellStyle name="20% - Ênfase6 2" xfId="177"/>
    <cellStyle name="20% - Ênfase6 3" xfId="217"/>
    <cellStyle name="40% - Accent1" xfId="13"/>
    <cellStyle name="40% - Accent2" xfId="14"/>
    <cellStyle name="40% - Accent3" xfId="15"/>
    <cellStyle name="40% - Accent4" xfId="16"/>
    <cellStyle name="40% - Accent5" xfId="17"/>
    <cellStyle name="40% - Accent6" xfId="18"/>
    <cellStyle name="40% - Ênfase1" xfId="19" builtinId="31" customBuiltin="1"/>
    <cellStyle name="40% - Ênfase1 2" xfId="178"/>
    <cellStyle name="40% - Ênfase1 3" xfId="218"/>
    <cellStyle name="40% - Ênfase2" xfId="20" builtinId="35" customBuiltin="1"/>
    <cellStyle name="40% - Ênfase2 2" xfId="179"/>
    <cellStyle name="40% - Ênfase2 3" xfId="219"/>
    <cellStyle name="40% - Ênfase3 2" xfId="21"/>
    <cellStyle name="40% - Ênfase3 2 2" xfId="180"/>
    <cellStyle name="40% - Ênfase3 2 3" xfId="220"/>
    <cellStyle name="40% - Ênfase4" xfId="22" builtinId="43" customBuiltin="1"/>
    <cellStyle name="40% - Ênfase4 2" xfId="181"/>
    <cellStyle name="40% - Ênfase4 3" xfId="221"/>
    <cellStyle name="40% - Ênfase5" xfId="23" builtinId="47" customBuiltin="1"/>
    <cellStyle name="40% - Ênfase5 2" xfId="182"/>
    <cellStyle name="40% - Ênfase5 3" xfId="222"/>
    <cellStyle name="40% - Ênfase6" xfId="24" builtinId="51" customBuiltin="1"/>
    <cellStyle name="40% - Ênfase6 2" xfId="183"/>
    <cellStyle name="40% - Ênfase6 3" xfId="223"/>
    <cellStyle name="60% - Accent1" xfId="25"/>
    <cellStyle name="60% - Accent2" xfId="26"/>
    <cellStyle name="60% - Accent3" xfId="27"/>
    <cellStyle name="60% - Accent4" xfId="28"/>
    <cellStyle name="60% - Accent5" xfId="29"/>
    <cellStyle name="60% - Accent6" xfId="30"/>
    <cellStyle name="60% - Ênfase1" xfId="31" builtinId="32" customBuiltin="1"/>
    <cellStyle name="60% - Ênfase2" xfId="32" builtinId="36" customBuiltin="1"/>
    <cellStyle name="60% - Ênfase3 2" xfId="33"/>
    <cellStyle name="60% - Ênfase4 2" xfId="34"/>
    <cellStyle name="60% - Ênfase5" xfId="35" builtinId="48" customBuiltin="1"/>
    <cellStyle name="60% - Ênfase6 2" xfId="36"/>
    <cellStyle name="Accent1" xfId="37"/>
    <cellStyle name="Accent2" xfId="38"/>
    <cellStyle name="Accent3" xfId="39"/>
    <cellStyle name="Accent4" xfId="40"/>
    <cellStyle name="Accent5" xfId="41"/>
    <cellStyle name="Accent6" xfId="42"/>
    <cellStyle name="Bad" xfId="43"/>
    <cellStyle name="Bom" xfId="44" builtinId="26" customBuiltin="1"/>
    <cellStyle name="Calculation" xfId="45"/>
    <cellStyle name="Cálculo" xfId="46" builtinId="22" customBuiltin="1"/>
    <cellStyle name="Célula de Verificação" xfId="47" builtinId="23" customBuiltin="1"/>
    <cellStyle name="Célula Vinculada" xfId="48" builtinId="24" customBuiltin="1"/>
    <cellStyle name="Check Cell" xfId="49"/>
    <cellStyle name="Comma 2" xfId="50"/>
    <cellStyle name="Comma 2 2" xfId="184"/>
    <cellStyle name="Comma 2 3" xfId="224"/>
    <cellStyle name="Comma 3" xfId="51"/>
    <cellStyle name="Comma 3 2" xfId="185"/>
    <cellStyle name="Comma 3 3" xfId="225"/>
    <cellStyle name="Comma 4" xfId="52"/>
    <cellStyle name="Comma 4 2" xfId="53"/>
    <cellStyle name="Comma 4 2 2" xfId="187"/>
    <cellStyle name="Comma 4 2 3" xfId="227"/>
    <cellStyle name="Comma 4 3" xfId="186"/>
    <cellStyle name="Comma 4 4" xfId="226"/>
    <cellStyle name="Comma 5" xfId="54"/>
    <cellStyle name="Comma 5 2" xfId="55"/>
    <cellStyle name="Comma 5 2 2" xfId="189"/>
    <cellStyle name="Comma 5 2 3" xfId="229"/>
    <cellStyle name="Comma 5 3" xfId="188"/>
    <cellStyle name="Comma 5 4" xfId="228"/>
    <cellStyle name="Ênfase1" xfId="56" builtinId="29" customBuiltin="1"/>
    <cellStyle name="Ênfase2" xfId="57" builtinId="33" customBuiltin="1"/>
    <cellStyle name="Ênfase3" xfId="58" builtinId="37" customBuiltin="1"/>
    <cellStyle name="Ênfase4" xfId="59" builtinId="41" customBuiltin="1"/>
    <cellStyle name="Ênfase5" xfId="60" builtinId="45" customBuiltin="1"/>
    <cellStyle name="Ênfase6" xfId="61" builtinId="49" customBuiltin="1"/>
    <cellStyle name="Entrada" xfId="62" builtinId="20" customBuiltin="1"/>
    <cellStyle name="Explanatory Text" xfId="63"/>
    <cellStyle name="Good" xfId="64"/>
    <cellStyle name="Heading 1" xfId="65"/>
    <cellStyle name="Heading 2" xfId="66"/>
    <cellStyle name="Heading 3" xfId="67"/>
    <cellStyle name="Heading 4" xfId="68"/>
    <cellStyle name="Hiperlink 2" xfId="69"/>
    <cellStyle name="Indefinido" xfId="70"/>
    <cellStyle name="Input" xfId="71"/>
    <cellStyle name="Linked Cell" xfId="72"/>
    <cellStyle name="material" xfId="73"/>
    <cellStyle name="Moeda" xfId="74" builtinId="4"/>
    <cellStyle name="Moeda 2" xfId="75"/>
    <cellStyle name="Moeda 2 2" xfId="76"/>
    <cellStyle name="Moeda 2 3" xfId="190"/>
    <cellStyle name="Moeda 2 4" xfId="230"/>
    <cellStyle name="Moeda 3" xfId="77"/>
    <cellStyle name="Moeda 3 2" xfId="191"/>
    <cellStyle name="Moeda 3 3" xfId="231"/>
    <cellStyle name="Moeda 4" xfId="78"/>
    <cellStyle name="Moeda 4 2" xfId="192"/>
    <cellStyle name="Moeda 4 3" xfId="232"/>
    <cellStyle name="Neutral" xfId="79"/>
    <cellStyle name="NívelLinha_1_00 - PQ 7007-0000-F15-0000-002 REV B" xfId="80"/>
    <cellStyle name="Normal" xfId="0" builtinId="0"/>
    <cellStyle name="Normal 10" xfId="81"/>
    <cellStyle name="Normal 11" xfId="82"/>
    <cellStyle name="Normal 12" xfId="83"/>
    <cellStyle name="Normal 12 2" xfId="84"/>
    <cellStyle name="Normal 13" xfId="85"/>
    <cellStyle name="Normal 14" xfId="86"/>
    <cellStyle name="Normal 14 2" xfId="193"/>
    <cellStyle name="Normal 14 3" xfId="233"/>
    <cellStyle name="Normal 16" xfId="87"/>
    <cellStyle name="Normal 18" xfId="88"/>
    <cellStyle name="Normal 2" xfId="89"/>
    <cellStyle name="Normal 2 2" xfId="90"/>
    <cellStyle name="Normal 2 2 2" xfId="91"/>
    <cellStyle name="Normal 2 3" xfId="92"/>
    <cellStyle name="Normal 2 3 2" xfId="93"/>
    <cellStyle name="Normal 2_Plan1" xfId="94"/>
    <cellStyle name="Normal 20" xfId="95"/>
    <cellStyle name="Normal 20 2" xfId="96"/>
    <cellStyle name="Normal 3" xfId="97"/>
    <cellStyle name="Normal 3 10" xfId="98"/>
    <cellStyle name="Normal 3 11" xfId="99"/>
    <cellStyle name="Normal 3 2" xfId="100"/>
    <cellStyle name="Normal 3 2 2" xfId="101"/>
    <cellStyle name="Normal 3 6" xfId="102"/>
    <cellStyle name="Normal 4" xfId="103"/>
    <cellStyle name="Normal 4 2" xfId="104"/>
    <cellStyle name="Normal 4 2 2" xfId="194"/>
    <cellStyle name="Normal 4 2 3" xfId="234"/>
    <cellStyle name="Normal 4 29" xfId="105"/>
    <cellStyle name="Normal 5" xfId="106"/>
    <cellStyle name="Normal 5 10" xfId="107"/>
    <cellStyle name="Normal 5 11" xfId="108"/>
    <cellStyle name="Normal 5 13" xfId="109"/>
    <cellStyle name="Normal 5 16" xfId="110"/>
    <cellStyle name="Normal 5 18" xfId="111"/>
    <cellStyle name="Normal 5 19" xfId="112"/>
    <cellStyle name="Normal 5 2" xfId="113"/>
    <cellStyle name="Normal 5 2 2" xfId="114"/>
    <cellStyle name="Normal 5 20" xfId="115"/>
    <cellStyle name="Normal 5 3" xfId="116"/>
    <cellStyle name="Normal 5 3 2" xfId="117"/>
    <cellStyle name="Normal 5 3 3" xfId="118"/>
    <cellStyle name="Normal 5 4" xfId="119"/>
    <cellStyle name="Normal 5 5" xfId="120"/>
    <cellStyle name="Normal 5 6" xfId="121"/>
    <cellStyle name="Normal 5 7" xfId="122"/>
    <cellStyle name="Normal 5 8" xfId="123"/>
    <cellStyle name="Normal 5 9" xfId="124"/>
    <cellStyle name="Normal 5_Plan1" xfId="125"/>
    <cellStyle name="Normal 6" xfId="126"/>
    <cellStyle name="Normal 6 13" xfId="127"/>
    <cellStyle name="Normal 6 2" xfId="128"/>
    <cellStyle name="Normal 7" xfId="129"/>
    <cellStyle name="Normal 7 2" xfId="130"/>
    <cellStyle name="Normal 8" xfId="131"/>
    <cellStyle name="Normal 8 2" xfId="132"/>
    <cellStyle name="Normal 9" xfId="133"/>
    <cellStyle name="Normal_Pesquisa no referencial 10 de maio de 2013" xfId="235"/>
    <cellStyle name="Nota 2" xfId="134"/>
    <cellStyle name="Nota 3" xfId="135"/>
    <cellStyle name="Nota 3 2" xfId="195"/>
    <cellStyle name="Nota 3 3" xfId="236"/>
    <cellStyle name="Note" xfId="136"/>
    <cellStyle name="Output" xfId="137"/>
    <cellStyle name="Porcentagem 2" xfId="138"/>
    <cellStyle name="Porcentagem 2 2" xfId="139"/>
    <cellStyle name="Porcentagem 2 2 2" xfId="140"/>
    <cellStyle name="Porcentagem 2 2 3" xfId="196"/>
    <cellStyle name="Porcentagem 2 2 4" xfId="237"/>
    <cellStyle name="Porcentagem 3" xfId="141"/>
    <cellStyle name="Porcentagem 4" xfId="142"/>
    <cellStyle name="Saída" xfId="143" builtinId="21" customBuiltin="1"/>
    <cellStyle name="Sep. milhar [0]" xfId="144"/>
    <cellStyle name="Separador de milhares 2" xfId="145"/>
    <cellStyle name="Separador de milhares 2 2" xfId="146"/>
    <cellStyle name="Separador de milhares 2 2 2" xfId="198"/>
    <cellStyle name="Separador de milhares 2 2 3" xfId="239"/>
    <cellStyle name="Separador de milhares 2 3" xfId="197"/>
    <cellStyle name="Separador de milhares 2 4" xfId="238"/>
    <cellStyle name="Separador de milhares 3" xfId="147"/>
    <cellStyle name="Separador de milhares 3 2" xfId="148"/>
    <cellStyle name="Separador de milhares 3 2 2" xfId="199"/>
    <cellStyle name="Separador de milhares 3 2 3" xfId="240"/>
    <cellStyle name="Separador de milhares 3 3" xfId="149"/>
    <cellStyle name="Separador de milhares 3 3 2" xfId="200"/>
    <cellStyle name="Separador de milhares 3 3 3" xfId="241"/>
    <cellStyle name="Sepavador de milhares [0]_Pasta2" xfId="150"/>
    <cellStyle name="Texto de Aviso" xfId="151" builtinId="11" customBuiltin="1"/>
    <cellStyle name="Texto Explicativo" xfId="152" builtinId="53" customBuiltin="1"/>
    <cellStyle name="Title" xfId="153"/>
    <cellStyle name="Título" xfId="154" builtinId="15" customBuiltin="1"/>
    <cellStyle name="Título 1" xfId="155" builtinId="16" customBuiltin="1"/>
    <cellStyle name="Título 2" xfId="156" builtinId="17" customBuiltin="1"/>
    <cellStyle name="Título 3" xfId="157" builtinId="18" customBuiltin="1"/>
    <cellStyle name="Título 4" xfId="158" builtinId="19" customBuiltin="1"/>
    <cellStyle name="Total" xfId="159" builtinId="25" customBuiltin="1"/>
    <cellStyle name="Vírgula 2" xfId="160"/>
    <cellStyle name="Vírgula 2 2" xfId="161"/>
    <cellStyle name="Vírgula 2 2 2" xfId="203"/>
    <cellStyle name="Vírgula 2 2 3" xfId="243"/>
    <cellStyle name="Vírgula 2 3" xfId="162"/>
    <cellStyle name="Vírgula 2 3 2" xfId="163"/>
    <cellStyle name="Vírgula 2 3 2 2" xfId="205"/>
    <cellStyle name="Vírgula 2 3 2 3" xfId="244"/>
    <cellStyle name="Vírgula 2 3 3" xfId="204"/>
    <cellStyle name="Vírgula 2 4" xfId="202"/>
    <cellStyle name="Vírgula 2 5" xfId="242"/>
    <cellStyle name="Vírgula 3" xfId="164"/>
    <cellStyle name="Vírgula 3 2" xfId="165"/>
    <cellStyle name="Vírgula 3 2 2" xfId="206"/>
    <cellStyle name="Vírgula 3 2 3" xfId="245"/>
    <cellStyle name="Vírgula 4" xfId="166"/>
    <cellStyle name="Vírgula 4 2" xfId="207"/>
    <cellStyle name="Vírgula 4 3" xfId="246"/>
    <cellStyle name="Vírgula 5" xfId="167"/>
    <cellStyle name="Vírgula 5 2" xfId="208"/>
    <cellStyle name="Vírgula 5 3" xfId="247"/>
    <cellStyle name="Vírgula 6" xfId="168"/>
    <cellStyle name="Vírgula 6 2" xfId="209"/>
    <cellStyle name="Vírgula 6 3" xfId="248"/>
    <cellStyle name="Vírgula 7" xfId="169"/>
    <cellStyle name="Vírgula 7 2" xfId="210"/>
    <cellStyle name="Vírgula 7 3" xfId="249"/>
    <cellStyle name="Vírgula 8" xfId="170"/>
    <cellStyle name="Vírgula 8 2" xfId="211"/>
    <cellStyle name="Vírgula 8 3" xfId="250"/>
    <cellStyle name="Vírgula 9" xfId="201"/>
    <cellStyle name="Warning Text" xfId="17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2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1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219075</xdr:colOff>
      <xdr:row>1</xdr:row>
      <xdr:rowOff>0</xdr:rowOff>
    </xdr:from>
    <xdr:to>
      <xdr:col>3</xdr:col>
      <xdr:colOff>0</xdr:colOff>
      <xdr:row>1</xdr:row>
      <xdr:rowOff>0</xdr:rowOff>
    </xdr:to>
    <xdr:pic>
      <xdr:nvPicPr>
        <xdr:cNvPr id="2" name="Picture 1" descr="LogotipoCaemi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" y="171450"/>
          <a:ext cx="4105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219075</xdr:colOff>
      <xdr:row>1</xdr:row>
      <xdr:rowOff>0</xdr:rowOff>
    </xdr:from>
    <xdr:to>
      <xdr:col>3</xdr:col>
      <xdr:colOff>0</xdr:colOff>
      <xdr:row>1</xdr:row>
      <xdr:rowOff>0</xdr:rowOff>
    </xdr:to>
    <xdr:pic>
      <xdr:nvPicPr>
        <xdr:cNvPr id="3" name="Picture 2" descr="LogotipoCaemi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" y="171450"/>
          <a:ext cx="4105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95250</xdr:colOff>
      <xdr:row>1</xdr:row>
      <xdr:rowOff>66675</xdr:rowOff>
    </xdr:from>
    <xdr:to>
      <xdr:col>5</xdr:col>
      <xdr:colOff>53376</xdr:colOff>
      <xdr:row>4</xdr:row>
      <xdr:rowOff>104775</xdr:rowOff>
    </xdr:to>
    <xdr:pic>
      <xdr:nvPicPr>
        <xdr:cNvPr id="4" name="Imagem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9150" y="238125"/>
          <a:ext cx="1514475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66675</xdr:colOff>
      <xdr:row>1</xdr:row>
      <xdr:rowOff>38100</xdr:rowOff>
    </xdr:from>
    <xdr:to>
      <xdr:col>2</xdr:col>
      <xdr:colOff>1181100</xdr:colOff>
      <xdr:row>4</xdr:row>
      <xdr:rowOff>133350</xdr:rowOff>
    </xdr:to>
    <xdr:pic>
      <xdr:nvPicPr>
        <xdr:cNvPr id="5" name="Imagem 4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5" y="209550"/>
          <a:ext cx="1600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28576</xdr:colOff>
      <xdr:row>0</xdr:row>
      <xdr:rowOff>133350</xdr:rowOff>
    </xdr:from>
    <xdr:to>
      <xdr:col>2</xdr:col>
      <xdr:colOff>6409</xdr:colOff>
      <xdr:row>3</xdr:row>
      <xdr:rowOff>95250</xdr:rowOff>
    </xdr:to>
    <xdr:pic>
      <xdr:nvPicPr>
        <xdr:cNvPr id="2" name="Imagem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6" y="133350"/>
          <a:ext cx="1473258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47625</xdr:colOff>
      <xdr:row>1</xdr:row>
      <xdr:rowOff>0</xdr:rowOff>
    </xdr:from>
    <xdr:to>
      <xdr:col>2</xdr:col>
      <xdr:colOff>1562100</xdr:colOff>
      <xdr:row>3</xdr:row>
      <xdr:rowOff>142875</xdr:rowOff>
    </xdr:to>
    <xdr:pic>
      <xdr:nvPicPr>
        <xdr:cNvPr id="3" name="Imagem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7350" y="161925"/>
          <a:ext cx="1514475" cy="466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15</xdr:row>
      <xdr:rowOff>123825</xdr:rowOff>
    </xdr:from>
    <xdr:to>
      <xdr:col>2</xdr:col>
      <xdr:colOff>352425</xdr:colOff>
      <xdr:row>48</xdr:row>
      <xdr:rowOff>85725</xdr:rowOff>
    </xdr:to>
    <xdr:pic>
      <xdr:nvPicPr>
        <xdr:cNvPr id="2" name="Imagem 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57475"/>
          <a:ext cx="4829175" cy="5305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eus%20documentos\DB%20F%3fbrica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BRUCUTU\R\WINDOWS\TEMP\Lista%20de%20Cabos\Lista-Rota%20de%20Cabo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22\c\Documents%20and%20Settings\Administrador\Meus%20documentos\Meus%20documentos\Sossego\Modelo%20EV\Mss_OpexEV03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CONTRATO\372-01\SIS\372-01-00-411-001-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B Fábrica"/>
      <sheetName val="Introd"/>
      <sheetName val="MCBR"/>
      <sheetName val="#REF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AGEM"/>
      <sheetName val="BANCO DE DADOS"/>
      <sheetName val="CÁLCULO"/>
      <sheetName val="SOMATÓRIO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alysis"/>
      <sheetName val="Production"/>
      <sheetName val="Unit_Costs"/>
      <sheetName val="Annual_Costs"/>
      <sheetName val="Annual_Cons"/>
      <sheetName val="El_Energy"/>
      <sheetName val="Cost_Incid"/>
      <sheetName val="Equip_Hours"/>
      <sheetName val="Cost_Alloc"/>
      <sheetName val="Man Power"/>
      <sheetName val="Wages"/>
      <sheetName val="Soc_Burden"/>
      <sheetName val="Benefits"/>
      <sheetName val="G&amp;A"/>
      <sheetName val="Inland_Freight"/>
      <sheetName val="Assumptions"/>
      <sheetName val="Mining_Pla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CBR"/>
      <sheetName val="Folha de Rosto - 50"/>
      <sheetName val="Rates"/>
      <sheetName val="Dados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B519"/>
  <sheetViews>
    <sheetView showGridLines="0" view="pageBreakPreview" zoomScale="106" zoomScaleNormal="85" zoomScaleSheetLayoutView="106" workbookViewId="0">
      <pane xSplit="10" ySplit="13" topLeftCell="K19" activePane="bottomRight" state="frozen"/>
      <selection pane="topRight" activeCell="Q1" sqref="Q1"/>
      <selection pane="bottomLeft" activeCell="A14" sqref="A14"/>
      <selection pane="bottomRight" activeCell="L43" sqref="L43"/>
    </sheetView>
  </sheetViews>
  <sheetFormatPr defaultColWidth="11.42578125" defaultRowHeight="12.75" outlineLevelRow="1"/>
  <cols>
    <col min="1" max="1" width="3.140625" style="1" customWidth="1"/>
    <col min="2" max="2" width="7.28515625" style="22" customWidth="1"/>
    <col min="3" max="3" width="57.5703125" style="6" customWidth="1"/>
    <col min="4" max="4" width="15.28515625" style="1" customWidth="1"/>
    <col min="5" max="5" width="8.140625" style="5" customWidth="1"/>
    <col min="6" max="6" width="8.28515625" style="1" customWidth="1"/>
    <col min="7" max="7" width="13.7109375" style="1" customWidth="1"/>
    <col min="8" max="8" width="12.42578125" style="1" customWidth="1"/>
    <col min="9" max="9" width="16.85546875" style="1" customWidth="1"/>
    <col min="10" max="10" width="12" style="1" customWidth="1"/>
    <col min="11" max="16384" width="11.42578125" style="1"/>
  </cols>
  <sheetData>
    <row r="1" spans="1:222" ht="13.5" thickBot="1"/>
    <row r="2" spans="1:222" ht="12" customHeight="1">
      <c r="B2" s="132"/>
      <c r="C2" s="133"/>
      <c r="D2" s="133"/>
      <c r="E2" s="133"/>
      <c r="F2" s="133"/>
      <c r="G2" s="180" t="s">
        <v>755</v>
      </c>
      <c r="H2" s="136"/>
      <c r="I2" s="136"/>
      <c r="J2" s="136"/>
    </row>
    <row r="3" spans="1:222" ht="12" customHeight="1">
      <c r="B3" s="134"/>
      <c r="C3" s="135"/>
      <c r="D3" s="135"/>
      <c r="E3" s="135"/>
      <c r="F3" s="135"/>
      <c r="G3" s="136"/>
      <c r="H3" s="136"/>
      <c r="I3" s="136"/>
      <c r="J3" s="136"/>
      <c r="K3" s="53"/>
    </row>
    <row r="4" spans="1:222" ht="12" customHeight="1">
      <c r="B4" s="134"/>
      <c r="C4" s="135"/>
      <c r="D4" s="135"/>
      <c r="E4" s="135"/>
      <c r="F4" s="135"/>
      <c r="G4" s="136"/>
      <c r="H4" s="136"/>
      <c r="I4" s="136"/>
      <c r="J4" s="136"/>
      <c r="K4" s="53"/>
    </row>
    <row r="5" spans="1:222" ht="12" customHeight="1">
      <c r="B5" s="134"/>
      <c r="C5" s="135"/>
      <c r="D5" s="135"/>
      <c r="E5" s="135"/>
      <c r="F5" s="135"/>
      <c r="G5" s="136"/>
      <c r="H5" s="136"/>
      <c r="I5" s="136"/>
      <c r="J5" s="136"/>
      <c r="K5" s="53"/>
    </row>
    <row r="6" spans="1:222" ht="14.25" customHeight="1">
      <c r="B6" s="138" t="s">
        <v>753</v>
      </c>
      <c r="C6" s="139" t="s">
        <v>0</v>
      </c>
      <c r="D6" s="139"/>
      <c r="E6" s="139" t="s">
        <v>0</v>
      </c>
      <c r="F6" s="139" t="s">
        <v>0</v>
      </c>
      <c r="G6" s="140" t="s">
        <v>4</v>
      </c>
      <c r="H6" s="140" t="s">
        <v>0</v>
      </c>
      <c r="I6" s="140" t="s">
        <v>0</v>
      </c>
      <c r="J6" s="140" t="s">
        <v>0</v>
      </c>
      <c r="K6" s="53"/>
    </row>
    <row r="7" spans="1:222" ht="14.25" customHeight="1">
      <c r="B7" s="138"/>
      <c r="C7" s="139"/>
      <c r="D7" s="139"/>
      <c r="E7" s="139"/>
      <c r="F7" s="139"/>
      <c r="G7" s="141" t="s">
        <v>754</v>
      </c>
      <c r="H7" s="141"/>
      <c r="I7" s="141"/>
      <c r="J7" s="141"/>
      <c r="K7" s="53"/>
    </row>
    <row r="8" spans="1:222" ht="14.45" customHeight="1">
      <c r="B8" s="138"/>
      <c r="C8" s="139"/>
      <c r="D8" s="139"/>
      <c r="E8" s="139"/>
      <c r="F8" s="139"/>
      <c r="G8" s="140" t="s">
        <v>70</v>
      </c>
      <c r="H8" s="140"/>
      <c r="I8" s="140"/>
      <c r="J8" s="140"/>
      <c r="K8" s="53"/>
    </row>
    <row r="9" spans="1:222" ht="16.5" customHeight="1">
      <c r="B9" s="138"/>
      <c r="C9" s="139"/>
      <c r="D9" s="139"/>
      <c r="E9" s="139"/>
      <c r="F9" s="139"/>
      <c r="G9" s="137"/>
      <c r="H9" s="137"/>
      <c r="I9" s="137"/>
      <c r="J9" s="137"/>
      <c r="K9" s="53"/>
    </row>
    <row r="10" spans="1:222" s="18" customFormat="1" ht="12.75" customHeight="1">
      <c r="B10" s="130" t="s">
        <v>619</v>
      </c>
      <c r="C10" s="131"/>
      <c r="D10" s="131"/>
      <c r="E10" s="131" t="s">
        <v>1157</v>
      </c>
      <c r="F10" s="131"/>
      <c r="G10" s="131"/>
      <c r="H10" s="131"/>
      <c r="I10" s="131"/>
      <c r="J10" s="131"/>
      <c r="K10" s="49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  <c r="GY10" s="17"/>
      <c r="GZ10" s="17"/>
      <c r="HA10" s="17"/>
      <c r="HB10" s="17"/>
      <c r="HC10" s="17"/>
      <c r="HD10" s="17"/>
      <c r="HE10" s="17"/>
      <c r="HF10" s="17"/>
      <c r="HG10" s="17"/>
      <c r="HH10" s="17"/>
      <c r="HI10" s="17"/>
      <c r="HJ10" s="17"/>
      <c r="HK10" s="17"/>
      <c r="HL10" s="17"/>
      <c r="HM10" s="17"/>
      <c r="HN10" s="17"/>
    </row>
    <row r="11" spans="1:222" s="18" customFormat="1" ht="12.75" customHeight="1">
      <c r="B11" s="130" t="s">
        <v>1136</v>
      </c>
      <c r="C11" s="131"/>
      <c r="D11" s="131"/>
      <c r="E11" s="131" t="s">
        <v>1158</v>
      </c>
      <c r="F11" s="131"/>
      <c r="G11" s="131"/>
      <c r="H11" s="131"/>
      <c r="I11" s="131"/>
      <c r="J11" s="131"/>
      <c r="K11" s="49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  <c r="GY11" s="17"/>
      <c r="GZ11" s="17"/>
      <c r="HA11" s="17"/>
      <c r="HB11" s="17"/>
      <c r="HC11" s="17"/>
      <c r="HD11" s="17"/>
      <c r="HE11" s="17"/>
      <c r="HF11" s="17"/>
      <c r="HG11" s="17"/>
      <c r="HH11" s="17"/>
      <c r="HI11" s="17"/>
      <c r="HJ11" s="17"/>
      <c r="HK11" s="17"/>
      <c r="HL11" s="17"/>
      <c r="HM11" s="17"/>
      <c r="HN11" s="17"/>
    </row>
    <row r="12" spans="1:222" s="18" customFormat="1" ht="12.75" customHeight="1">
      <c r="B12" s="130" t="s">
        <v>621</v>
      </c>
      <c r="C12" s="131"/>
      <c r="D12" s="131"/>
      <c r="E12" s="131" t="s">
        <v>620</v>
      </c>
      <c r="F12" s="131"/>
      <c r="G12" s="131"/>
      <c r="H12" s="131"/>
      <c r="I12" s="131"/>
      <c r="J12" s="131"/>
      <c r="K12" s="49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7"/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7"/>
      <c r="DX12" s="17"/>
      <c r="DY12" s="17"/>
      <c r="DZ12" s="17"/>
      <c r="EA12" s="17"/>
      <c r="EB12" s="17"/>
      <c r="EC12" s="17"/>
      <c r="ED12" s="17"/>
      <c r="EE12" s="17"/>
      <c r="EF12" s="17"/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7"/>
      <c r="ER12" s="17"/>
      <c r="ES12" s="17"/>
      <c r="ET12" s="17"/>
      <c r="EU12" s="17"/>
      <c r="EV12" s="17"/>
      <c r="EW12" s="17"/>
      <c r="EX12" s="17"/>
      <c r="EY12" s="17"/>
      <c r="EZ12" s="17"/>
      <c r="FA12" s="17"/>
      <c r="FB12" s="17"/>
      <c r="FC12" s="17"/>
      <c r="FD12" s="17"/>
      <c r="FE12" s="17"/>
      <c r="FF12" s="17"/>
      <c r="FG12" s="17"/>
      <c r="FH12" s="17"/>
      <c r="FI12" s="17"/>
      <c r="FJ12" s="17"/>
      <c r="FK12" s="17"/>
      <c r="FL12" s="17"/>
      <c r="FM12" s="17"/>
      <c r="FN12" s="17"/>
      <c r="FO12" s="17"/>
      <c r="FP12" s="17"/>
      <c r="FQ12" s="17"/>
      <c r="FR12" s="17"/>
      <c r="FS12" s="17"/>
      <c r="FT12" s="17"/>
      <c r="FU12" s="17"/>
      <c r="FV12" s="17"/>
      <c r="FW12" s="17"/>
      <c r="FX12" s="17"/>
      <c r="FY12" s="17"/>
      <c r="FZ12" s="17"/>
      <c r="GA12" s="17"/>
      <c r="GB12" s="17"/>
      <c r="GC12" s="17"/>
      <c r="GD12" s="17"/>
      <c r="GE12" s="17"/>
      <c r="GF12" s="17"/>
      <c r="GG12" s="17"/>
      <c r="GH12" s="17"/>
      <c r="GI12" s="17"/>
      <c r="GJ12" s="17"/>
      <c r="GK12" s="17"/>
      <c r="GL12" s="17"/>
      <c r="GM12" s="17"/>
      <c r="GN12" s="17"/>
      <c r="GO12" s="17"/>
      <c r="GP12" s="17"/>
      <c r="GQ12" s="17"/>
      <c r="GR12" s="17"/>
      <c r="GS12" s="17"/>
      <c r="GT12" s="17"/>
      <c r="GU12" s="17"/>
      <c r="GV12" s="17"/>
      <c r="GW12" s="17"/>
      <c r="GX12" s="17"/>
      <c r="GY12" s="17"/>
      <c r="GZ12" s="17"/>
      <c r="HA12" s="17"/>
      <c r="HB12" s="17"/>
      <c r="HC12" s="17"/>
      <c r="HD12" s="17"/>
      <c r="HE12" s="17"/>
      <c r="HF12" s="17"/>
      <c r="HG12" s="17"/>
      <c r="HH12" s="17"/>
      <c r="HI12" s="17"/>
      <c r="HJ12" s="17"/>
      <c r="HK12" s="17"/>
      <c r="HL12" s="17"/>
      <c r="HM12" s="17"/>
      <c r="HN12" s="17"/>
    </row>
    <row r="13" spans="1:222" s="4" customFormat="1" ht="22.5">
      <c r="A13" s="4" t="s">
        <v>1103</v>
      </c>
      <c r="B13" s="33" t="s">
        <v>342</v>
      </c>
      <c r="C13" s="33" t="s">
        <v>341</v>
      </c>
      <c r="D13" s="33" t="s">
        <v>343</v>
      </c>
      <c r="E13" s="33" t="s">
        <v>344</v>
      </c>
      <c r="F13" s="33" t="s">
        <v>345</v>
      </c>
      <c r="G13" s="33" t="s">
        <v>346</v>
      </c>
      <c r="H13" s="33" t="s">
        <v>347</v>
      </c>
      <c r="I13" s="33" t="s">
        <v>348</v>
      </c>
      <c r="J13" s="33" t="s">
        <v>349</v>
      </c>
      <c r="K13" s="62"/>
    </row>
    <row r="14" spans="1:222" s="4" customFormat="1" ht="24" customHeight="1">
      <c r="B14" s="33">
        <v>1</v>
      </c>
      <c r="C14" s="33" t="s">
        <v>350</v>
      </c>
      <c r="D14" s="33" t="s">
        <v>5</v>
      </c>
      <c r="E14" s="33"/>
      <c r="F14" s="33"/>
      <c r="G14" s="33" t="s">
        <v>3</v>
      </c>
      <c r="H14" s="33" t="s">
        <v>3</v>
      </c>
      <c r="I14" s="33" t="s">
        <v>3</v>
      </c>
      <c r="J14" s="163">
        <f>J17+J21+J27</f>
        <v>465092.15</v>
      </c>
      <c r="K14" s="62"/>
    </row>
    <row r="15" spans="1:222">
      <c r="B15" s="33" t="s">
        <v>352</v>
      </c>
      <c r="C15" s="28" t="s">
        <v>351</v>
      </c>
      <c r="D15" s="33"/>
      <c r="E15" s="33"/>
      <c r="F15" s="33"/>
      <c r="G15" s="33"/>
      <c r="H15" s="33"/>
      <c r="I15" s="33"/>
      <c r="J15" s="163"/>
      <c r="K15" s="53"/>
    </row>
    <row r="16" spans="1:222" s="18" customFormat="1">
      <c r="B16" s="164" t="s">
        <v>1138</v>
      </c>
      <c r="C16" s="7" t="s">
        <v>583</v>
      </c>
      <c r="D16" s="129" t="s">
        <v>5</v>
      </c>
      <c r="E16" s="129">
        <v>1700</v>
      </c>
      <c r="F16" s="129" t="s">
        <v>29</v>
      </c>
      <c r="G16" s="129" t="s">
        <v>22</v>
      </c>
      <c r="H16" s="15" t="s">
        <v>582</v>
      </c>
      <c r="I16" s="67">
        <v>7.24</v>
      </c>
      <c r="J16" s="16">
        <f>I16*E16</f>
        <v>12308</v>
      </c>
      <c r="K16" s="49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7"/>
      <c r="DL16" s="17"/>
      <c r="DM16" s="17"/>
      <c r="DN16" s="17"/>
      <c r="DO16" s="17"/>
      <c r="DP16" s="17"/>
      <c r="DQ16" s="17"/>
      <c r="DR16" s="17"/>
      <c r="DS16" s="17"/>
      <c r="DT16" s="17"/>
      <c r="DU16" s="17"/>
      <c r="DV16" s="17"/>
      <c r="DW16" s="17"/>
      <c r="DX16" s="17"/>
      <c r="DY16" s="17"/>
      <c r="DZ16" s="17"/>
      <c r="EA16" s="17"/>
      <c r="EB16" s="17"/>
      <c r="EC16" s="17"/>
      <c r="ED16" s="17"/>
      <c r="EE16" s="17"/>
      <c r="EF16" s="17"/>
      <c r="EG16" s="17"/>
      <c r="EH16" s="17"/>
      <c r="EI16" s="17"/>
      <c r="EJ16" s="17"/>
      <c r="EK16" s="17"/>
      <c r="EL16" s="17"/>
      <c r="EM16" s="17"/>
      <c r="EN16" s="17"/>
      <c r="EO16" s="17"/>
      <c r="EP16" s="17"/>
      <c r="EQ16" s="17"/>
      <c r="ER16" s="17"/>
      <c r="ES16" s="17"/>
      <c r="ET16" s="17"/>
      <c r="EU16" s="17"/>
      <c r="EV16" s="17"/>
      <c r="EW16" s="17"/>
      <c r="EX16" s="17"/>
      <c r="EY16" s="17"/>
      <c r="EZ16" s="17"/>
      <c r="FA16" s="17"/>
      <c r="FB16" s="17"/>
      <c r="FC16" s="17"/>
      <c r="FD16" s="17"/>
      <c r="FE16" s="17"/>
      <c r="FF16" s="17"/>
      <c r="FG16" s="17"/>
      <c r="FH16" s="17"/>
      <c r="FI16" s="17"/>
      <c r="FJ16" s="17"/>
      <c r="FK16" s="17"/>
      <c r="FL16" s="17"/>
      <c r="FM16" s="17"/>
      <c r="FN16" s="17"/>
      <c r="FO16" s="17"/>
      <c r="FP16" s="17"/>
      <c r="FQ16" s="17"/>
      <c r="FR16" s="17"/>
      <c r="FS16" s="17"/>
      <c r="FT16" s="17"/>
      <c r="FU16" s="17"/>
      <c r="FV16" s="17"/>
      <c r="FW16" s="17"/>
      <c r="FX16" s="17"/>
      <c r="FY16" s="17"/>
      <c r="FZ16" s="17"/>
      <c r="GA16" s="17"/>
      <c r="GB16" s="17"/>
      <c r="GC16" s="17"/>
      <c r="GD16" s="17"/>
      <c r="GE16" s="17"/>
      <c r="GF16" s="17"/>
      <c r="GG16" s="17"/>
      <c r="GH16" s="17"/>
      <c r="GI16" s="17"/>
      <c r="GJ16" s="17"/>
      <c r="GK16" s="17"/>
      <c r="GL16" s="17"/>
      <c r="GM16" s="17"/>
      <c r="GN16" s="17"/>
      <c r="GO16" s="17"/>
      <c r="GP16" s="17"/>
      <c r="GQ16" s="17"/>
      <c r="GR16" s="17"/>
      <c r="GS16" s="17"/>
      <c r="GT16" s="17"/>
      <c r="GU16" s="17"/>
      <c r="GV16" s="17"/>
      <c r="GW16" s="17"/>
      <c r="GX16" s="17"/>
      <c r="GY16" s="17"/>
      <c r="GZ16" s="17"/>
      <c r="HA16" s="17"/>
      <c r="HB16" s="17"/>
      <c r="HC16" s="17"/>
      <c r="HD16" s="17"/>
      <c r="HE16" s="17"/>
      <c r="HF16" s="17"/>
      <c r="HG16" s="17"/>
      <c r="HH16" s="17"/>
      <c r="HI16" s="17"/>
      <c r="HJ16" s="17"/>
      <c r="HK16" s="17"/>
      <c r="HL16" s="17"/>
      <c r="HM16" s="17"/>
      <c r="HN16" s="17"/>
    </row>
    <row r="17" spans="2:223" ht="20.100000000000001" customHeight="1">
      <c r="B17" s="129"/>
      <c r="C17" s="25" t="s">
        <v>69</v>
      </c>
      <c r="D17" s="129"/>
      <c r="E17" s="129"/>
      <c r="F17" s="129"/>
      <c r="G17" s="129"/>
      <c r="H17" s="15"/>
      <c r="I17" s="16"/>
      <c r="J17" s="165">
        <f>SUBTOTAL(9,J16:J16)</f>
        <v>12308</v>
      </c>
      <c r="K17" s="53"/>
    </row>
    <row r="18" spans="2:223">
      <c r="B18" s="33" t="s">
        <v>353</v>
      </c>
      <c r="C18" s="28" t="s">
        <v>355</v>
      </c>
      <c r="D18" s="33"/>
      <c r="E18" s="33"/>
      <c r="F18" s="33"/>
      <c r="G18" s="33"/>
      <c r="H18" s="33"/>
      <c r="I18" s="33"/>
      <c r="J18" s="33"/>
      <c r="K18" s="53"/>
    </row>
    <row r="19" spans="2:223" s="18" customFormat="1" ht="33.75">
      <c r="B19" s="129" t="s">
        <v>1137</v>
      </c>
      <c r="C19" s="7" t="s">
        <v>585</v>
      </c>
      <c r="D19" s="129" t="s">
        <v>5</v>
      </c>
      <c r="E19" s="129">
        <v>1</v>
      </c>
      <c r="F19" s="129" t="s">
        <v>6</v>
      </c>
      <c r="G19" s="129" t="s">
        <v>22</v>
      </c>
      <c r="H19" s="15" t="s">
        <v>586</v>
      </c>
      <c r="I19" s="67">
        <v>5415.15</v>
      </c>
      <c r="J19" s="16">
        <f>I19*E19</f>
        <v>5415.15</v>
      </c>
      <c r="K19" s="49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7"/>
      <c r="BO19" s="17"/>
      <c r="BP19" s="17"/>
      <c r="BQ19" s="17"/>
      <c r="BR19" s="17"/>
      <c r="BS19" s="17"/>
      <c r="BT19" s="17"/>
      <c r="BU19" s="17"/>
      <c r="BV19" s="17"/>
      <c r="BW19" s="17"/>
      <c r="BX19" s="17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7"/>
      <c r="CO19" s="17"/>
      <c r="CP19" s="17"/>
      <c r="CQ19" s="17"/>
      <c r="CR19" s="17"/>
      <c r="CS19" s="17"/>
      <c r="CT19" s="17"/>
      <c r="CU19" s="17"/>
      <c r="CV19" s="17"/>
      <c r="CW19" s="17"/>
      <c r="CX19" s="17"/>
      <c r="CY19" s="17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7"/>
      <c r="DK19" s="17"/>
      <c r="DL19" s="17"/>
      <c r="DM19" s="17"/>
      <c r="DN19" s="17"/>
      <c r="DO19" s="17"/>
      <c r="DP19" s="17"/>
      <c r="DQ19" s="17"/>
      <c r="DR19" s="17"/>
      <c r="DS19" s="17"/>
      <c r="DT19" s="17"/>
      <c r="DU19" s="17"/>
      <c r="DV19" s="17"/>
      <c r="DW19" s="17"/>
      <c r="DX19" s="17"/>
      <c r="DY19" s="17"/>
      <c r="DZ19" s="17"/>
      <c r="EA19" s="17"/>
      <c r="EB19" s="17"/>
      <c r="EC19" s="17"/>
      <c r="ED19" s="17"/>
      <c r="EE19" s="17"/>
      <c r="EF19" s="17"/>
      <c r="EG19" s="17"/>
      <c r="EH19" s="17"/>
      <c r="EI19" s="17"/>
      <c r="EJ19" s="17"/>
      <c r="EK19" s="17"/>
      <c r="EL19" s="17"/>
      <c r="EM19" s="17"/>
      <c r="EN19" s="17"/>
      <c r="EO19" s="17"/>
      <c r="EP19" s="17"/>
      <c r="EQ19" s="17"/>
      <c r="ER19" s="17"/>
      <c r="ES19" s="17"/>
      <c r="ET19" s="17"/>
      <c r="EU19" s="17"/>
      <c r="EV19" s="17"/>
      <c r="EW19" s="17"/>
      <c r="EX19" s="17"/>
      <c r="EY19" s="17"/>
      <c r="EZ19" s="17"/>
      <c r="FA19" s="17"/>
      <c r="FB19" s="17"/>
      <c r="FC19" s="17"/>
      <c r="FD19" s="17"/>
      <c r="FE19" s="17"/>
      <c r="FF19" s="17"/>
      <c r="FG19" s="17"/>
      <c r="FH19" s="17"/>
      <c r="FI19" s="17"/>
      <c r="FJ19" s="17"/>
      <c r="FK19" s="17"/>
      <c r="FL19" s="17"/>
      <c r="FM19" s="17"/>
      <c r="FN19" s="17"/>
      <c r="FO19" s="17"/>
      <c r="FP19" s="17"/>
      <c r="FQ19" s="17"/>
      <c r="FR19" s="17"/>
      <c r="FS19" s="17"/>
      <c r="FT19" s="17"/>
      <c r="FU19" s="17"/>
      <c r="FV19" s="17"/>
      <c r="FW19" s="17"/>
      <c r="FX19" s="17"/>
      <c r="FY19" s="17"/>
      <c r="FZ19" s="17"/>
      <c r="GA19" s="17"/>
      <c r="GB19" s="17"/>
      <c r="GC19" s="17"/>
      <c r="GD19" s="17"/>
      <c r="GE19" s="17"/>
      <c r="GF19" s="17"/>
      <c r="GG19" s="17"/>
      <c r="GH19" s="17"/>
      <c r="GI19" s="17"/>
      <c r="GJ19" s="17"/>
      <c r="GK19" s="17"/>
      <c r="GL19" s="17"/>
      <c r="GM19" s="17"/>
      <c r="GN19" s="17"/>
      <c r="GO19" s="17"/>
      <c r="GP19" s="17"/>
      <c r="GQ19" s="17"/>
      <c r="GR19" s="17"/>
      <c r="GS19" s="17"/>
      <c r="GT19" s="17"/>
      <c r="GU19" s="17"/>
      <c r="GV19" s="17"/>
      <c r="GW19" s="17"/>
      <c r="GX19" s="17"/>
      <c r="GY19" s="17"/>
      <c r="GZ19" s="17"/>
      <c r="HA19" s="17"/>
      <c r="HB19" s="17"/>
      <c r="HC19" s="17"/>
      <c r="HD19" s="17"/>
      <c r="HE19" s="17"/>
      <c r="HF19" s="17"/>
      <c r="HG19" s="17"/>
      <c r="HH19" s="17"/>
      <c r="HI19" s="17"/>
      <c r="HJ19" s="17"/>
      <c r="HK19" s="17"/>
      <c r="HL19" s="17"/>
      <c r="HM19" s="17"/>
      <c r="HN19" s="17"/>
    </row>
    <row r="20" spans="2:223" s="18" customFormat="1" ht="56.25">
      <c r="B20" s="129" t="s">
        <v>1139</v>
      </c>
      <c r="C20" s="76" t="s">
        <v>1141</v>
      </c>
      <c r="D20" s="129" t="s">
        <v>5</v>
      </c>
      <c r="E20" s="129">
        <v>1</v>
      </c>
      <c r="F20" s="129" t="s">
        <v>6</v>
      </c>
      <c r="G20" s="129" t="s">
        <v>22</v>
      </c>
      <c r="H20" s="76" t="s">
        <v>1140</v>
      </c>
      <c r="I20" s="67">
        <v>2719.62</v>
      </c>
      <c r="J20" s="16">
        <f>I20</f>
        <v>2719.62</v>
      </c>
      <c r="K20" s="49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7"/>
      <c r="CO20" s="17"/>
      <c r="CP20" s="17"/>
      <c r="CQ20" s="17"/>
      <c r="CR20" s="17"/>
      <c r="CS20" s="17"/>
      <c r="CT20" s="17"/>
      <c r="CU20" s="17"/>
      <c r="CV20" s="17"/>
      <c r="CW20" s="17"/>
      <c r="CX20" s="17"/>
      <c r="CY20" s="17"/>
      <c r="CZ20" s="17"/>
      <c r="DA20" s="17"/>
      <c r="DB20" s="17"/>
      <c r="DC20" s="17"/>
      <c r="DD20" s="17"/>
      <c r="DE20" s="17"/>
      <c r="DF20" s="17"/>
      <c r="DG20" s="17"/>
      <c r="DH20" s="17"/>
      <c r="DI20" s="17"/>
      <c r="DJ20" s="17"/>
      <c r="DK20" s="17"/>
      <c r="DL20" s="17"/>
      <c r="DM20" s="17"/>
      <c r="DN20" s="17"/>
      <c r="DO20" s="17"/>
      <c r="DP20" s="17"/>
      <c r="DQ20" s="17"/>
      <c r="DR20" s="17"/>
      <c r="DS20" s="17"/>
      <c r="DT20" s="17"/>
      <c r="DU20" s="17"/>
      <c r="DV20" s="17"/>
      <c r="DW20" s="17"/>
      <c r="DX20" s="17"/>
      <c r="DY20" s="17"/>
      <c r="DZ20" s="17"/>
      <c r="EA20" s="17"/>
      <c r="EB20" s="17"/>
      <c r="EC20" s="17"/>
      <c r="ED20" s="17"/>
      <c r="EE20" s="17"/>
      <c r="EF20" s="17"/>
      <c r="EG20" s="17"/>
      <c r="EH20" s="17"/>
      <c r="EI20" s="17"/>
      <c r="EJ20" s="17"/>
      <c r="EK20" s="17"/>
      <c r="EL20" s="17"/>
      <c r="EM20" s="17"/>
      <c r="EN20" s="17"/>
      <c r="EO20" s="17"/>
      <c r="EP20" s="17"/>
      <c r="EQ20" s="17"/>
      <c r="ER20" s="17"/>
      <c r="ES20" s="17"/>
      <c r="ET20" s="17"/>
      <c r="EU20" s="17"/>
      <c r="EV20" s="17"/>
      <c r="EW20" s="17"/>
      <c r="EX20" s="17"/>
      <c r="EY20" s="17"/>
      <c r="EZ20" s="17"/>
      <c r="FA20" s="17"/>
      <c r="FB20" s="17"/>
      <c r="FC20" s="17"/>
      <c r="FD20" s="17"/>
      <c r="FE20" s="17"/>
      <c r="FF20" s="17"/>
      <c r="FG20" s="17"/>
      <c r="FH20" s="17"/>
      <c r="FI20" s="17"/>
      <c r="FJ20" s="17"/>
      <c r="FK20" s="17"/>
      <c r="FL20" s="17"/>
      <c r="FM20" s="17"/>
      <c r="FN20" s="17"/>
      <c r="FO20" s="17"/>
      <c r="FP20" s="17"/>
      <c r="FQ20" s="17"/>
      <c r="FR20" s="17"/>
      <c r="FS20" s="17"/>
      <c r="FT20" s="17"/>
      <c r="FU20" s="17"/>
      <c r="FV20" s="17"/>
      <c r="FW20" s="17"/>
      <c r="FX20" s="17"/>
      <c r="FY20" s="17"/>
      <c r="FZ20" s="17"/>
      <c r="GA20" s="17"/>
      <c r="GB20" s="17"/>
      <c r="GC20" s="17"/>
      <c r="GD20" s="17"/>
      <c r="GE20" s="17"/>
      <c r="GF20" s="17"/>
      <c r="GG20" s="17"/>
      <c r="GH20" s="17"/>
      <c r="GI20" s="17"/>
      <c r="GJ20" s="17"/>
      <c r="GK20" s="17"/>
      <c r="GL20" s="17"/>
      <c r="GM20" s="17"/>
      <c r="GN20" s="17"/>
      <c r="GO20" s="17"/>
      <c r="GP20" s="17"/>
      <c r="GQ20" s="17"/>
      <c r="GR20" s="17"/>
      <c r="GS20" s="17"/>
      <c r="GT20" s="17"/>
      <c r="GU20" s="17"/>
      <c r="GV20" s="17"/>
      <c r="GW20" s="17"/>
      <c r="GX20" s="17"/>
      <c r="GY20" s="17"/>
      <c r="GZ20" s="17"/>
      <c r="HA20" s="17"/>
      <c r="HB20" s="17"/>
      <c r="HC20" s="17"/>
      <c r="HD20" s="17"/>
      <c r="HE20" s="17"/>
      <c r="HF20" s="17"/>
      <c r="HG20" s="17"/>
      <c r="HH20" s="17"/>
      <c r="HI20" s="17"/>
      <c r="HJ20" s="17"/>
      <c r="HK20" s="17"/>
      <c r="HL20" s="17"/>
      <c r="HM20" s="17"/>
      <c r="HN20" s="17"/>
    </row>
    <row r="21" spans="2:223" ht="20.100000000000001" customHeight="1">
      <c r="B21" s="129"/>
      <c r="C21" s="25" t="s">
        <v>69</v>
      </c>
      <c r="D21" s="129"/>
      <c r="E21" s="129"/>
      <c r="F21" s="129"/>
      <c r="G21" s="129"/>
      <c r="H21" s="15"/>
      <c r="I21" s="16"/>
      <c r="J21" s="165">
        <f>SUBTOTAL(9,J19:J20)</f>
        <v>8134.7699999999995</v>
      </c>
      <c r="K21" s="53"/>
    </row>
    <row r="22" spans="2:223">
      <c r="B22" s="33" t="s">
        <v>354</v>
      </c>
      <c r="C22" s="28" t="s">
        <v>356</v>
      </c>
      <c r="D22" s="33"/>
      <c r="E22" s="33"/>
      <c r="F22" s="33"/>
      <c r="G22" s="33"/>
      <c r="H22" s="33"/>
      <c r="I22" s="33"/>
      <c r="J22" s="33"/>
    </row>
    <row r="23" spans="2:223" s="18" customFormat="1">
      <c r="B23" s="129" t="s">
        <v>357</v>
      </c>
      <c r="C23" s="7" t="s">
        <v>587</v>
      </c>
      <c r="D23" s="129" t="s">
        <v>5</v>
      </c>
      <c r="E23" s="129">
        <v>504</v>
      </c>
      <c r="F23" s="129" t="s">
        <v>592</v>
      </c>
      <c r="G23" s="129" t="s">
        <v>206</v>
      </c>
      <c r="H23" s="15">
        <v>90778</v>
      </c>
      <c r="I23" s="67">
        <v>91.86</v>
      </c>
      <c r="J23" s="16">
        <f>I23*E23</f>
        <v>46297.440000000002</v>
      </c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7"/>
      <c r="BY23" s="17"/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7"/>
      <c r="CP23" s="17"/>
      <c r="CQ23" s="17"/>
      <c r="CR23" s="17"/>
      <c r="CS23" s="17"/>
      <c r="CT23" s="17"/>
      <c r="CU23" s="17"/>
      <c r="CV23" s="17"/>
      <c r="CW23" s="17"/>
      <c r="CX23" s="17"/>
      <c r="CY23" s="17"/>
      <c r="CZ23" s="17"/>
      <c r="DA23" s="17"/>
      <c r="DB23" s="17"/>
      <c r="DC23" s="17"/>
      <c r="DD23" s="17"/>
      <c r="DE23" s="17"/>
      <c r="DF23" s="17"/>
      <c r="DG23" s="17"/>
      <c r="DH23" s="17"/>
      <c r="DI23" s="17"/>
      <c r="DJ23" s="17"/>
      <c r="DK23" s="17"/>
      <c r="DL23" s="17"/>
      <c r="DM23" s="17"/>
      <c r="DN23" s="17"/>
      <c r="DO23" s="17"/>
      <c r="DP23" s="17"/>
      <c r="DQ23" s="17"/>
      <c r="DR23" s="17"/>
      <c r="DS23" s="17"/>
      <c r="DT23" s="17"/>
      <c r="DU23" s="17"/>
      <c r="DV23" s="17"/>
      <c r="DW23" s="17"/>
      <c r="DX23" s="17"/>
      <c r="DY23" s="17"/>
      <c r="DZ23" s="17"/>
      <c r="EA23" s="17"/>
      <c r="EB23" s="17"/>
      <c r="EC23" s="17"/>
      <c r="ED23" s="17"/>
      <c r="EE23" s="17"/>
      <c r="EF23" s="17"/>
      <c r="EG23" s="17"/>
      <c r="EH23" s="17"/>
      <c r="EI23" s="17"/>
      <c r="EJ23" s="17"/>
      <c r="EK23" s="17"/>
      <c r="EL23" s="17"/>
      <c r="EM23" s="17"/>
      <c r="EN23" s="17"/>
      <c r="EO23" s="17"/>
      <c r="EP23" s="17"/>
      <c r="EQ23" s="17"/>
      <c r="ER23" s="17"/>
      <c r="ES23" s="17"/>
      <c r="ET23" s="17"/>
      <c r="EU23" s="17"/>
      <c r="EV23" s="17"/>
      <c r="EW23" s="17"/>
      <c r="EX23" s="17"/>
      <c r="EY23" s="17"/>
      <c r="EZ23" s="17"/>
      <c r="FA23" s="17"/>
      <c r="FB23" s="17"/>
      <c r="FC23" s="17"/>
      <c r="FD23" s="17"/>
      <c r="FE23" s="17"/>
      <c r="FF23" s="17"/>
      <c r="FG23" s="17"/>
      <c r="FH23" s="17"/>
      <c r="FI23" s="17"/>
      <c r="FJ23" s="17"/>
      <c r="FK23" s="17"/>
      <c r="FL23" s="17"/>
      <c r="FM23" s="17"/>
      <c r="FN23" s="17"/>
      <c r="FO23" s="17"/>
      <c r="FP23" s="17"/>
      <c r="FQ23" s="17"/>
      <c r="FR23" s="17"/>
      <c r="FS23" s="17"/>
      <c r="FT23" s="17"/>
      <c r="FU23" s="17"/>
      <c r="FV23" s="17"/>
      <c r="FW23" s="17"/>
      <c r="FX23" s="17"/>
      <c r="FY23" s="17"/>
      <c r="FZ23" s="17"/>
      <c r="GA23" s="17"/>
      <c r="GB23" s="17"/>
      <c r="GC23" s="17"/>
      <c r="GD23" s="17"/>
      <c r="GE23" s="17"/>
      <c r="GF23" s="17"/>
      <c r="GG23" s="17"/>
      <c r="GH23" s="17"/>
      <c r="GI23" s="17"/>
      <c r="GJ23" s="17"/>
      <c r="GK23" s="17"/>
      <c r="GL23" s="17"/>
      <c r="GM23" s="17"/>
      <c r="GN23" s="17"/>
      <c r="GO23" s="17"/>
      <c r="GP23" s="17"/>
      <c r="GQ23" s="17"/>
      <c r="GR23" s="17"/>
      <c r="GS23" s="17"/>
      <c r="GT23" s="17"/>
      <c r="GU23" s="17"/>
      <c r="GV23" s="17"/>
      <c r="GW23" s="17"/>
      <c r="GX23" s="17"/>
      <c r="GY23" s="17"/>
      <c r="GZ23" s="17"/>
      <c r="HA23" s="17"/>
      <c r="HB23" s="17"/>
      <c r="HC23" s="17"/>
      <c r="HD23" s="17"/>
      <c r="HE23" s="17"/>
      <c r="HF23" s="17"/>
      <c r="HG23" s="17"/>
      <c r="HH23" s="17"/>
      <c r="HI23" s="17"/>
      <c r="HJ23" s="17"/>
      <c r="HK23" s="17"/>
      <c r="HL23" s="17"/>
      <c r="HM23" s="17"/>
      <c r="HN23" s="17"/>
    </row>
    <row r="24" spans="2:223" s="18" customFormat="1">
      <c r="B24" s="129" t="s">
        <v>590</v>
      </c>
      <c r="C24" s="7" t="s">
        <v>588</v>
      </c>
      <c r="D24" s="129" t="s">
        <v>5</v>
      </c>
      <c r="E24" s="129">
        <v>168</v>
      </c>
      <c r="F24" s="129" t="s">
        <v>592</v>
      </c>
      <c r="G24" s="129" t="s">
        <v>206</v>
      </c>
      <c r="H24" s="15">
        <v>91677</v>
      </c>
      <c r="I24" s="67">
        <v>82.03</v>
      </c>
      <c r="J24" s="16">
        <f>I24*E24</f>
        <v>13781.04</v>
      </c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  <c r="BX24" s="17"/>
      <c r="BY24" s="17"/>
      <c r="BZ24" s="17"/>
      <c r="CA24" s="17"/>
      <c r="CB24" s="17"/>
      <c r="CC24" s="17"/>
      <c r="CD24" s="17"/>
      <c r="CE24" s="17"/>
      <c r="CF24" s="17"/>
      <c r="CG24" s="17"/>
      <c r="CH24" s="17"/>
      <c r="CI24" s="17"/>
      <c r="CJ24" s="17"/>
      <c r="CK24" s="17"/>
      <c r="CL24" s="17"/>
      <c r="CM24" s="17"/>
      <c r="CN24" s="17"/>
      <c r="CO24" s="17"/>
      <c r="CP24" s="17"/>
      <c r="CQ24" s="17"/>
      <c r="CR24" s="17"/>
      <c r="CS24" s="17"/>
      <c r="CT24" s="17"/>
      <c r="CU24" s="17"/>
      <c r="CV24" s="17"/>
      <c r="CW24" s="17"/>
      <c r="CX24" s="17"/>
      <c r="CY24" s="17"/>
      <c r="CZ24" s="17"/>
      <c r="DA24" s="17"/>
      <c r="DB24" s="17"/>
      <c r="DC24" s="17"/>
      <c r="DD24" s="17"/>
      <c r="DE24" s="17"/>
      <c r="DF24" s="17"/>
      <c r="DG24" s="17"/>
      <c r="DH24" s="17"/>
      <c r="DI24" s="17"/>
      <c r="DJ24" s="17"/>
      <c r="DK24" s="17"/>
      <c r="DL24" s="17"/>
      <c r="DM24" s="17"/>
      <c r="DN24" s="17"/>
      <c r="DO24" s="17"/>
      <c r="DP24" s="17"/>
      <c r="DQ24" s="17"/>
      <c r="DR24" s="17"/>
      <c r="DS24" s="17"/>
      <c r="DT24" s="17"/>
      <c r="DU24" s="17"/>
      <c r="DV24" s="17"/>
      <c r="DW24" s="17"/>
      <c r="DX24" s="17"/>
      <c r="DY24" s="17"/>
      <c r="DZ24" s="17"/>
      <c r="EA24" s="17"/>
      <c r="EB24" s="17"/>
      <c r="EC24" s="17"/>
      <c r="ED24" s="17"/>
      <c r="EE24" s="17"/>
      <c r="EF24" s="17"/>
      <c r="EG24" s="17"/>
      <c r="EH24" s="17"/>
      <c r="EI24" s="17"/>
      <c r="EJ24" s="17"/>
      <c r="EK24" s="17"/>
      <c r="EL24" s="17"/>
      <c r="EM24" s="17"/>
      <c r="EN24" s="17"/>
      <c r="EO24" s="17"/>
      <c r="EP24" s="17"/>
      <c r="EQ24" s="17"/>
      <c r="ER24" s="17"/>
      <c r="ES24" s="17"/>
      <c r="ET24" s="17"/>
      <c r="EU24" s="17"/>
      <c r="EV24" s="17"/>
      <c r="EW24" s="17"/>
      <c r="EX24" s="17"/>
      <c r="EY24" s="17"/>
      <c r="EZ24" s="17"/>
      <c r="FA24" s="17"/>
      <c r="FB24" s="17"/>
      <c r="FC24" s="17"/>
      <c r="FD24" s="17"/>
      <c r="FE24" s="17"/>
      <c r="FF24" s="17"/>
      <c r="FG24" s="17"/>
      <c r="FH24" s="17"/>
      <c r="FI24" s="17"/>
      <c r="FJ24" s="17"/>
      <c r="FK24" s="17"/>
      <c r="FL24" s="17"/>
      <c r="FM24" s="17"/>
      <c r="FN24" s="17"/>
      <c r="FO24" s="17"/>
      <c r="FP24" s="17"/>
      <c r="FQ24" s="17"/>
      <c r="FR24" s="17"/>
      <c r="FS24" s="17"/>
      <c r="FT24" s="17"/>
      <c r="FU24" s="17"/>
      <c r="FV24" s="17"/>
      <c r="FW24" s="17"/>
      <c r="FX24" s="17"/>
      <c r="FY24" s="17"/>
      <c r="FZ24" s="17"/>
      <c r="GA24" s="17"/>
      <c r="GB24" s="17"/>
      <c r="GC24" s="17"/>
      <c r="GD24" s="17"/>
      <c r="GE24" s="17"/>
      <c r="GF24" s="17"/>
      <c r="GG24" s="17"/>
      <c r="GH24" s="17"/>
      <c r="GI24" s="17"/>
      <c r="GJ24" s="17"/>
      <c r="GK24" s="17"/>
      <c r="GL24" s="17"/>
      <c r="GM24" s="17"/>
      <c r="GN24" s="17"/>
      <c r="GO24" s="17"/>
      <c r="GP24" s="17"/>
      <c r="GQ24" s="17"/>
      <c r="GR24" s="17"/>
      <c r="GS24" s="17"/>
      <c r="GT24" s="17"/>
      <c r="GU24" s="17"/>
      <c r="GV24" s="17"/>
      <c r="GW24" s="17"/>
      <c r="GX24" s="17"/>
      <c r="GY24" s="17"/>
      <c r="GZ24" s="17"/>
      <c r="HA24" s="17"/>
      <c r="HB24" s="17"/>
      <c r="HC24" s="17"/>
      <c r="HD24" s="17"/>
      <c r="HE24" s="17"/>
      <c r="HF24" s="17"/>
      <c r="HG24" s="17"/>
      <c r="HH24" s="17"/>
      <c r="HI24" s="17"/>
      <c r="HJ24" s="17"/>
      <c r="HK24" s="17"/>
      <c r="HL24" s="17"/>
      <c r="HM24" s="17"/>
      <c r="HN24" s="17"/>
    </row>
    <row r="25" spans="2:223">
      <c r="B25" s="30" t="s">
        <v>591</v>
      </c>
      <c r="C25" s="7" t="s">
        <v>589</v>
      </c>
      <c r="D25" s="129" t="s">
        <v>5</v>
      </c>
      <c r="E25" s="30">
        <v>9490</v>
      </c>
      <c r="F25" s="129" t="s">
        <v>592</v>
      </c>
      <c r="G25" s="129" t="s">
        <v>206</v>
      </c>
      <c r="H25" s="15">
        <v>88326</v>
      </c>
      <c r="I25" s="67">
        <v>18.329999999999998</v>
      </c>
      <c r="J25" s="16">
        <f>I25*E25</f>
        <v>173951.69999999998</v>
      </c>
    </row>
    <row r="26" spans="2:223">
      <c r="B26" s="78" t="s">
        <v>1142</v>
      </c>
      <c r="C26" s="166" t="s">
        <v>1143</v>
      </c>
      <c r="D26" s="40" t="s">
        <v>5</v>
      </c>
      <c r="E26" s="78">
        <v>5280</v>
      </c>
      <c r="F26" s="40" t="s">
        <v>592</v>
      </c>
      <c r="G26" s="40" t="s">
        <v>206</v>
      </c>
      <c r="H26" s="167">
        <v>90776</v>
      </c>
      <c r="I26" s="68">
        <v>39.89</v>
      </c>
      <c r="J26" s="16">
        <f>I26*E26</f>
        <v>210619.2</v>
      </c>
    </row>
    <row r="27" spans="2:223" ht="20.100000000000001" customHeight="1">
      <c r="B27" s="129"/>
      <c r="C27" s="25" t="s">
        <v>69</v>
      </c>
      <c r="D27" s="129"/>
      <c r="E27" s="129"/>
      <c r="F27" s="129"/>
      <c r="G27" s="129"/>
      <c r="H27" s="15"/>
      <c r="I27" s="16"/>
      <c r="J27" s="165">
        <f>SUBTOTAL(9,J23:J26)</f>
        <v>444649.38</v>
      </c>
    </row>
    <row r="28" spans="2:223" s="4" customFormat="1" ht="24" customHeight="1">
      <c r="B28" s="33">
        <v>3</v>
      </c>
      <c r="C28" s="33" t="s">
        <v>360</v>
      </c>
      <c r="D28" s="33" t="s">
        <v>5</v>
      </c>
      <c r="E28" s="33"/>
      <c r="F28" s="33"/>
      <c r="G28" s="33" t="s">
        <v>3</v>
      </c>
      <c r="H28" s="33" t="s">
        <v>3</v>
      </c>
      <c r="I28" s="33" t="s">
        <v>3</v>
      </c>
      <c r="J28" s="163">
        <f>J39+J47+J60+J73+J77+J86+J92+J95+J100</f>
        <v>969085.46749999991</v>
      </c>
      <c r="K28" s="62"/>
      <c r="L28" s="62"/>
      <c r="M28" s="62"/>
      <c r="N28" s="62"/>
      <c r="O28" s="62"/>
      <c r="P28" s="62"/>
      <c r="Q28" s="62"/>
      <c r="R28" s="62"/>
      <c r="S28" s="62"/>
      <c r="T28" s="62"/>
      <c r="U28" s="62"/>
      <c r="V28" s="62"/>
      <c r="W28" s="62"/>
      <c r="X28" s="62"/>
      <c r="Y28" s="62"/>
      <c r="Z28" s="62"/>
      <c r="AA28" s="62"/>
      <c r="AB28" s="62"/>
      <c r="AC28" s="62"/>
      <c r="AD28" s="62"/>
      <c r="AE28" s="62"/>
      <c r="AF28" s="62"/>
      <c r="AG28" s="62"/>
      <c r="AH28" s="62"/>
      <c r="AI28" s="62"/>
      <c r="AJ28" s="62"/>
      <c r="AK28" s="62"/>
      <c r="AL28" s="62"/>
      <c r="AM28" s="62"/>
      <c r="AN28" s="62"/>
      <c r="AO28" s="62"/>
      <c r="AP28" s="62"/>
      <c r="AQ28" s="62"/>
      <c r="AR28" s="62"/>
      <c r="AS28" s="62"/>
      <c r="AT28" s="62"/>
      <c r="AU28" s="62"/>
      <c r="AV28" s="62"/>
      <c r="AW28" s="62"/>
      <c r="AX28" s="62"/>
      <c r="AY28" s="62"/>
      <c r="AZ28" s="62"/>
      <c r="BA28" s="62"/>
      <c r="BB28" s="62"/>
      <c r="BC28" s="62"/>
      <c r="BD28" s="62"/>
      <c r="BE28" s="62"/>
      <c r="BF28" s="62"/>
      <c r="BG28" s="62"/>
      <c r="BH28" s="62"/>
      <c r="BI28" s="62"/>
      <c r="BJ28" s="62"/>
      <c r="BK28" s="62"/>
      <c r="BL28" s="62"/>
      <c r="BM28" s="62"/>
      <c r="BN28" s="62"/>
      <c r="BO28" s="62"/>
      <c r="BP28" s="62"/>
      <c r="BQ28" s="62"/>
      <c r="BR28" s="62"/>
    </row>
    <row r="29" spans="2:223">
      <c r="B29" s="33" t="s">
        <v>362</v>
      </c>
      <c r="C29" s="28" t="s">
        <v>358</v>
      </c>
      <c r="D29" s="33"/>
      <c r="E29" s="33"/>
      <c r="F29" s="33"/>
      <c r="G29" s="33"/>
      <c r="H29" s="33"/>
      <c r="I29" s="33"/>
      <c r="J29" s="3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  <c r="AA29" s="53"/>
      <c r="AB29" s="53"/>
      <c r="AC29" s="53"/>
      <c r="AD29" s="53"/>
      <c r="AE29" s="53"/>
      <c r="AF29" s="53"/>
      <c r="AG29" s="53"/>
      <c r="AH29" s="53"/>
      <c r="AI29" s="53"/>
      <c r="AJ29" s="53"/>
      <c r="AK29" s="53"/>
      <c r="AL29" s="53"/>
      <c r="AM29" s="53"/>
      <c r="AN29" s="53"/>
      <c r="AO29" s="53"/>
      <c r="AP29" s="53"/>
      <c r="AQ29" s="53"/>
      <c r="AR29" s="53"/>
      <c r="AS29" s="53"/>
      <c r="AT29" s="53"/>
      <c r="AU29" s="53"/>
      <c r="AV29" s="53"/>
      <c r="AW29" s="53"/>
      <c r="AX29" s="53"/>
      <c r="AY29" s="53"/>
      <c r="AZ29" s="53"/>
      <c r="BA29" s="53"/>
      <c r="BB29" s="53"/>
      <c r="BC29" s="53"/>
      <c r="BD29" s="53"/>
      <c r="BE29" s="53"/>
      <c r="BF29" s="53"/>
      <c r="BG29" s="53"/>
      <c r="BH29" s="53"/>
      <c r="BI29" s="53"/>
      <c r="BJ29" s="53"/>
      <c r="BK29" s="53"/>
      <c r="BL29" s="53"/>
      <c r="BM29" s="53"/>
      <c r="BN29" s="53"/>
      <c r="BO29" s="53"/>
      <c r="BP29" s="53"/>
      <c r="BQ29" s="53"/>
      <c r="BR29" s="53"/>
    </row>
    <row r="30" spans="2:223">
      <c r="B30" s="33" t="s">
        <v>363</v>
      </c>
      <c r="C30" s="28" t="s">
        <v>361</v>
      </c>
      <c r="D30" s="33"/>
      <c r="E30" s="33"/>
      <c r="F30" s="33"/>
      <c r="G30" s="33"/>
      <c r="H30" s="33"/>
      <c r="I30" s="33"/>
      <c r="J30" s="33"/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3"/>
      <c r="Y30" s="53"/>
      <c r="Z30" s="53"/>
      <c r="AA30" s="53"/>
      <c r="AB30" s="53"/>
      <c r="AC30" s="53"/>
      <c r="AD30" s="53"/>
      <c r="AE30" s="53"/>
      <c r="AF30" s="53"/>
      <c r="AG30" s="53"/>
      <c r="AH30" s="53"/>
      <c r="AI30" s="53"/>
      <c r="AJ30" s="53"/>
      <c r="AK30" s="53"/>
      <c r="AL30" s="53"/>
      <c r="AM30" s="53"/>
      <c r="AN30" s="53"/>
      <c r="AO30" s="53"/>
      <c r="AP30" s="53"/>
      <c r="AQ30" s="53"/>
      <c r="AR30" s="53"/>
      <c r="AS30" s="53"/>
      <c r="AT30" s="53"/>
      <c r="AU30" s="53"/>
      <c r="AV30" s="53"/>
      <c r="AW30" s="53"/>
      <c r="AX30" s="53"/>
      <c r="AY30" s="53"/>
      <c r="AZ30" s="53"/>
      <c r="BA30" s="53"/>
      <c r="BB30" s="53"/>
      <c r="BC30" s="53"/>
      <c r="BD30" s="53"/>
      <c r="BE30" s="53"/>
      <c r="BF30" s="53"/>
      <c r="BG30" s="53"/>
      <c r="BH30" s="53"/>
      <c r="BI30" s="53"/>
      <c r="BJ30" s="53"/>
      <c r="BK30" s="53"/>
      <c r="BL30" s="53"/>
      <c r="BM30" s="53"/>
      <c r="BN30" s="53"/>
      <c r="BO30" s="53"/>
      <c r="BP30" s="53"/>
      <c r="BQ30" s="53"/>
      <c r="BR30" s="53"/>
    </row>
    <row r="31" spans="2:223" s="18" customFormat="1" ht="22.5">
      <c r="B31" s="129" t="s">
        <v>364</v>
      </c>
      <c r="C31" s="7" t="s">
        <v>683</v>
      </c>
      <c r="D31" s="129" t="s">
        <v>5</v>
      </c>
      <c r="E31" s="129">
        <v>156</v>
      </c>
      <c r="F31" s="129" t="s">
        <v>29</v>
      </c>
      <c r="G31" s="129" t="s">
        <v>22</v>
      </c>
      <c r="H31" s="15" t="s">
        <v>281</v>
      </c>
      <c r="I31" s="67">
        <v>97.26</v>
      </c>
      <c r="J31" s="16">
        <f t="shared" ref="J31:J38" si="0">I31*E31</f>
        <v>15172.560000000001</v>
      </c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49"/>
      <c r="X31" s="49"/>
      <c r="Y31" s="49"/>
      <c r="Z31" s="49"/>
      <c r="AA31" s="49"/>
      <c r="AB31" s="49"/>
      <c r="AC31" s="49"/>
      <c r="AD31" s="49"/>
      <c r="AE31" s="49"/>
      <c r="AF31" s="49"/>
      <c r="AG31" s="49"/>
      <c r="AH31" s="49"/>
      <c r="AI31" s="49"/>
      <c r="AJ31" s="49"/>
      <c r="AK31" s="49"/>
      <c r="AL31" s="49"/>
      <c r="AM31" s="49"/>
      <c r="AN31" s="49"/>
      <c r="AO31" s="49"/>
      <c r="AP31" s="49"/>
      <c r="AQ31" s="49"/>
      <c r="AR31" s="49"/>
      <c r="AS31" s="49"/>
      <c r="AT31" s="49"/>
      <c r="AU31" s="49"/>
      <c r="AV31" s="49"/>
      <c r="AW31" s="49"/>
      <c r="AX31" s="49"/>
      <c r="AY31" s="49"/>
      <c r="AZ31" s="49"/>
      <c r="BA31" s="49"/>
      <c r="BB31" s="49"/>
      <c r="BC31" s="49"/>
      <c r="BD31" s="49"/>
      <c r="BE31" s="49"/>
      <c r="BF31" s="49"/>
      <c r="BG31" s="49"/>
      <c r="BH31" s="49"/>
      <c r="BI31" s="49"/>
      <c r="BJ31" s="49"/>
      <c r="BK31" s="49"/>
      <c r="BL31" s="49"/>
      <c r="BM31" s="49"/>
      <c r="BN31" s="49"/>
      <c r="BO31" s="49"/>
      <c r="BP31" s="49"/>
      <c r="BQ31" s="49"/>
      <c r="BR31" s="49"/>
      <c r="BS31" s="17"/>
      <c r="BT31" s="17"/>
      <c r="BU31" s="17"/>
      <c r="BV31" s="17"/>
      <c r="BW31" s="17"/>
      <c r="BX31" s="17"/>
      <c r="BY31" s="17"/>
      <c r="BZ31" s="17"/>
      <c r="CA31" s="17"/>
      <c r="CB31" s="17"/>
      <c r="CC31" s="17"/>
      <c r="CD31" s="17"/>
      <c r="CE31" s="17"/>
      <c r="CF31" s="17"/>
      <c r="CG31" s="17"/>
      <c r="CH31" s="17"/>
      <c r="CI31" s="17"/>
      <c r="CJ31" s="17"/>
      <c r="CK31" s="17"/>
      <c r="CL31" s="17"/>
      <c r="CM31" s="17"/>
      <c r="CN31" s="17"/>
      <c r="CO31" s="17"/>
      <c r="CP31" s="17"/>
      <c r="CQ31" s="17"/>
      <c r="CR31" s="17"/>
      <c r="CS31" s="17"/>
      <c r="CT31" s="17"/>
      <c r="CU31" s="17"/>
      <c r="CV31" s="17"/>
      <c r="CW31" s="17"/>
      <c r="CX31" s="17"/>
      <c r="CY31" s="17"/>
      <c r="CZ31" s="17"/>
      <c r="DA31" s="17"/>
      <c r="DB31" s="17"/>
      <c r="DC31" s="17"/>
      <c r="DD31" s="17"/>
      <c r="DE31" s="17"/>
      <c r="DF31" s="17"/>
      <c r="DG31" s="17"/>
      <c r="DH31" s="17"/>
      <c r="DI31" s="17"/>
      <c r="DJ31" s="17"/>
      <c r="DK31" s="17"/>
      <c r="DL31" s="17"/>
      <c r="DM31" s="17"/>
      <c r="DN31" s="17"/>
      <c r="DO31" s="17"/>
      <c r="DP31" s="17"/>
      <c r="DQ31" s="17"/>
      <c r="DR31" s="17"/>
      <c r="DS31" s="17"/>
      <c r="DT31" s="17"/>
      <c r="DU31" s="17"/>
      <c r="DV31" s="17"/>
      <c r="DW31" s="17"/>
      <c r="DX31" s="17"/>
      <c r="DY31" s="17"/>
      <c r="DZ31" s="17"/>
      <c r="EA31" s="17"/>
      <c r="EB31" s="17"/>
      <c r="EC31" s="17"/>
      <c r="ED31" s="17"/>
      <c r="EE31" s="17"/>
      <c r="EF31" s="17"/>
      <c r="EG31" s="17"/>
      <c r="EH31" s="17"/>
      <c r="EI31" s="17"/>
      <c r="EJ31" s="17"/>
      <c r="EK31" s="17"/>
      <c r="EL31" s="17"/>
      <c r="EM31" s="17"/>
      <c r="EN31" s="17"/>
      <c r="EO31" s="17"/>
      <c r="EP31" s="17"/>
      <c r="EQ31" s="17"/>
      <c r="ER31" s="17"/>
      <c r="ES31" s="17"/>
      <c r="ET31" s="17"/>
      <c r="EU31" s="17"/>
      <c r="EV31" s="17"/>
      <c r="EW31" s="17"/>
      <c r="EX31" s="17"/>
      <c r="EY31" s="17"/>
      <c r="EZ31" s="17"/>
      <c r="FA31" s="17"/>
      <c r="FB31" s="17"/>
      <c r="FC31" s="17"/>
      <c r="FD31" s="17"/>
      <c r="FE31" s="17"/>
      <c r="FF31" s="17"/>
      <c r="FG31" s="17"/>
      <c r="FH31" s="17"/>
      <c r="FI31" s="17"/>
      <c r="FJ31" s="17"/>
      <c r="FK31" s="17"/>
      <c r="FL31" s="17"/>
      <c r="FM31" s="17"/>
      <c r="FN31" s="17"/>
      <c r="FO31" s="17"/>
      <c r="FP31" s="17"/>
      <c r="FQ31" s="17"/>
      <c r="FR31" s="17"/>
      <c r="FS31" s="17"/>
      <c r="FT31" s="17"/>
      <c r="FU31" s="17"/>
      <c r="FV31" s="17"/>
      <c r="FW31" s="17"/>
      <c r="FX31" s="17"/>
      <c r="FY31" s="17"/>
      <c r="FZ31" s="17"/>
      <c r="GA31" s="17"/>
      <c r="GB31" s="17"/>
      <c r="GC31" s="17"/>
      <c r="GD31" s="17"/>
      <c r="GE31" s="17"/>
      <c r="GF31" s="17"/>
      <c r="GG31" s="17"/>
      <c r="GH31" s="17"/>
      <c r="GI31" s="17"/>
      <c r="GJ31" s="17"/>
      <c r="GK31" s="17"/>
      <c r="GL31" s="17"/>
      <c r="GM31" s="17"/>
      <c r="GN31" s="17"/>
      <c r="GO31" s="17"/>
      <c r="GP31" s="17"/>
      <c r="GQ31" s="17"/>
      <c r="GR31" s="17"/>
      <c r="GS31" s="17"/>
      <c r="GT31" s="17"/>
      <c r="GU31" s="17"/>
      <c r="GV31" s="17"/>
      <c r="GW31" s="17"/>
      <c r="GX31" s="17"/>
      <c r="GY31" s="17"/>
      <c r="GZ31" s="17"/>
      <c r="HA31" s="17"/>
      <c r="HB31" s="17"/>
      <c r="HC31" s="17"/>
      <c r="HD31" s="17"/>
      <c r="HE31" s="17"/>
      <c r="HF31" s="17"/>
      <c r="HG31" s="17"/>
      <c r="HH31" s="17"/>
      <c r="HI31" s="17"/>
      <c r="HJ31" s="17"/>
      <c r="HK31" s="17"/>
      <c r="HL31" s="17"/>
      <c r="HM31" s="17"/>
      <c r="HN31" s="17"/>
      <c r="HO31" s="17"/>
    </row>
    <row r="32" spans="2:223" s="18" customFormat="1" ht="22.5">
      <c r="B32" s="129" t="s">
        <v>365</v>
      </c>
      <c r="C32" s="7" t="s">
        <v>684</v>
      </c>
      <c r="D32" s="129" t="s">
        <v>5</v>
      </c>
      <c r="E32" s="129">
        <v>156</v>
      </c>
      <c r="F32" s="129" t="s">
        <v>29</v>
      </c>
      <c r="G32" s="129" t="s">
        <v>22</v>
      </c>
      <c r="H32" s="15" t="s">
        <v>282</v>
      </c>
      <c r="I32" s="67">
        <v>99.06</v>
      </c>
      <c r="J32" s="16">
        <f t="shared" si="0"/>
        <v>15453.36</v>
      </c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  <c r="AB32" s="49"/>
      <c r="AC32" s="49"/>
      <c r="AD32" s="49"/>
      <c r="AE32" s="49"/>
      <c r="AF32" s="49"/>
      <c r="AG32" s="49"/>
      <c r="AH32" s="49"/>
      <c r="AI32" s="49"/>
      <c r="AJ32" s="49"/>
      <c r="AK32" s="49"/>
      <c r="AL32" s="49"/>
      <c r="AM32" s="49"/>
      <c r="AN32" s="49"/>
      <c r="AO32" s="49"/>
      <c r="AP32" s="49"/>
      <c r="AQ32" s="49"/>
      <c r="AR32" s="49"/>
      <c r="AS32" s="49"/>
      <c r="AT32" s="49"/>
      <c r="AU32" s="49"/>
      <c r="AV32" s="49"/>
      <c r="AW32" s="49"/>
      <c r="AX32" s="49"/>
      <c r="AY32" s="49"/>
      <c r="AZ32" s="49"/>
      <c r="BA32" s="49"/>
      <c r="BB32" s="49"/>
      <c r="BC32" s="49"/>
      <c r="BD32" s="49"/>
      <c r="BE32" s="49"/>
      <c r="BF32" s="49"/>
      <c r="BG32" s="49"/>
      <c r="BH32" s="49"/>
      <c r="BI32" s="49"/>
      <c r="BJ32" s="49"/>
      <c r="BK32" s="49"/>
      <c r="BL32" s="49"/>
      <c r="BM32" s="49"/>
      <c r="BN32" s="49"/>
      <c r="BO32" s="49"/>
      <c r="BP32" s="49"/>
      <c r="BQ32" s="49"/>
      <c r="BR32" s="49"/>
      <c r="BS32" s="17"/>
      <c r="BT32" s="17"/>
      <c r="BU32" s="17"/>
      <c r="BV32" s="17"/>
      <c r="BW32" s="17"/>
      <c r="BX32" s="17"/>
      <c r="BY32" s="17"/>
      <c r="BZ32" s="17"/>
      <c r="CA32" s="17"/>
      <c r="CB32" s="17"/>
      <c r="CC32" s="17"/>
      <c r="CD32" s="17"/>
      <c r="CE32" s="17"/>
      <c r="CF32" s="17"/>
      <c r="CG32" s="17"/>
      <c r="CH32" s="17"/>
      <c r="CI32" s="17"/>
      <c r="CJ32" s="17"/>
      <c r="CK32" s="17"/>
      <c r="CL32" s="17"/>
      <c r="CM32" s="17"/>
      <c r="CN32" s="17"/>
      <c r="CO32" s="17"/>
      <c r="CP32" s="17"/>
      <c r="CQ32" s="17"/>
      <c r="CR32" s="17"/>
      <c r="CS32" s="17"/>
      <c r="CT32" s="17"/>
      <c r="CU32" s="17"/>
      <c r="CV32" s="17"/>
      <c r="CW32" s="17"/>
      <c r="CX32" s="17"/>
      <c r="CY32" s="17"/>
      <c r="CZ32" s="17"/>
      <c r="DA32" s="17"/>
      <c r="DB32" s="17"/>
      <c r="DC32" s="17"/>
      <c r="DD32" s="17"/>
      <c r="DE32" s="17"/>
      <c r="DF32" s="17"/>
      <c r="DG32" s="17"/>
      <c r="DH32" s="17"/>
      <c r="DI32" s="17"/>
      <c r="DJ32" s="17"/>
      <c r="DK32" s="17"/>
      <c r="DL32" s="17"/>
      <c r="DM32" s="17"/>
      <c r="DN32" s="17"/>
      <c r="DO32" s="17"/>
      <c r="DP32" s="17"/>
      <c r="DQ32" s="17"/>
      <c r="DR32" s="17"/>
      <c r="DS32" s="17"/>
      <c r="DT32" s="17"/>
      <c r="DU32" s="17"/>
      <c r="DV32" s="17"/>
      <c r="DW32" s="17"/>
      <c r="DX32" s="17"/>
      <c r="DY32" s="17"/>
      <c r="DZ32" s="17"/>
      <c r="EA32" s="17"/>
      <c r="EB32" s="17"/>
      <c r="EC32" s="17"/>
      <c r="ED32" s="17"/>
      <c r="EE32" s="17"/>
      <c r="EF32" s="17"/>
      <c r="EG32" s="17"/>
      <c r="EH32" s="17"/>
      <c r="EI32" s="17"/>
      <c r="EJ32" s="17"/>
      <c r="EK32" s="17"/>
      <c r="EL32" s="17"/>
      <c r="EM32" s="17"/>
      <c r="EN32" s="17"/>
      <c r="EO32" s="17"/>
      <c r="EP32" s="17"/>
      <c r="EQ32" s="17"/>
      <c r="ER32" s="17"/>
      <c r="ES32" s="17"/>
      <c r="ET32" s="17"/>
      <c r="EU32" s="17"/>
      <c r="EV32" s="17"/>
      <c r="EW32" s="17"/>
      <c r="EX32" s="17"/>
      <c r="EY32" s="17"/>
      <c r="EZ32" s="17"/>
      <c r="FA32" s="17"/>
      <c r="FB32" s="17"/>
      <c r="FC32" s="17"/>
      <c r="FD32" s="17"/>
      <c r="FE32" s="17"/>
      <c r="FF32" s="17"/>
      <c r="FG32" s="17"/>
      <c r="FH32" s="17"/>
      <c r="FI32" s="17"/>
      <c r="FJ32" s="17"/>
      <c r="FK32" s="17"/>
      <c r="FL32" s="17"/>
      <c r="FM32" s="17"/>
      <c r="FN32" s="17"/>
      <c r="FO32" s="17"/>
      <c r="FP32" s="17"/>
      <c r="FQ32" s="17"/>
      <c r="FR32" s="17"/>
      <c r="FS32" s="17"/>
      <c r="FT32" s="17"/>
      <c r="FU32" s="17"/>
      <c r="FV32" s="17"/>
      <c r="FW32" s="17"/>
      <c r="FX32" s="17"/>
      <c r="FY32" s="17"/>
      <c r="FZ32" s="17"/>
      <c r="GA32" s="17"/>
      <c r="GB32" s="17"/>
      <c r="GC32" s="17"/>
      <c r="GD32" s="17"/>
      <c r="GE32" s="17"/>
      <c r="GF32" s="17"/>
      <c r="GG32" s="17"/>
      <c r="GH32" s="17"/>
      <c r="GI32" s="17"/>
      <c r="GJ32" s="17"/>
      <c r="GK32" s="17"/>
      <c r="GL32" s="17"/>
      <c r="GM32" s="17"/>
      <c r="GN32" s="17"/>
      <c r="GO32" s="17"/>
      <c r="GP32" s="17"/>
      <c r="GQ32" s="17"/>
      <c r="GR32" s="17"/>
      <c r="GS32" s="17"/>
      <c r="GT32" s="17"/>
      <c r="GU32" s="17"/>
      <c r="GV32" s="17"/>
      <c r="GW32" s="17"/>
      <c r="GX32" s="17"/>
      <c r="GY32" s="17"/>
      <c r="GZ32" s="17"/>
      <c r="HA32" s="17"/>
      <c r="HB32" s="17"/>
      <c r="HC32" s="17"/>
      <c r="HD32" s="17"/>
      <c r="HE32" s="17"/>
      <c r="HF32" s="17"/>
      <c r="HG32" s="17"/>
      <c r="HH32" s="17"/>
      <c r="HI32" s="17"/>
      <c r="HJ32" s="17"/>
      <c r="HK32" s="17"/>
      <c r="HL32" s="17"/>
      <c r="HM32" s="17"/>
      <c r="HN32" s="17"/>
      <c r="HO32" s="17"/>
    </row>
    <row r="33" spans="2:223" s="18" customFormat="1" ht="23.25" customHeight="1">
      <c r="B33" s="129" t="s">
        <v>366</v>
      </c>
      <c r="C33" s="7" t="s">
        <v>283</v>
      </c>
      <c r="D33" s="129" t="s">
        <v>5</v>
      </c>
      <c r="E33" s="129">
        <v>778</v>
      </c>
      <c r="F33" s="129" t="s">
        <v>29</v>
      </c>
      <c r="G33" s="129" t="s">
        <v>22</v>
      </c>
      <c r="H33" s="15" t="s">
        <v>284</v>
      </c>
      <c r="I33" s="67">
        <v>91.59</v>
      </c>
      <c r="J33" s="16">
        <f t="shared" si="0"/>
        <v>71257.02</v>
      </c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49"/>
      <c r="X33" s="49"/>
      <c r="Y33" s="49"/>
      <c r="Z33" s="49"/>
      <c r="AA33" s="49"/>
      <c r="AB33" s="49"/>
      <c r="AC33" s="49"/>
      <c r="AD33" s="49"/>
      <c r="AE33" s="49"/>
      <c r="AF33" s="49"/>
      <c r="AG33" s="49"/>
      <c r="AH33" s="49"/>
      <c r="AI33" s="49"/>
      <c r="AJ33" s="49"/>
      <c r="AK33" s="49"/>
      <c r="AL33" s="49"/>
      <c r="AM33" s="49"/>
      <c r="AN33" s="49"/>
      <c r="AO33" s="49"/>
      <c r="AP33" s="49"/>
      <c r="AQ33" s="49"/>
      <c r="AR33" s="49"/>
      <c r="AS33" s="49"/>
      <c r="AT33" s="49"/>
      <c r="AU33" s="49"/>
      <c r="AV33" s="49"/>
      <c r="AW33" s="49"/>
      <c r="AX33" s="49"/>
      <c r="AY33" s="49"/>
      <c r="AZ33" s="49"/>
      <c r="BA33" s="49"/>
      <c r="BB33" s="49"/>
      <c r="BC33" s="49"/>
      <c r="BD33" s="49"/>
      <c r="BE33" s="49"/>
      <c r="BF33" s="49"/>
      <c r="BG33" s="49"/>
      <c r="BH33" s="49"/>
      <c r="BI33" s="49"/>
      <c r="BJ33" s="49"/>
      <c r="BK33" s="49"/>
      <c r="BL33" s="49"/>
      <c r="BM33" s="49"/>
      <c r="BN33" s="49"/>
      <c r="BO33" s="49"/>
      <c r="BP33" s="49"/>
      <c r="BQ33" s="49"/>
      <c r="BR33" s="49"/>
      <c r="BS33" s="17"/>
      <c r="BT33" s="17"/>
      <c r="BU33" s="17"/>
      <c r="BV33" s="17"/>
      <c r="BW33" s="17"/>
      <c r="BX33" s="17"/>
      <c r="BY33" s="17"/>
      <c r="BZ33" s="17"/>
      <c r="CA33" s="17"/>
      <c r="CB33" s="17"/>
      <c r="CC33" s="17"/>
      <c r="CD33" s="17"/>
      <c r="CE33" s="17"/>
      <c r="CF33" s="17"/>
      <c r="CG33" s="17"/>
      <c r="CH33" s="17"/>
      <c r="CI33" s="17"/>
      <c r="CJ33" s="17"/>
      <c r="CK33" s="17"/>
      <c r="CL33" s="17"/>
      <c r="CM33" s="17"/>
      <c r="CN33" s="17"/>
      <c r="CO33" s="17"/>
      <c r="CP33" s="17"/>
      <c r="CQ33" s="17"/>
      <c r="CR33" s="17"/>
      <c r="CS33" s="17"/>
      <c r="CT33" s="17"/>
      <c r="CU33" s="17"/>
      <c r="CV33" s="17"/>
      <c r="CW33" s="17"/>
      <c r="CX33" s="17"/>
      <c r="CY33" s="17"/>
      <c r="CZ33" s="17"/>
      <c r="DA33" s="17"/>
      <c r="DB33" s="17"/>
      <c r="DC33" s="17"/>
      <c r="DD33" s="17"/>
      <c r="DE33" s="17"/>
      <c r="DF33" s="17"/>
      <c r="DG33" s="17"/>
      <c r="DH33" s="17"/>
      <c r="DI33" s="17"/>
      <c r="DJ33" s="17"/>
      <c r="DK33" s="17"/>
      <c r="DL33" s="17"/>
      <c r="DM33" s="17"/>
      <c r="DN33" s="17"/>
      <c r="DO33" s="17"/>
      <c r="DP33" s="17"/>
      <c r="DQ33" s="17"/>
      <c r="DR33" s="17"/>
      <c r="DS33" s="17"/>
      <c r="DT33" s="17"/>
      <c r="DU33" s="17"/>
      <c r="DV33" s="17"/>
      <c r="DW33" s="17"/>
      <c r="DX33" s="17"/>
      <c r="DY33" s="17"/>
      <c r="DZ33" s="17"/>
      <c r="EA33" s="17"/>
      <c r="EB33" s="17"/>
      <c r="EC33" s="17"/>
      <c r="ED33" s="17"/>
      <c r="EE33" s="17"/>
      <c r="EF33" s="17"/>
      <c r="EG33" s="17"/>
      <c r="EH33" s="17"/>
      <c r="EI33" s="17"/>
      <c r="EJ33" s="17"/>
      <c r="EK33" s="17"/>
      <c r="EL33" s="17"/>
      <c r="EM33" s="17"/>
      <c r="EN33" s="17"/>
      <c r="EO33" s="17"/>
      <c r="EP33" s="17"/>
      <c r="EQ33" s="17"/>
      <c r="ER33" s="17"/>
      <c r="ES33" s="17"/>
      <c r="ET33" s="17"/>
      <c r="EU33" s="17"/>
      <c r="EV33" s="17"/>
      <c r="EW33" s="17"/>
      <c r="EX33" s="17"/>
      <c r="EY33" s="17"/>
      <c r="EZ33" s="17"/>
      <c r="FA33" s="17"/>
      <c r="FB33" s="17"/>
      <c r="FC33" s="17"/>
      <c r="FD33" s="17"/>
      <c r="FE33" s="17"/>
      <c r="FF33" s="17"/>
      <c r="FG33" s="17"/>
      <c r="FH33" s="17"/>
      <c r="FI33" s="17"/>
      <c r="FJ33" s="17"/>
      <c r="FK33" s="17"/>
      <c r="FL33" s="17"/>
      <c r="FM33" s="17"/>
      <c r="FN33" s="17"/>
      <c r="FO33" s="17"/>
      <c r="FP33" s="17"/>
      <c r="FQ33" s="17"/>
      <c r="FR33" s="17"/>
      <c r="FS33" s="17"/>
      <c r="FT33" s="17"/>
      <c r="FU33" s="17"/>
      <c r="FV33" s="17"/>
      <c r="FW33" s="17"/>
      <c r="FX33" s="17"/>
      <c r="FY33" s="17"/>
      <c r="FZ33" s="17"/>
      <c r="GA33" s="17"/>
      <c r="GB33" s="17"/>
      <c r="GC33" s="17"/>
      <c r="GD33" s="17"/>
      <c r="GE33" s="17"/>
      <c r="GF33" s="17"/>
      <c r="GG33" s="17"/>
      <c r="GH33" s="17"/>
      <c r="GI33" s="17"/>
      <c r="GJ33" s="17"/>
      <c r="GK33" s="17"/>
      <c r="GL33" s="17"/>
      <c r="GM33" s="17"/>
      <c r="GN33" s="17"/>
      <c r="GO33" s="17"/>
      <c r="GP33" s="17"/>
      <c r="GQ33" s="17"/>
      <c r="GR33" s="17"/>
      <c r="GS33" s="17"/>
      <c r="GT33" s="17"/>
      <c r="GU33" s="17"/>
      <c r="GV33" s="17"/>
      <c r="GW33" s="17"/>
      <c r="GX33" s="17"/>
      <c r="GY33" s="17"/>
      <c r="GZ33" s="17"/>
      <c r="HA33" s="17"/>
      <c r="HB33" s="17"/>
      <c r="HC33" s="17"/>
      <c r="HD33" s="17"/>
      <c r="HE33" s="17"/>
      <c r="HF33" s="17"/>
      <c r="HG33" s="17"/>
      <c r="HH33" s="17"/>
      <c r="HI33" s="17"/>
      <c r="HJ33" s="17"/>
      <c r="HK33" s="17"/>
      <c r="HL33" s="17"/>
      <c r="HM33" s="17"/>
      <c r="HN33" s="17"/>
      <c r="HO33" s="17"/>
    </row>
    <row r="34" spans="2:223" s="18" customFormat="1" ht="22.5">
      <c r="B34" s="129" t="s">
        <v>367</v>
      </c>
      <c r="C34" s="7" t="s">
        <v>285</v>
      </c>
      <c r="D34" s="129" t="s">
        <v>5</v>
      </c>
      <c r="E34" s="129">
        <v>603</v>
      </c>
      <c r="F34" s="129" t="s">
        <v>29</v>
      </c>
      <c r="G34" s="129" t="s">
        <v>22</v>
      </c>
      <c r="H34" s="15" t="s">
        <v>286</v>
      </c>
      <c r="I34" s="67">
        <v>95.1</v>
      </c>
      <c r="J34" s="16">
        <f t="shared" si="0"/>
        <v>57345.299999999996</v>
      </c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49"/>
      <c r="AA34" s="49"/>
      <c r="AB34" s="49"/>
      <c r="AC34" s="49"/>
      <c r="AD34" s="49"/>
      <c r="AE34" s="49"/>
      <c r="AF34" s="49"/>
      <c r="AG34" s="49"/>
      <c r="AH34" s="49"/>
      <c r="AI34" s="49"/>
      <c r="AJ34" s="49"/>
      <c r="AK34" s="49"/>
      <c r="AL34" s="49"/>
      <c r="AM34" s="49"/>
      <c r="AN34" s="49"/>
      <c r="AO34" s="49"/>
      <c r="AP34" s="49"/>
      <c r="AQ34" s="49"/>
      <c r="AR34" s="49"/>
      <c r="AS34" s="49"/>
      <c r="AT34" s="49"/>
      <c r="AU34" s="49"/>
      <c r="AV34" s="49"/>
      <c r="AW34" s="49"/>
      <c r="AX34" s="49"/>
      <c r="AY34" s="49"/>
      <c r="AZ34" s="49"/>
      <c r="BA34" s="49"/>
      <c r="BB34" s="49"/>
      <c r="BC34" s="49"/>
      <c r="BD34" s="49"/>
      <c r="BE34" s="49"/>
      <c r="BF34" s="49"/>
      <c r="BG34" s="49"/>
      <c r="BH34" s="49"/>
      <c r="BI34" s="49"/>
      <c r="BJ34" s="49"/>
      <c r="BK34" s="49"/>
      <c r="BL34" s="49"/>
      <c r="BM34" s="49"/>
      <c r="BN34" s="49"/>
      <c r="BO34" s="49"/>
      <c r="BP34" s="17"/>
      <c r="BQ34" s="17"/>
      <c r="BR34" s="17"/>
      <c r="BS34" s="17"/>
      <c r="BT34" s="17"/>
      <c r="BU34" s="17"/>
      <c r="BV34" s="17"/>
      <c r="BW34" s="17"/>
      <c r="BX34" s="17"/>
      <c r="BY34" s="17"/>
      <c r="BZ34" s="17"/>
      <c r="CA34" s="17"/>
      <c r="CB34" s="17"/>
      <c r="CC34" s="17"/>
      <c r="CD34" s="17"/>
      <c r="CE34" s="17"/>
      <c r="CF34" s="17"/>
      <c r="CG34" s="17"/>
      <c r="CH34" s="17"/>
      <c r="CI34" s="17"/>
      <c r="CJ34" s="17"/>
      <c r="CK34" s="17"/>
      <c r="CL34" s="17"/>
      <c r="CM34" s="17"/>
      <c r="CN34" s="17"/>
      <c r="CO34" s="17"/>
      <c r="CP34" s="17"/>
      <c r="CQ34" s="17"/>
      <c r="CR34" s="17"/>
      <c r="CS34" s="17"/>
      <c r="CT34" s="17"/>
      <c r="CU34" s="17"/>
      <c r="CV34" s="17"/>
      <c r="CW34" s="17"/>
      <c r="CX34" s="17"/>
      <c r="CY34" s="17"/>
      <c r="CZ34" s="17"/>
      <c r="DA34" s="17"/>
      <c r="DB34" s="17"/>
      <c r="DC34" s="17"/>
      <c r="DD34" s="17"/>
      <c r="DE34" s="17"/>
      <c r="DF34" s="17"/>
      <c r="DG34" s="17"/>
      <c r="DH34" s="17"/>
      <c r="DI34" s="17"/>
      <c r="DJ34" s="17"/>
      <c r="DK34" s="17"/>
      <c r="DL34" s="17"/>
      <c r="DM34" s="17"/>
      <c r="DN34" s="17"/>
      <c r="DO34" s="17"/>
      <c r="DP34" s="17"/>
      <c r="DQ34" s="17"/>
      <c r="DR34" s="17"/>
      <c r="DS34" s="17"/>
      <c r="DT34" s="17"/>
      <c r="DU34" s="17"/>
      <c r="DV34" s="17"/>
      <c r="DW34" s="17"/>
      <c r="DX34" s="17"/>
      <c r="DY34" s="17"/>
      <c r="DZ34" s="17"/>
      <c r="EA34" s="17"/>
      <c r="EB34" s="17"/>
      <c r="EC34" s="17"/>
      <c r="ED34" s="17"/>
      <c r="EE34" s="17"/>
      <c r="EF34" s="17"/>
      <c r="EG34" s="17"/>
      <c r="EH34" s="17"/>
      <c r="EI34" s="17"/>
      <c r="EJ34" s="17"/>
      <c r="EK34" s="17"/>
      <c r="EL34" s="17"/>
      <c r="EM34" s="17"/>
      <c r="EN34" s="17"/>
      <c r="EO34" s="17"/>
      <c r="EP34" s="17"/>
      <c r="EQ34" s="17"/>
      <c r="ER34" s="17"/>
      <c r="ES34" s="17"/>
      <c r="ET34" s="17"/>
      <c r="EU34" s="17"/>
      <c r="EV34" s="17"/>
      <c r="EW34" s="17"/>
      <c r="EX34" s="17"/>
      <c r="EY34" s="17"/>
      <c r="EZ34" s="17"/>
      <c r="FA34" s="17"/>
      <c r="FB34" s="17"/>
      <c r="FC34" s="17"/>
      <c r="FD34" s="17"/>
      <c r="FE34" s="17"/>
      <c r="FF34" s="17"/>
      <c r="FG34" s="17"/>
      <c r="FH34" s="17"/>
      <c r="FI34" s="17"/>
      <c r="FJ34" s="17"/>
      <c r="FK34" s="17"/>
      <c r="FL34" s="17"/>
      <c r="FM34" s="17"/>
      <c r="FN34" s="17"/>
      <c r="FO34" s="17"/>
      <c r="FP34" s="17"/>
      <c r="FQ34" s="17"/>
      <c r="FR34" s="17"/>
      <c r="FS34" s="17"/>
      <c r="FT34" s="17"/>
      <c r="FU34" s="17"/>
      <c r="FV34" s="17"/>
      <c r="FW34" s="17"/>
      <c r="FX34" s="17"/>
      <c r="FY34" s="17"/>
      <c r="FZ34" s="17"/>
      <c r="GA34" s="17"/>
      <c r="GB34" s="17"/>
      <c r="GC34" s="17"/>
      <c r="GD34" s="17"/>
      <c r="GE34" s="17"/>
      <c r="GF34" s="17"/>
      <c r="GG34" s="17"/>
      <c r="GH34" s="17"/>
      <c r="GI34" s="17"/>
      <c r="GJ34" s="17"/>
      <c r="GK34" s="17"/>
      <c r="GL34" s="17"/>
      <c r="GM34" s="17"/>
      <c r="GN34" s="17"/>
      <c r="GO34" s="17"/>
      <c r="GP34" s="17"/>
      <c r="GQ34" s="17"/>
      <c r="GR34" s="17"/>
      <c r="GS34" s="17"/>
      <c r="GT34" s="17"/>
      <c r="GU34" s="17"/>
      <c r="GV34" s="17"/>
      <c r="GW34" s="17"/>
      <c r="GX34" s="17"/>
      <c r="GY34" s="17"/>
      <c r="GZ34" s="17"/>
      <c r="HA34" s="17"/>
      <c r="HB34" s="17"/>
      <c r="HC34" s="17"/>
      <c r="HD34" s="17"/>
      <c r="HE34" s="17"/>
      <c r="HF34" s="17"/>
      <c r="HG34" s="17"/>
      <c r="HH34" s="17"/>
      <c r="HI34" s="17"/>
      <c r="HJ34" s="17"/>
      <c r="HK34" s="17"/>
      <c r="HL34" s="17"/>
    </row>
    <row r="35" spans="2:223" s="18" customFormat="1">
      <c r="B35" s="129" t="s">
        <v>845</v>
      </c>
      <c r="C35" s="7" t="s">
        <v>824</v>
      </c>
      <c r="D35" s="129" t="s">
        <v>5</v>
      </c>
      <c r="E35" s="129">
        <v>4019</v>
      </c>
      <c r="F35" s="129" t="s">
        <v>292</v>
      </c>
      <c r="G35" s="129" t="s">
        <v>22</v>
      </c>
      <c r="H35" s="15" t="s">
        <v>823</v>
      </c>
      <c r="I35" s="67">
        <v>12.45</v>
      </c>
      <c r="J35" s="16">
        <f t="shared" si="0"/>
        <v>50036.549999999996</v>
      </c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49"/>
      <c r="X35" s="49"/>
      <c r="Y35" s="49"/>
      <c r="Z35" s="49"/>
      <c r="AA35" s="49"/>
      <c r="AB35" s="49"/>
      <c r="AC35" s="49"/>
      <c r="AD35" s="49"/>
      <c r="AE35" s="49"/>
      <c r="AF35" s="49"/>
      <c r="AG35" s="49"/>
      <c r="AH35" s="49"/>
      <c r="AI35" s="49"/>
      <c r="AJ35" s="49"/>
      <c r="AK35" s="49"/>
      <c r="AL35" s="49"/>
      <c r="AM35" s="49"/>
      <c r="AN35" s="49"/>
      <c r="AO35" s="49"/>
      <c r="AP35" s="49"/>
      <c r="AQ35" s="49"/>
      <c r="AR35" s="49"/>
      <c r="AS35" s="49"/>
      <c r="AT35" s="49"/>
      <c r="AU35" s="49"/>
      <c r="AV35" s="49"/>
      <c r="AW35" s="49"/>
      <c r="AX35" s="49"/>
      <c r="AY35" s="49"/>
      <c r="AZ35" s="49"/>
      <c r="BA35" s="49"/>
      <c r="BB35" s="49"/>
      <c r="BC35" s="49"/>
      <c r="BD35" s="49"/>
      <c r="BE35" s="49"/>
      <c r="BF35" s="49"/>
      <c r="BG35" s="49"/>
      <c r="BH35" s="49"/>
      <c r="BI35" s="49"/>
      <c r="BJ35" s="49"/>
      <c r="BK35" s="49"/>
      <c r="BL35" s="49"/>
      <c r="BM35" s="49"/>
      <c r="BN35" s="49"/>
      <c r="BO35" s="49"/>
      <c r="BP35" s="17"/>
      <c r="BQ35" s="17"/>
      <c r="BR35" s="17"/>
      <c r="BS35" s="17"/>
      <c r="BT35" s="17"/>
      <c r="BU35" s="17"/>
      <c r="BV35" s="17"/>
      <c r="BW35" s="17"/>
      <c r="BX35" s="17"/>
      <c r="BY35" s="17"/>
      <c r="BZ35" s="17"/>
      <c r="CA35" s="17"/>
      <c r="CB35" s="17"/>
      <c r="CC35" s="17"/>
      <c r="CD35" s="17"/>
      <c r="CE35" s="17"/>
      <c r="CF35" s="17"/>
      <c r="CG35" s="17"/>
      <c r="CH35" s="17"/>
      <c r="CI35" s="17"/>
      <c r="CJ35" s="17"/>
      <c r="CK35" s="17"/>
      <c r="CL35" s="17"/>
      <c r="CM35" s="17"/>
      <c r="CN35" s="17"/>
      <c r="CO35" s="17"/>
      <c r="CP35" s="17"/>
      <c r="CQ35" s="17"/>
      <c r="CR35" s="17"/>
      <c r="CS35" s="17"/>
      <c r="CT35" s="17"/>
      <c r="CU35" s="17"/>
      <c r="CV35" s="17"/>
      <c r="CW35" s="17"/>
      <c r="CX35" s="17"/>
      <c r="CY35" s="17"/>
      <c r="CZ35" s="17"/>
      <c r="DA35" s="17"/>
      <c r="DB35" s="17"/>
      <c r="DC35" s="17"/>
      <c r="DD35" s="17"/>
      <c r="DE35" s="17"/>
      <c r="DF35" s="17"/>
      <c r="DG35" s="17"/>
      <c r="DH35" s="17"/>
      <c r="DI35" s="17"/>
      <c r="DJ35" s="17"/>
      <c r="DK35" s="17"/>
      <c r="DL35" s="17"/>
      <c r="DM35" s="17"/>
      <c r="DN35" s="17"/>
      <c r="DO35" s="17"/>
      <c r="DP35" s="17"/>
      <c r="DQ35" s="17"/>
      <c r="DR35" s="17"/>
      <c r="DS35" s="17"/>
      <c r="DT35" s="17"/>
      <c r="DU35" s="17"/>
      <c r="DV35" s="17"/>
      <c r="DW35" s="17"/>
      <c r="DX35" s="17"/>
      <c r="DY35" s="17"/>
      <c r="DZ35" s="17"/>
      <c r="EA35" s="17"/>
      <c r="EB35" s="17"/>
      <c r="EC35" s="17"/>
      <c r="ED35" s="17"/>
      <c r="EE35" s="17"/>
      <c r="EF35" s="17"/>
      <c r="EG35" s="17"/>
      <c r="EH35" s="17"/>
      <c r="EI35" s="17"/>
      <c r="EJ35" s="17"/>
      <c r="EK35" s="17"/>
      <c r="EL35" s="17"/>
      <c r="EM35" s="17"/>
      <c r="EN35" s="17"/>
      <c r="EO35" s="17"/>
      <c r="EP35" s="17"/>
      <c r="EQ35" s="17"/>
      <c r="ER35" s="17"/>
      <c r="ES35" s="17"/>
      <c r="ET35" s="17"/>
      <c r="EU35" s="17"/>
      <c r="EV35" s="17"/>
      <c r="EW35" s="17"/>
      <c r="EX35" s="17"/>
      <c r="EY35" s="17"/>
      <c r="EZ35" s="17"/>
      <c r="FA35" s="17"/>
      <c r="FB35" s="17"/>
      <c r="FC35" s="17"/>
      <c r="FD35" s="17"/>
      <c r="FE35" s="17"/>
      <c r="FF35" s="17"/>
      <c r="FG35" s="17"/>
      <c r="FH35" s="17"/>
      <c r="FI35" s="17"/>
      <c r="FJ35" s="17"/>
      <c r="FK35" s="17"/>
      <c r="FL35" s="17"/>
      <c r="FM35" s="17"/>
      <c r="FN35" s="17"/>
      <c r="FO35" s="17"/>
      <c r="FP35" s="17"/>
      <c r="FQ35" s="17"/>
      <c r="FR35" s="17"/>
      <c r="FS35" s="17"/>
      <c r="FT35" s="17"/>
      <c r="FU35" s="17"/>
      <c r="FV35" s="17"/>
      <c r="FW35" s="17"/>
      <c r="FX35" s="17"/>
      <c r="FY35" s="17"/>
      <c r="FZ35" s="17"/>
      <c r="GA35" s="17"/>
      <c r="GB35" s="17"/>
      <c r="GC35" s="17"/>
      <c r="GD35" s="17"/>
      <c r="GE35" s="17"/>
      <c r="GF35" s="17"/>
      <c r="GG35" s="17"/>
      <c r="GH35" s="17"/>
      <c r="GI35" s="17"/>
      <c r="GJ35" s="17"/>
      <c r="GK35" s="17"/>
      <c r="GL35" s="17"/>
      <c r="GM35" s="17"/>
      <c r="GN35" s="17"/>
      <c r="GO35" s="17"/>
      <c r="GP35" s="17"/>
      <c r="GQ35" s="17"/>
      <c r="GR35" s="17"/>
      <c r="GS35" s="17"/>
      <c r="GT35" s="17"/>
      <c r="GU35" s="17"/>
      <c r="GV35" s="17"/>
      <c r="GW35" s="17"/>
      <c r="GX35" s="17"/>
      <c r="GY35" s="17"/>
      <c r="GZ35" s="17"/>
      <c r="HA35" s="17"/>
      <c r="HB35" s="17"/>
      <c r="HC35" s="17"/>
      <c r="HD35" s="17"/>
      <c r="HE35" s="17"/>
      <c r="HF35" s="17"/>
      <c r="HG35" s="17"/>
      <c r="HH35" s="17"/>
      <c r="HI35" s="17"/>
      <c r="HJ35" s="17"/>
      <c r="HK35" s="17"/>
      <c r="HL35" s="17"/>
    </row>
    <row r="36" spans="2:223" s="18" customFormat="1" ht="22.5">
      <c r="B36" s="129" t="s">
        <v>846</v>
      </c>
      <c r="C36" s="7" t="s">
        <v>289</v>
      </c>
      <c r="D36" s="129" t="s">
        <v>5</v>
      </c>
      <c r="E36" s="129">
        <v>179</v>
      </c>
      <c r="F36" s="129" t="s">
        <v>29</v>
      </c>
      <c r="G36" s="129" t="s">
        <v>22</v>
      </c>
      <c r="H36" s="15" t="s">
        <v>290</v>
      </c>
      <c r="I36" s="67">
        <v>35.57</v>
      </c>
      <c r="J36" s="16">
        <f t="shared" si="0"/>
        <v>6367.03</v>
      </c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  <c r="BA36" s="17"/>
      <c r="BB36" s="17"/>
      <c r="BC36" s="17"/>
      <c r="BD36" s="17"/>
      <c r="BE36" s="17"/>
      <c r="BF36" s="17"/>
      <c r="BG36" s="17"/>
      <c r="BH36" s="17"/>
      <c r="BI36" s="17"/>
      <c r="BJ36" s="17"/>
      <c r="BK36" s="17"/>
      <c r="BL36" s="17"/>
      <c r="BM36" s="17"/>
      <c r="BN36" s="17"/>
      <c r="BO36" s="17"/>
      <c r="BP36" s="17"/>
      <c r="BQ36" s="17"/>
      <c r="BR36" s="17"/>
      <c r="BS36" s="17"/>
      <c r="BT36" s="17"/>
      <c r="BU36" s="17"/>
      <c r="BV36" s="17"/>
      <c r="BW36" s="17"/>
      <c r="BX36" s="17"/>
      <c r="BY36" s="17"/>
      <c r="BZ36" s="17"/>
      <c r="CA36" s="17"/>
      <c r="CB36" s="17"/>
      <c r="CC36" s="17"/>
      <c r="CD36" s="17"/>
      <c r="CE36" s="17"/>
      <c r="CF36" s="17"/>
      <c r="CG36" s="17"/>
      <c r="CH36" s="17"/>
      <c r="CI36" s="17"/>
      <c r="CJ36" s="17"/>
      <c r="CK36" s="17"/>
      <c r="CL36" s="17"/>
      <c r="CM36" s="17"/>
      <c r="CN36" s="17"/>
      <c r="CO36" s="17"/>
      <c r="CP36" s="17"/>
      <c r="CQ36" s="17"/>
      <c r="CR36" s="17"/>
      <c r="CS36" s="17"/>
      <c r="CT36" s="17"/>
      <c r="CU36" s="17"/>
      <c r="CV36" s="17"/>
      <c r="CW36" s="17"/>
      <c r="CX36" s="17"/>
      <c r="CY36" s="17"/>
      <c r="CZ36" s="17"/>
      <c r="DA36" s="17"/>
      <c r="DB36" s="17"/>
      <c r="DC36" s="17"/>
      <c r="DD36" s="17"/>
      <c r="DE36" s="17"/>
      <c r="DF36" s="17"/>
      <c r="DG36" s="17"/>
      <c r="DH36" s="17"/>
      <c r="DI36" s="17"/>
      <c r="DJ36" s="17"/>
      <c r="DK36" s="17"/>
      <c r="DL36" s="17"/>
      <c r="DM36" s="17"/>
      <c r="DN36" s="17"/>
      <c r="DO36" s="17"/>
      <c r="DP36" s="17"/>
      <c r="DQ36" s="17"/>
      <c r="DR36" s="17"/>
      <c r="DS36" s="17"/>
      <c r="DT36" s="17"/>
      <c r="DU36" s="17"/>
      <c r="DV36" s="17"/>
      <c r="DW36" s="17"/>
      <c r="DX36" s="17"/>
      <c r="DY36" s="17"/>
      <c r="DZ36" s="17"/>
      <c r="EA36" s="17"/>
      <c r="EB36" s="17"/>
      <c r="EC36" s="17"/>
      <c r="ED36" s="17"/>
      <c r="EE36" s="17"/>
      <c r="EF36" s="17"/>
      <c r="EG36" s="17"/>
      <c r="EH36" s="17"/>
      <c r="EI36" s="17"/>
      <c r="EJ36" s="17"/>
      <c r="EK36" s="17"/>
      <c r="EL36" s="17"/>
      <c r="EM36" s="17"/>
      <c r="EN36" s="17"/>
      <c r="EO36" s="17"/>
      <c r="EP36" s="17"/>
      <c r="EQ36" s="17"/>
      <c r="ER36" s="17"/>
      <c r="ES36" s="17"/>
      <c r="ET36" s="17"/>
      <c r="EU36" s="17"/>
      <c r="EV36" s="17"/>
      <c r="EW36" s="17"/>
      <c r="EX36" s="17"/>
      <c r="EY36" s="17"/>
      <c r="EZ36" s="17"/>
      <c r="FA36" s="17"/>
      <c r="FB36" s="17"/>
      <c r="FC36" s="17"/>
      <c r="FD36" s="17"/>
      <c r="FE36" s="17"/>
      <c r="FF36" s="17"/>
      <c r="FG36" s="17"/>
      <c r="FH36" s="17"/>
      <c r="FI36" s="17"/>
      <c r="FJ36" s="17"/>
      <c r="FK36" s="17"/>
      <c r="FL36" s="17"/>
      <c r="FM36" s="17"/>
      <c r="FN36" s="17"/>
      <c r="FO36" s="17"/>
      <c r="FP36" s="17"/>
      <c r="FQ36" s="17"/>
      <c r="FR36" s="17"/>
      <c r="FS36" s="17"/>
      <c r="FT36" s="17"/>
      <c r="FU36" s="17"/>
      <c r="FV36" s="17"/>
      <c r="FW36" s="17"/>
      <c r="FX36" s="17"/>
      <c r="FY36" s="17"/>
      <c r="FZ36" s="17"/>
      <c r="GA36" s="17"/>
      <c r="GB36" s="17"/>
      <c r="GC36" s="17"/>
      <c r="GD36" s="17"/>
      <c r="GE36" s="17"/>
      <c r="GF36" s="17"/>
      <c r="GG36" s="17"/>
      <c r="GH36" s="17"/>
      <c r="GI36" s="17"/>
      <c r="GJ36" s="17"/>
      <c r="GK36" s="17"/>
      <c r="GL36" s="17"/>
      <c r="GM36" s="17"/>
      <c r="GN36" s="17"/>
      <c r="GO36" s="17"/>
      <c r="GP36" s="17"/>
      <c r="GQ36" s="17"/>
      <c r="GR36" s="17"/>
      <c r="GS36" s="17"/>
      <c r="GT36" s="17"/>
      <c r="GU36" s="17"/>
      <c r="GV36" s="17"/>
      <c r="GW36" s="17"/>
      <c r="GX36" s="17"/>
      <c r="GY36" s="17"/>
      <c r="GZ36" s="17"/>
      <c r="HA36" s="17"/>
      <c r="HB36" s="17"/>
      <c r="HC36" s="17"/>
      <c r="HD36" s="17"/>
      <c r="HE36" s="17"/>
      <c r="HF36" s="17"/>
      <c r="HG36" s="17"/>
      <c r="HH36" s="17"/>
      <c r="HI36" s="17"/>
      <c r="HJ36" s="17"/>
      <c r="HK36" s="17"/>
      <c r="HL36" s="17"/>
    </row>
    <row r="37" spans="2:223" s="18" customFormat="1" ht="33.75">
      <c r="B37" s="129" t="s">
        <v>847</v>
      </c>
      <c r="C37" s="76" t="s">
        <v>1144</v>
      </c>
      <c r="D37" s="129" t="s">
        <v>5</v>
      </c>
      <c r="E37" s="129">
        <v>1693</v>
      </c>
      <c r="F37" s="129" t="s">
        <v>29</v>
      </c>
      <c r="G37" s="129" t="s">
        <v>22</v>
      </c>
      <c r="H37" s="77" t="s">
        <v>1145</v>
      </c>
      <c r="I37" s="67">
        <v>9.7200000000000006</v>
      </c>
      <c r="J37" s="16">
        <f t="shared" si="0"/>
        <v>16455.960000000003</v>
      </c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  <c r="AR37" s="17"/>
      <c r="AS37" s="17"/>
      <c r="AT37" s="17"/>
      <c r="AU37" s="17"/>
      <c r="AV37" s="17"/>
      <c r="AW37" s="17"/>
      <c r="AX37" s="17"/>
      <c r="AY37" s="17"/>
      <c r="AZ37" s="17"/>
      <c r="BA37" s="17"/>
      <c r="BB37" s="17"/>
      <c r="BC37" s="17"/>
      <c r="BD37" s="17"/>
      <c r="BE37" s="17"/>
      <c r="BF37" s="17"/>
      <c r="BG37" s="17"/>
      <c r="BH37" s="17"/>
      <c r="BI37" s="17"/>
      <c r="BJ37" s="17"/>
      <c r="BK37" s="17"/>
      <c r="BL37" s="17"/>
      <c r="BM37" s="17"/>
      <c r="BN37" s="17"/>
      <c r="BO37" s="17"/>
      <c r="BP37" s="17"/>
      <c r="BQ37" s="17"/>
      <c r="BR37" s="17"/>
      <c r="BS37" s="17"/>
      <c r="BT37" s="17"/>
      <c r="BU37" s="17"/>
      <c r="BV37" s="17"/>
      <c r="BW37" s="17"/>
      <c r="BX37" s="17"/>
      <c r="BY37" s="17"/>
      <c r="BZ37" s="17"/>
      <c r="CA37" s="17"/>
      <c r="CB37" s="17"/>
      <c r="CC37" s="17"/>
      <c r="CD37" s="17"/>
      <c r="CE37" s="17"/>
      <c r="CF37" s="17"/>
      <c r="CG37" s="17"/>
      <c r="CH37" s="17"/>
      <c r="CI37" s="17"/>
      <c r="CJ37" s="17"/>
      <c r="CK37" s="17"/>
      <c r="CL37" s="17"/>
      <c r="CM37" s="17"/>
      <c r="CN37" s="17"/>
      <c r="CO37" s="17"/>
      <c r="CP37" s="17"/>
      <c r="CQ37" s="17"/>
      <c r="CR37" s="17"/>
      <c r="CS37" s="17"/>
      <c r="CT37" s="17"/>
      <c r="CU37" s="17"/>
      <c r="CV37" s="17"/>
      <c r="CW37" s="17"/>
      <c r="CX37" s="17"/>
      <c r="CY37" s="17"/>
      <c r="CZ37" s="17"/>
      <c r="DA37" s="17"/>
      <c r="DB37" s="17"/>
      <c r="DC37" s="17"/>
      <c r="DD37" s="17"/>
      <c r="DE37" s="17"/>
      <c r="DF37" s="17"/>
      <c r="DG37" s="17"/>
      <c r="DH37" s="17"/>
      <c r="DI37" s="17"/>
      <c r="DJ37" s="17"/>
      <c r="DK37" s="17"/>
      <c r="DL37" s="17"/>
      <c r="DM37" s="17"/>
      <c r="DN37" s="17"/>
      <c r="DO37" s="17"/>
      <c r="DP37" s="17"/>
      <c r="DQ37" s="17"/>
      <c r="DR37" s="17"/>
      <c r="DS37" s="17"/>
      <c r="DT37" s="17"/>
      <c r="DU37" s="17"/>
      <c r="DV37" s="17"/>
      <c r="DW37" s="17"/>
      <c r="DX37" s="17"/>
      <c r="DY37" s="17"/>
      <c r="DZ37" s="17"/>
      <c r="EA37" s="17"/>
      <c r="EB37" s="17"/>
      <c r="EC37" s="17"/>
      <c r="ED37" s="17"/>
      <c r="EE37" s="17"/>
      <c r="EF37" s="17"/>
      <c r="EG37" s="17"/>
      <c r="EH37" s="17"/>
      <c r="EI37" s="17"/>
      <c r="EJ37" s="17"/>
      <c r="EK37" s="17"/>
      <c r="EL37" s="17"/>
      <c r="EM37" s="17"/>
      <c r="EN37" s="17"/>
      <c r="EO37" s="17"/>
      <c r="EP37" s="17"/>
      <c r="EQ37" s="17"/>
      <c r="ER37" s="17"/>
      <c r="ES37" s="17"/>
      <c r="ET37" s="17"/>
      <c r="EU37" s="17"/>
      <c r="EV37" s="17"/>
      <c r="EW37" s="17"/>
      <c r="EX37" s="17"/>
      <c r="EY37" s="17"/>
      <c r="EZ37" s="17"/>
      <c r="FA37" s="17"/>
      <c r="FB37" s="17"/>
      <c r="FC37" s="17"/>
      <c r="FD37" s="17"/>
      <c r="FE37" s="17"/>
      <c r="FF37" s="17"/>
      <c r="FG37" s="17"/>
      <c r="FH37" s="17"/>
      <c r="FI37" s="17"/>
      <c r="FJ37" s="17"/>
      <c r="FK37" s="17"/>
      <c r="FL37" s="17"/>
      <c r="FM37" s="17"/>
      <c r="FN37" s="17"/>
      <c r="FO37" s="17"/>
      <c r="FP37" s="17"/>
      <c r="FQ37" s="17"/>
      <c r="FR37" s="17"/>
      <c r="FS37" s="17"/>
      <c r="FT37" s="17"/>
      <c r="FU37" s="17"/>
      <c r="FV37" s="17"/>
      <c r="FW37" s="17"/>
      <c r="FX37" s="17"/>
      <c r="FY37" s="17"/>
      <c r="FZ37" s="17"/>
      <c r="GA37" s="17"/>
      <c r="GB37" s="17"/>
      <c r="GC37" s="17"/>
      <c r="GD37" s="17"/>
      <c r="GE37" s="17"/>
      <c r="GF37" s="17"/>
      <c r="GG37" s="17"/>
      <c r="GH37" s="17"/>
      <c r="GI37" s="17"/>
      <c r="GJ37" s="17"/>
      <c r="GK37" s="17"/>
      <c r="GL37" s="17"/>
      <c r="GM37" s="17"/>
      <c r="GN37" s="17"/>
      <c r="GO37" s="17"/>
      <c r="GP37" s="17"/>
      <c r="GQ37" s="17"/>
      <c r="GR37" s="17"/>
      <c r="GS37" s="17"/>
      <c r="GT37" s="17"/>
      <c r="GU37" s="17"/>
      <c r="GV37" s="17"/>
      <c r="GW37" s="17"/>
      <c r="GX37" s="17"/>
      <c r="GY37" s="17"/>
      <c r="GZ37" s="17"/>
      <c r="HA37" s="17"/>
      <c r="HB37" s="17"/>
      <c r="HC37" s="17"/>
      <c r="HD37" s="17"/>
      <c r="HE37" s="17"/>
      <c r="HF37" s="17"/>
      <c r="HG37" s="17"/>
      <c r="HH37" s="17"/>
      <c r="HI37" s="17"/>
      <c r="HJ37" s="17"/>
      <c r="HK37" s="17"/>
      <c r="HL37" s="17"/>
    </row>
    <row r="38" spans="2:223" s="18" customFormat="1" ht="33.75">
      <c r="B38" s="129" t="s">
        <v>848</v>
      </c>
      <c r="C38" s="7" t="s">
        <v>818</v>
      </c>
      <c r="D38" s="129" t="s">
        <v>5</v>
      </c>
      <c r="E38" s="129">
        <v>2841</v>
      </c>
      <c r="F38" s="129" t="s">
        <v>292</v>
      </c>
      <c r="G38" s="129" t="s">
        <v>22</v>
      </c>
      <c r="H38" s="15" t="s">
        <v>320</v>
      </c>
      <c r="I38" s="67">
        <v>16.88</v>
      </c>
      <c r="J38" s="16">
        <f t="shared" si="0"/>
        <v>47956.079999999994</v>
      </c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49"/>
      <c r="X38" s="49"/>
      <c r="Y38" s="49"/>
      <c r="Z38" s="49"/>
      <c r="AA38" s="49"/>
      <c r="AB38" s="49"/>
      <c r="AC38" s="49"/>
      <c r="AD38" s="49"/>
      <c r="AE38" s="49"/>
      <c r="AF38" s="49"/>
      <c r="AG38" s="49"/>
      <c r="AH38" s="49"/>
      <c r="AI38" s="49"/>
      <c r="AJ38" s="49"/>
      <c r="AK38" s="49"/>
      <c r="AL38" s="49"/>
      <c r="AM38" s="49"/>
      <c r="AN38" s="49"/>
      <c r="AO38" s="49"/>
      <c r="AP38" s="49"/>
      <c r="AQ38" s="49"/>
      <c r="AR38" s="49"/>
      <c r="AS38" s="49"/>
      <c r="AT38" s="49"/>
      <c r="AU38" s="49"/>
      <c r="AV38" s="49"/>
      <c r="AW38" s="49"/>
      <c r="AX38" s="49"/>
      <c r="AY38" s="49"/>
      <c r="AZ38" s="49"/>
      <c r="BA38" s="49"/>
      <c r="BB38" s="49"/>
      <c r="BC38" s="49"/>
      <c r="BD38" s="49"/>
      <c r="BE38" s="49"/>
      <c r="BF38" s="49"/>
      <c r="BG38" s="49"/>
      <c r="BH38" s="49"/>
      <c r="BI38" s="49"/>
      <c r="BJ38" s="49"/>
      <c r="BK38" s="49"/>
      <c r="BL38" s="49"/>
      <c r="BM38" s="49"/>
      <c r="BN38" s="49"/>
      <c r="BO38" s="49"/>
      <c r="BP38" s="49"/>
      <c r="BQ38" s="49"/>
      <c r="BR38" s="17"/>
      <c r="BS38" s="17"/>
      <c r="BT38" s="17"/>
      <c r="BU38" s="17"/>
      <c r="BV38" s="17"/>
      <c r="BW38" s="17"/>
      <c r="BX38" s="17"/>
      <c r="BY38" s="17"/>
      <c r="BZ38" s="17"/>
      <c r="CA38" s="17"/>
      <c r="CB38" s="17"/>
      <c r="CC38" s="17"/>
      <c r="CD38" s="17"/>
      <c r="CE38" s="17"/>
      <c r="CF38" s="17"/>
      <c r="CG38" s="17"/>
      <c r="CH38" s="17"/>
      <c r="CI38" s="17"/>
      <c r="CJ38" s="17"/>
      <c r="CK38" s="17"/>
      <c r="CL38" s="17"/>
      <c r="CM38" s="17"/>
      <c r="CN38" s="17"/>
      <c r="CO38" s="17"/>
      <c r="CP38" s="17"/>
      <c r="CQ38" s="17"/>
      <c r="CR38" s="17"/>
      <c r="CS38" s="17"/>
      <c r="CT38" s="17"/>
      <c r="CU38" s="17"/>
      <c r="CV38" s="17"/>
      <c r="CW38" s="17"/>
      <c r="CX38" s="17"/>
      <c r="CY38" s="17"/>
      <c r="CZ38" s="17"/>
      <c r="DA38" s="17"/>
      <c r="DB38" s="17"/>
      <c r="DC38" s="17"/>
      <c r="DD38" s="17"/>
      <c r="DE38" s="17"/>
      <c r="DF38" s="17"/>
      <c r="DG38" s="17"/>
      <c r="DH38" s="17"/>
      <c r="DI38" s="17"/>
      <c r="DJ38" s="17"/>
      <c r="DK38" s="17"/>
      <c r="DL38" s="17"/>
      <c r="DM38" s="17"/>
      <c r="DN38" s="17"/>
      <c r="DO38" s="17"/>
      <c r="DP38" s="17"/>
      <c r="DQ38" s="17"/>
      <c r="DR38" s="17"/>
      <c r="DS38" s="17"/>
      <c r="DT38" s="17"/>
      <c r="DU38" s="17"/>
      <c r="DV38" s="17"/>
      <c r="DW38" s="17"/>
      <c r="DX38" s="17"/>
      <c r="DY38" s="17"/>
      <c r="DZ38" s="17"/>
      <c r="EA38" s="17"/>
      <c r="EB38" s="17"/>
      <c r="EC38" s="17"/>
      <c r="ED38" s="17"/>
      <c r="EE38" s="17"/>
      <c r="EF38" s="17"/>
      <c r="EG38" s="17"/>
      <c r="EH38" s="17"/>
      <c r="EI38" s="17"/>
      <c r="EJ38" s="17"/>
      <c r="EK38" s="17"/>
      <c r="EL38" s="17"/>
      <c r="EM38" s="17"/>
      <c r="EN38" s="17"/>
      <c r="EO38" s="17"/>
      <c r="EP38" s="17"/>
      <c r="EQ38" s="17"/>
      <c r="ER38" s="17"/>
      <c r="ES38" s="17"/>
      <c r="ET38" s="17"/>
      <c r="EU38" s="17"/>
      <c r="EV38" s="17"/>
      <c r="EW38" s="17"/>
      <c r="EX38" s="17"/>
      <c r="EY38" s="17"/>
      <c r="EZ38" s="17"/>
      <c r="FA38" s="17"/>
      <c r="FB38" s="17"/>
      <c r="FC38" s="17"/>
      <c r="FD38" s="17"/>
      <c r="FE38" s="17"/>
      <c r="FF38" s="17"/>
      <c r="FG38" s="17"/>
      <c r="FH38" s="17"/>
      <c r="FI38" s="17"/>
      <c r="FJ38" s="17"/>
      <c r="FK38" s="17"/>
      <c r="FL38" s="17"/>
      <c r="FM38" s="17"/>
      <c r="FN38" s="17"/>
      <c r="FO38" s="17"/>
      <c r="FP38" s="17"/>
      <c r="FQ38" s="17"/>
      <c r="FR38" s="17"/>
      <c r="FS38" s="17"/>
      <c r="FT38" s="17"/>
      <c r="FU38" s="17"/>
      <c r="FV38" s="17"/>
      <c r="FW38" s="17"/>
      <c r="FX38" s="17"/>
      <c r="FY38" s="17"/>
      <c r="FZ38" s="17"/>
      <c r="GA38" s="17"/>
      <c r="GB38" s="17"/>
      <c r="GC38" s="17"/>
      <c r="GD38" s="17"/>
      <c r="GE38" s="17"/>
      <c r="GF38" s="17"/>
      <c r="GG38" s="17"/>
      <c r="GH38" s="17"/>
      <c r="GI38" s="17"/>
      <c r="GJ38" s="17"/>
      <c r="GK38" s="17"/>
      <c r="GL38" s="17"/>
      <c r="GM38" s="17"/>
      <c r="GN38" s="17"/>
      <c r="GO38" s="17"/>
      <c r="GP38" s="17"/>
      <c r="GQ38" s="17"/>
      <c r="GR38" s="17"/>
      <c r="GS38" s="17"/>
      <c r="GT38" s="17"/>
      <c r="GU38" s="17"/>
      <c r="GV38" s="17"/>
      <c r="GW38" s="17"/>
      <c r="GX38" s="17"/>
      <c r="GY38" s="17"/>
      <c r="GZ38" s="17"/>
      <c r="HA38" s="17"/>
      <c r="HB38" s="17"/>
      <c r="HC38" s="17"/>
      <c r="HD38" s="17"/>
      <c r="HE38" s="17"/>
      <c r="HF38" s="17"/>
      <c r="HG38" s="17"/>
      <c r="HH38" s="17"/>
      <c r="HI38" s="17"/>
      <c r="HJ38" s="17"/>
      <c r="HK38" s="17"/>
      <c r="HL38" s="17"/>
      <c r="HM38" s="17"/>
      <c r="HN38" s="17"/>
    </row>
    <row r="39" spans="2:223" s="18" customFormat="1" ht="18" customHeight="1">
      <c r="B39" s="129"/>
      <c r="C39" s="25" t="s">
        <v>69</v>
      </c>
      <c r="D39" s="129"/>
      <c r="E39" s="129"/>
      <c r="F39" s="129"/>
      <c r="G39" s="129"/>
      <c r="H39" s="15"/>
      <c r="I39" s="16"/>
      <c r="J39" s="165">
        <f>SUBTOTAL(9,J31:J38)</f>
        <v>280043.86</v>
      </c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7"/>
      <c r="AO39" s="17"/>
      <c r="AP39" s="17"/>
      <c r="AQ39" s="17"/>
      <c r="AR39" s="17"/>
      <c r="AS39" s="17"/>
      <c r="AT39" s="17"/>
      <c r="AU39" s="17"/>
      <c r="AV39" s="17"/>
      <c r="AW39" s="17"/>
      <c r="AX39" s="17"/>
      <c r="AY39" s="17"/>
      <c r="AZ39" s="17"/>
      <c r="BA39" s="17"/>
      <c r="BB39" s="17"/>
      <c r="BC39" s="17"/>
      <c r="BD39" s="17"/>
      <c r="BE39" s="17"/>
      <c r="BF39" s="17"/>
      <c r="BG39" s="17"/>
      <c r="BH39" s="17"/>
      <c r="BI39" s="17"/>
      <c r="BJ39" s="17"/>
      <c r="BK39" s="17"/>
      <c r="BL39" s="17"/>
      <c r="BM39" s="17"/>
      <c r="BN39" s="17"/>
      <c r="BO39" s="17"/>
      <c r="BP39" s="17"/>
      <c r="BQ39" s="17"/>
      <c r="BR39" s="17"/>
      <c r="BS39" s="17"/>
      <c r="BT39" s="17"/>
      <c r="BU39" s="17"/>
      <c r="BV39" s="17"/>
      <c r="BW39" s="17"/>
      <c r="BX39" s="17"/>
      <c r="BY39" s="17"/>
      <c r="BZ39" s="17"/>
      <c r="CA39" s="17"/>
      <c r="CB39" s="17"/>
      <c r="CC39" s="17"/>
      <c r="CD39" s="17"/>
      <c r="CE39" s="17"/>
      <c r="CF39" s="17"/>
      <c r="CG39" s="17"/>
      <c r="CH39" s="17"/>
      <c r="CI39" s="17"/>
      <c r="CJ39" s="17"/>
      <c r="CK39" s="17"/>
      <c r="CL39" s="17"/>
      <c r="CM39" s="17"/>
      <c r="CN39" s="17"/>
      <c r="CO39" s="17"/>
      <c r="CP39" s="17"/>
      <c r="CQ39" s="17"/>
      <c r="CR39" s="17"/>
      <c r="CS39" s="17"/>
      <c r="CT39" s="17"/>
      <c r="CU39" s="17"/>
      <c r="CV39" s="17"/>
      <c r="CW39" s="17"/>
      <c r="CX39" s="17"/>
      <c r="CY39" s="17"/>
      <c r="CZ39" s="17"/>
      <c r="DA39" s="17"/>
      <c r="DB39" s="17"/>
      <c r="DC39" s="17"/>
      <c r="DD39" s="17"/>
      <c r="DE39" s="17"/>
      <c r="DF39" s="17"/>
      <c r="DG39" s="17"/>
      <c r="DH39" s="17"/>
      <c r="DI39" s="17"/>
      <c r="DJ39" s="17"/>
      <c r="DK39" s="17"/>
      <c r="DL39" s="17"/>
      <c r="DM39" s="17"/>
      <c r="DN39" s="17"/>
      <c r="DO39" s="17"/>
      <c r="DP39" s="17"/>
      <c r="DQ39" s="17"/>
      <c r="DR39" s="17"/>
      <c r="DS39" s="17"/>
      <c r="DT39" s="17"/>
      <c r="DU39" s="17"/>
      <c r="DV39" s="17"/>
      <c r="DW39" s="17"/>
      <c r="DX39" s="17"/>
      <c r="DY39" s="17"/>
      <c r="DZ39" s="17"/>
      <c r="EA39" s="17"/>
      <c r="EB39" s="17"/>
      <c r="EC39" s="17"/>
      <c r="ED39" s="17"/>
      <c r="EE39" s="17"/>
      <c r="EF39" s="17"/>
      <c r="EG39" s="17"/>
      <c r="EH39" s="17"/>
      <c r="EI39" s="17"/>
      <c r="EJ39" s="17"/>
      <c r="EK39" s="17"/>
      <c r="EL39" s="17"/>
      <c r="EM39" s="17"/>
      <c r="EN39" s="17"/>
      <c r="EO39" s="17"/>
      <c r="EP39" s="17"/>
      <c r="EQ39" s="17"/>
      <c r="ER39" s="17"/>
      <c r="ES39" s="17"/>
      <c r="ET39" s="17"/>
      <c r="EU39" s="17"/>
      <c r="EV39" s="17"/>
      <c r="EW39" s="17"/>
      <c r="EX39" s="17"/>
      <c r="EY39" s="17"/>
      <c r="EZ39" s="17"/>
      <c r="FA39" s="17"/>
      <c r="FB39" s="17"/>
      <c r="FC39" s="17"/>
      <c r="FD39" s="17"/>
      <c r="FE39" s="17"/>
      <c r="FF39" s="17"/>
      <c r="FG39" s="17"/>
      <c r="FH39" s="17"/>
      <c r="FI39" s="17"/>
      <c r="FJ39" s="17"/>
      <c r="FK39" s="17"/>
      <c r="FL39" s="17"/>
      <c r="FM39" s="17"/>
      <c r="FN39" s="17"/>
      <c r="FO39" s="17"/>
      <c r="FP39" s="17"/>
      <c r="FQ39" s="17"/>
      <c r="FR39" s="17"/>
      <c r="FS39" s="17"/>
      <c r="FT39" s="17"/>
      <c r="FU39" s="17"/>
      <c r="FV39" s="17"/>
      <c r="FW39" s="17"/>
      <c r="FX39" s="17"/>
      <c r="FY39" s="17"/>
      <c r="FZ39" s="17"/>
      <c r="GA39" s="17"/>
      <c r="GB39" s="17"/>
      <c r="GC39" s="17"/>
      <c r="GD39" s="17"/>
      <c r="GE39" s="17"/>
      <c r="GF39" s="17"/>
      <c r="GG39" s="17"/>
      <c r="GH39" s="17"/>
      <c r="GI39" s="17"/>
      <c r="GJ39" s="17"/>
      <c r="GK39" s="17"/>
      <c r="GL39" s="17"/>
      <c r="GM39" s="17"/>
      <c r="GN39" s="17"/>
      <c r="GO39" s="17"/>
      <c r="GP39" s="17"/>
      <c r="GQ39" s="17"/>
      <c r="GR39" s="17"/>
      <c r="GS39" s="17"/>
      <c r="GT39" s="17"/>
      <c r="GU39" s="17"/>
      <c r="GV39" s="17"/>
      <c r="GW39" s="17"/>
      <c r="GX39" s="17"/>
      <c r="GY39" s="17"/>
      <c r="GZ39" s="17"/>
      <c r="HA39" s="17"/>
      <c r="HB39" s="17"/>
      <c r="HC39" s="17"/>
      <c r="HD39" s="17"/>
      <c r="HE39" s="17"/>
      <c r="HF39" s="17"/>
      <c r="HG39" s="17"/>
      <c r="HH39" s="17"/>
      <c r="HI39" s="17"/>
      <c r="HJ39" s="17"/>
      <c r="HK39" s="17"/>
      <c r="HL39" s="17"/>
      <c r="HM39" s="17"/>
      <c r="HN39" s="17"/>
    </row>
    <row r="40" spans="2:223">
      <c r="B40" s="33" t="s">
        <v>369</v>
      </c>
      <c r="C40" s="28" t="s">
        <v>368</v>
      </c>
      <c r="D40" s="33"/>
      <c r="E40" s="33"/>
      <c r="F40" s="33"/>
      <c r="G40" s="33"/>
      <c r="H40" s="33"/>
      <c r="I40" s="33"/>
      <c r="J40" s="33"/>
    </row>
    <row r="41" spans="2:223" s="18" customFormat="1" ht="22.5">
      <c r="B41" s="69" t="s">
        <v>370</v>
      </c>
      <c r="C41" s="14" t="s">
        <v>287</v>
      </c>
      <c r="D41" s="69" t="s">
        <v>5</v>
      </c>
      <c r="E41" s="69">
        <v>11</v>
      </c>
      <c r="F41" s="69" t="s">
        <v>30</v>
      </c>
      <c r="G41" s="69" t="s">
        <v>22</v>
      </c>
      <c r="H41" s="15" t="s">
        <v>288</v>
      </c>
      <c r="I41" s="74">
        <v>437.81</v>
      </c>
      <c r="J41" s="168">
        <f t="shared" ref="J41:J46" si="1">I41*E41</f>
        <v>4815.91</v>
      </c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7"/>
      <c r="AM41" s="17"/>
      <c r="AN41" s="17"/>
      <c r="AO41" s="17"/>
      <c r="AP41" s="17"/>
      <c r="AQ41" s="17"/>
      <c r="AR41" s="17"/>
      <c r="AS41" s="17"/>
      <c r="AT41" s="17"/>
      <c r="AU41" s="17"/>
      <c r="AV41" s="17"/>
      <c r="AW41" s="17"/>
      <c r="AX41" s="17"/>
      <c r="AY41" s="17"/>
      <c r="AZ41" s="17"/>
      <c r="BA41" s="17"/>
      <c r="BB41" s="17"/>
      <c r="BC41" s="17"/>
      <c r="BD41" s="17"/>
      <c r="BE41" s="17"/>
      <c r="BF41" s="17"/>
      <c r="BG41" s="17"/>
      <c r="BH41" s="17"/>
      <c r="BI41" s="17"/>
      <c r="BJ41" s="17"/>
      <c r="BK41" s="17"/>
      <c r="BL41" s="17"/>
      <c r="BM41" s="17"/>
      <c r="BN41" s="17"/>
      <c r="BO41" s="17"/>
      <c r="BP41" s="17"/>
      <c r="BQ41" s="17"/>
      <c r="BR41" s="17"/>
      <c r="BS41" s="17"/>
      <c r="BT41" s="17"/>
      <c r="BU41" s="17"/>
      <c r="BV41" s="17"/>
      <c r="BW41" s="17"/>
      <c r="BX41" s="17"/>
      <c r="BY41" s="17"/>
      <c r="BZ41" s="17"/>
      <c r="CA41" s="17"/>
      <c r="CB41" s="17"/>
      <c r="CC41" s="17"/>
      <c r="CD41" s="17"/>
      <c r="CE41" s="17"/>
      <c r="CF41" s="17"/>
      <c r="CG41" s="17"/>
      <c r="CH41" s="17"/>
      <c r="CI41" s="17"/>
      <c r="CJ41" s="17"/>
      <c r="CK41" s="17"/>
      <c r="CL41" s="17"/>
      <c r="CM41" s="17"/>
      <c r="CN41" s="17"/>
      <c r="CO41" s="17"/>
      <c r="CP41" s="17"/>
      <c r="CQ41" s="17"/>
      <c r="CR41" s="17"/>
      <c r="CS41" s="17"/>
      <c r="CT41" s="17"/>
      <c r="CU41" s="17"/>
      <c r="CV41" s="17"/>
      <c r="CW41" s="17"/>
      <c r="CX41" s="17"/>
      <c r="CY41" s="17"/>
      <c r="CZ41" s="17"/>
      <c r="DA41" s="17"/>
      <c r="DB41" s="17"/>
      <c r="DC41" s="17"/>
      <c r="DD41" s="17"/>
      <c r="DE41" s="17"/>
      <c r="DF41" s="17"/>
      <c r="DG41" s="17"/>
      <c r="DH41" s="17"/>
      <c r="DI41" s="17"/>
      <c r="DJ41" s="17"/>
      <c r="DK41" s="17"/>
      <c r="DL41" s="17"/>
      <c r="DM41" s="17"/>
      <c r="DN41" s="17"/>
      <c r="DO41" s="17"/>
      <c r="DP41" s="17"/>
      <c r="DQ41" s="17"/>
      <c r="DR41" s="17"/>
      <c r="DS41" s="17"/>
      <c r="DT41" s="17"/>
      <c r="DU41" s="17"/>
      <c r="DV41" s="17"/>
      <c r="DW41" s="17"/>
      <c r="DX41" s="17"/>
      <c r="DY41" s="17"/>
      <c r="DZ41" s="17"/>
      <c r="EA41" s="17"/>
      <c r="EB41" s="17"/>
      <c r="EC41" s="17"/>
      <c r="ED41" s="17"/>
      <c r="EE41" s="17"/>
      <c r="EF41" s="17"/>
      <c r="EG41" s="17"/>
      <c r="EH41" s="17"/>
      <c r="EI41" s="17"/>
      <c r="EJ41" s="17"/>
      <c r="EK41" s="17"/>
      <c r="EL41" s="17"/>
      <c r="EM41" s="17"/>
      <c r="EN41" s="17"/>
      <c r="EO41" s="17"/>
      <c r="EP41" s="17"/>
      <c r="EQ41" s="17"/>
      <c r="ER41" s="17"/>
      <c r="ES41" s="17"/>
      <c r="ET41" s="17"/>
      <c r="EU41" s="17"/>
      <c r="EV41" s="17"/>
      <c r="EW41" s="17"/>
      <c r="EX41" s="17"/>
      <c r="EY41" s="17"/>
      <c r="EZ41" s="17"/>
      <c r="FA41" s="17"/>
      <c r="FB41" s="17"/>
      <c r="FC41" s="17"/>
      <c r="FD41" s="17"/>
      <c r="FE41" s="17"/>
      <c r="FF41" s="17"/>
      <c r="FG41" s="17"/>
      <c r="FH41" s="17"/>
      <c r="FI41" s="17"/>
      <c r="FJ41" s="17"/>
      <c r="FK41" s="17"/>
      <c r="FL41" s="17"/>
      <c r="FM41" s="17"/>
      <c r="FN41" s="17"/>
      <c r="FO41" s="17"/>
      <c r="FP41" s="17"/>
      <c r="FQ41" s="17"/>
      <c r="FR41" s="17"/>
      <c r="FS41" s="17"/>
      <c r="FT41" s="17"/>
      <c r="FU41" s="17"/>
      <c r="FV41" s="17"/>
      <c r="FW41" s="17"/>
      <c r="FX41" s="17"/>
      <c r="FY41" s="17"/>
      <c r="FZ41" s="17"/>
      <c r="GA41" s="17"/>
      <c r="GB41" s="17"/>
      <c r="GC41" s="17"/>
      <c r="GD41" s="17"/>
      <c r="GE41" s="17"/>
      <c r="GF41" s="17"/>
      <c r="GG41" s="17"/>
      <c r="GH41" s="17"/>
      <c r="GI41" s="17"/>
      <c r="GJ41" s="17"/>
      <c r="GK41" s="17"/>
      <c r="GL41" s="17"/>
      <c r="GM41" s="17"/>
      <c r="GN41" s="17"/>
      <c r="GO41" s="17"/>
      <c r="GP41" s="17"/>
      <c r="GQ41" s="17"/>
      <c r="GR41" s="17"/>
      <c r="GS41" s="17"/>
      <c r="GT41" s="17"/>
      <c r="GU41" s="17"/>
      <c r="GV41" s="17"/>
      <c r="GW41" s="17"/>
      <c r="GX41" s="17"/>
      <c r="GY41" s="17"/>
      <c r="GZ41" s="17"/>
      <c r="HA41" s="17"/>
      <c r="HB41" s="17"/>
      <c r="HC41" s="17"/>
      <c r="HD41" s="17"/>
      <c r="HE41" s="17"/>
      <c r="HF41" s="17"/>
      <c r="HG41" s="17"/>
      <c r="HH41" s="17"/>
      <c r="HI41" s="17"/>
      <c r="HJ41" s="17"/>
      <c r="HK41" s="17"/>
      <c r="HL41" s="17"/>
      <c r="HM41" s="17"/>
      <c r="HN41" s="17"/>
    </row>
    <row r="42" spans="2:223" s="18" customFormat="1" ht="22.5">
      <c r="B42" s="69" t="s">
        <v>371</v>
      </c>
      <c r="C42" s="14" t="s">
        <v>289</v>
      </c>
      <c r="D42" s="69" t="s">
        <v>5</v>
      </c>
      <c r="E42" s="69">
        <v>229</v>
      </c>
      <c r="F42" s="69" t="s">
        <v>29</v>
      </c>
      <c r="G42" s="69" t="s">
        <v>22</v>
      </c>
      <c r="H42" s="15" t="s">
        <v>290</v>
      </c>
      <c r="I42" s="74">
        <v>35.57</v>
      </c>
      <c r="J42" s="168">
        <f t="shared" si="1"/>
        <v>8145.53</v>
      </c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7"/>
      <c r="AL42" s="17"/>
      <c r="AM42" s="17"/>
      <c r="AN42" s="17"/>
      <c r="AO42" s="17"/>
      <c r="AP42" s="17"/>
      <c r="AQ42" s="17"/>
      <c r="AR42" s="17"/>
      <c r="AS42" s="17"/>
      <c r="AT42" s="17"/>
      <c r="AU42" s="17"/>
      <c r="AV42" s="17"/>
      <c r="AW42" s="17"/>
      <c r="AX42" s="17"/>
      <c r="AY42" s="17"/>
      <c r="AZ42" s="17"/>
      <c r="BA42" s="17"/>
      <c r="BB42" s="17"/>
      <c r="BC42" s="17"/>
      <c r="BD42" s="17"/>
      <c r="BE42" s="17"/>
      <c r="BF42" s="17"/>
      <c r="BG42" s="17"/>
      <c r="BH42" s="17"/>
      <c r="BI42" s="17"/>
      <c r="BJ42" s="17"/>
      <c r="BK42" s="17"/>
      <c r="BL42" s="17"/>
      <c r="BM42" s="17"/>
      <c r="BN42" s="17"/>
      <c r="BO42" s="17"/>
      <c r="BP42" s="17"/>
      <c r="BQ42" s="17"/>
      <c r="BR42" s="17"/>
      <c r="BS42" s="17"/>
      <c r="BT42" s="17"/>
      <c r="BU42" s="17"/>
      <c r="BV42" s="17"/>
      <c r="BW42" s="17"/>
      <c r="BX42" s="17"/>
      <c r="BY42" s="17"/>
      <c r="BZ42" s="17"/>
      <c r="CA42" s="17"/>
      <c r="CB42" s="17"/>
      <c r="CC42" s="17"/>
      <c r="CD42" s="17"/>
      <c r="CE42" s="17"/>
      <c r="CF42" s="17"/>
      <c r="CG42" s="17"/>
      <c r="CH42" s="17"/>
      <c r="CI42" s="17"/>
      <c r="CJ42" s="17"/>
      <c r="CK42" s="17"/>
      <c r="CL42" s="17"/>
      <c r="CM42" s="17"/>
      <c r="CN42" s="17"/>
      <c r="CO42" s="17"/>
      <c r="CP42" s="17"/>
      <c r="CQ42" s="17"/>
      <c r="CR42" s="17"/>
      <c r="CS42" s="17"/>
      <c r="CT42" s="17"/>
      <c r="CU42" s="17"/>
      <c r="CV42" s="17"/>
      <c r="CW42" s="17"/>
      <c r="CX42" s="17"/>
      <c r="CY42" s="17"/>
      <c r="CZ42" s="17"/>
      <c r="DA42" s="17"/>
      <c r="DB42" s="17"/>
      <c r="DC42" s="17"/>
      <c r="DD42" s="17"/>
      <c r="DE42" s="17"/>
      <c r="DF42" s="17"/>
      <c r="DG42" s="17"/>
      <c r="DH42" s="17"/>
      <c r="DI42" s="17"/>
      <c r="DJ42" s="17"/>
      <c r="DK42" s="17"/>
      <c r="DL42" s="17"/>
      <c r="DM42" s="17"/>
      <c r="DN42" s="17"/>
      <c r="DO42" s="17"/>
      <c r="DP42" s="17"/>
      <c r="DQ42" s="17"/>
      <c r="DR42" s="17"/>
      <c r="DS42" s="17"/>
      <c r="DT42" s="17"/>
      <c r="DU42" s="17"/>
      <c r="DV42" s="17"/>
      <c r="DW42" s="17"/>
      <c r="DX42" s="17"/>
      <c r="DY42" s="17"/>
      <c r="DZ42" s="17"/>
      <c r="EA42" s="17"/>
      <c r="EB42" s="17"/>
      <c r="EC42" s="17"/>
      <c r="ED42" s="17"/>
      <c r="EE42" s="17"/>
      <c r="EF42" s="17"/>
      <c r="EG42" s="17"/>
      <c r="EH42" s="17"/>
      <c r="EI42" s="17"/>
      <c r="EJ42" s="17"/>
      <c r="EK42" s="17"/>
      <c r="EL42" s="17"/>
      <c r="EM42" s="17"/>
      <c r="EN42" s="17"/>
      <c r="EO42" s="17"/>
      <c r="EP42" s="17"/>
      <c r="EQ42" s="17"/>
      <c r="ER42" s="17"/>
      <c r="ES42" s="17"/>
      <c r="ET42" s="17"/>
      <c r="EU42" s="17"/>
      <c r="EV42" s="17"/>
      <c r="EW42" s="17"/>
      <c r="EX42" s="17"/>
      <c r="EY42" s="17"/>
      <c r="EZ42" s="17"/>
      <c r="FA42" s="17"/>
      <c r="FB42" s="17"/>
      <c r="FC42" s="17"/>
      <c r="FD42" s="17"/>
      <c r="FE42" s="17"/>
      <c r="FF42" s="17"/>
      <c r="FG42" s="17"/>
      <c r="FH42" s="17"/>
      <c r="FI42" s="17"/>
      <c r="FJ42" s="17"/>
      <c r="FK42" s="17"/>
      <c r="FL42" s="17"/>
      <c r="FM42" s="17"/>
      <c r="FN42" s="17"/>
      <c r="FO42" s="17"/>
      <c r="FP42" s="17"/>
      <c r="FQ42" s="17"/>
      <c r="FR42" s="17"/>
      <c r="FS42" s="17"/>
      <c r="FT42" s="17"/>
      <c r="FU42" s="17"/>
      <c r="FV42" s="17"/>
      <c r="FW42" s="17"/>
      <c r="FX42" s="17"/>
      <c r="FY42" s="17"/>
      <c r="FZ42" s="17"/>
      <c r="GA42" s="17"/>
      <c r="GB42" s="17"/>
      <c r="GC42" s="17"/>
      <c r="GD42" s="17"/>
      <c r="GE42" s="17"/>
      <c r="GF42" s="17"/>
      <c r="GG42" s="17"/>
      <c r="GH42" s="17"/>
      <c r="GI42" s="17"/>
      <c r="GJ42" s="17"/>
      <c r="GK42" s="17"/>
      <c r="GL42" s="17"/>
      <c r="GM42" s="17"/>
      <c r="GN42" s="17"/>
      <c r="GO42" s="17"/>
      <c r="GP42" s="17"/>
      <c r="GQ42" s="17"/>
      <c r="GR42" s="17"/>
      <c r="GS42" s="17"/>
      <c r="GT42" s="17"/>
      <c r="GU42" s="17"/>
      <c r="GV42" s="17"/>
      <c r="GW42" s="17"/>
      <c r="GX42" s="17"/>
      <c r="GY42" s="17"/>
      <c r="GZ42" s="17"/>
      <c r="HA42" s="17"/>
      <c r="HB42" s="17"/>
      <c r="HC42" s="17"/>
      <c r="HD42" s="17"/>
      <c r="HE42" s="17"/>
      <c r="HF42" s="17"/>
      <c r="HG42" s="17"/>
      <c r="HH42" s="17"/>
      <c r="HI42" s="17"/>
      <c r="HJ42" s="17"/>
      <c r="HK42" s="17"/>
      <c r="HL42" s="17"/>
      <c r="HM42" s="17"/>
      <c r="HN42" s="17"/>
    </row>
    <row r="43" spans="2:223" s="18" customFormat="1" ht="33.75">
      <c r="B43" s="69" t="s">
        <v>372</v>
      </c>
      <c r="C43" s="14" t="s">
        <v>297</v>
      </c>
      <c r="D43" s="69" t="s">
        <v>5</v>
      </c>
      <c r="E43" s="69">
        <v>40</v>
      </c>
      <c r="F43" s="69" t="s">
        <v>292</v>
      </c>
      <c r="G43" s="69" t="s">
        <v>206</v>
      </c>
      <c r="H43" s="15">
        <v>92763</v>
      </c>
      <c r="I43" s="74">
        <v>10.95</v>
      </c>
      <c r="J43" s="168">
        <f t="shared" si="1"/>
        <v>438</v>
      </c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17"/>
      <c r="AQ43" s="17"/>
      <c r="AR43" s="17"/>
      <c r="AS43" s="17"/>
      <c r="AT43" s="17"/>
      <c r="AU43" s="17"/>
      <c r="AV43" s="17"/>
      <c r="AW43" s="17"/>
      <c r="AX43" s="17"/>
      <c r="AY43" s="17"/>
      <c r="AZ43" s="17"/>
      <c r="BA43" s="17"/>
      <c r="BB43" s="17"/>
      <c r="BC43" s="17"/>
      <c r="BD43" s="17"/>
      <c r="BE43" s="17"/>
      <c r="BF43" s="17"/>
      <c r="BG43" s="17"/>
      <c r="BH43" s="17"/>
      <c r="BI43" s="17"/>
      <c r="BJ43" s="17"/>
      <c r="BK43" s="17"/>
      <c r="BL43" s="17"/>
      <c r="BM43" s="17"/>
      <c r="BN43" s="17"/>
      <c r="BO43" s="17"/>
      <c r="BP43" s="17"/>
      <c r="BQ43" s="17"/>
      <c r="BR43" s="17"/>
      <c r="BS43" s="17"/>
      <c r="BT43" s="17"/>
      <c r="BU43" s="17"/>
      <c r="BV43" s="17"/>
      <c r="BW43" s="17"/>
      <c r="BX43" s="17"/>
      <c r="BY43" s="17"/>
      <c r="BZ43" s="17"/>
      <c r="CA43" s="17"/>
      <c r="CB43" s="17"/>
      <c r="CC43" s="17"/>
      <c r="CD43" s="17"/>
      <c r="CE43" s="17"/>
      <c r="CF43" s="17"/>
      <c r="CG43" s="17"/>
      <c r="CH43" s="17"/>
      <c r="CI43" s="17"/>
      <c r="CJ43" s="17"/>
      <c r="CK43" s="17"/>
      <c r="CL43" s="17"/>
      <c r="CM43" s="17"/>
      <c r="CN43" s="17"/>
      <c r="CO43" s="17"/>
      <c r="CP43" s="17"/>
      <c r="CQ43" s="17"/>
      <c r="CR43" s="17"/>
      <c r="CS43" s="17"/>
      <c r="CT43" s="17"/>
      <c r="CU43" s="17"/>
      <c r="CV43" s="17"/>
      <c r="CW43" s="17"/>
      <c r="CX43" s="17"/>
      <c r="CY43" s="17"/>
      <c r="CZ43" s="17"/>
      <c r="DA43" s="17"/>
      <c r="DB43" s="17"/>
      <c r="DC43" s="17"/>
      <c r="DD43" s="17"/>
      <c r="DE43" s="17"/>
      <c r="DF43" s="17"/>
      <c r="DG43" s="17"/>
      <c r="DH43" s="17"/>
      <c r="DI43" s="17"/>
      <c r="DJ43" s="17"/>
      <c r="DK43" s="17"/>
      <c r="DL43" s="17"/>
      <c r="DM43" s="17"/>
      <c r="DN43" s="17"/>
      <c r="DO43" s="17"/>
      <c r="DP43" s="17"/>
      <c r="DQ43" s="17"/>
      <c r="DR43" s="17"/>
      <c r="DS43" s="17"/>
      <c r="DT43" s="17"/>
      <c r="DU43" s="17"/>
      <c r="DV43" s="17"/>
      <c r="DW43" s="17"/>
      <c r="DX43" s="17"/>
      <c r="DY43" s="17"/>
      <c r="DZ43" s="17"/>
      <c r="EA43" s="17"/>
      <c r="EB43" s="17"/>
      <c r="EC43" s="17"/>
      <c r="ED43" s="17"/>
      <c r="EE43" s="17"/>
      <c r="EF43" s="17"/>
      <c r="EG43" s="17"/>
      <c r="EH43" s="17"/>
      <c r="EI43" s="17"/>
      <c r="EJ43" s="17"/>
      <c r="EK43" s="17"/>
      <c r="EL43" s="17"/>
      <c r="EM43" s="17"/>
      <c r="EN43" s="17"/>
      <c r="EO43" s="17"/>
      <c r="EP43" s="17"/>
      <c r="EQ43" s="17"/>
      <c r="ER43" s="17"/>
      <c r="ES43" s="17"/>
      <c r="ET43" s="17"/>
      <c r="EU43" s="17"/>
      <c r="EV43" s="17"/>
      <c r="EW43" s="17"/>
      <c r="EX43" s="17"/>
      <c r="EY43" s="17"/>
      <c r="EZ43" s="17"/>
      <c r="FA43" s="17"/>
      <c r="FB43" s="17"/>
      <c r="FC43" s="17"/>
      <c r="FD43" s="17"/>
      <c r="FE43" s="17"/>
      <c r="FF43" s="17"/>
      <c r="FG43" s="17"/>
      <c r="FH43" s="17"/>
      <c r="FI43" s="17"/>
      <c r="FJ43" s="17"/>
      <c r="FK43" s="17"/>
      <c r="FL43" s="17"/>
      <c r="FM43" s="17"/>
      <c r="FN43" s="17"/>
      <c r="FO43" s="17"/>
      <c r="FP43" s="17"/>
      <c r="FQ43" s="17"/>
      <c r="FR43" s="17"/>
      <c r="FS43" s="17"/>
      <c r="FT43" s="17"/>
      <c r="FU43" s="17"/>
      <c r="FV43" s="17"/>
      <c r="FW43" s="17"/>
      <c r="FX43" s="17"/>
      <c r="FY43" s="17"/>
      <c r="FZ43" s="17"/>
      <c r="GA43" s="17"/>
      <c r="GB43" s="17"/>
      <c r="GC43" s="17"/>
      <c r="GD43" s="17"/>
      <c r="GE43" s="17"/>
      <c r="GF43" s="17"/>
      <c r="GG43" s="17"/>
      <c r="GH43" s="17"/>
      <c r="GI43" s="17"/>
      <c r="GJ43" s="17"/>
      <c r="GK43" s="17"/>
      <c r="GL43" s="17"/>
      <c r="GM43" s="17"/>
      <c r="GN43" s="17"/>
      <c r="GO43" s="17"/>
      <c r="GP43" s="17"/>
      <c r="GQ43" s="17"/>
      <c r="GR43" s="17"/>
      <c r="GS43" s="17"/>
      <c r="GT43" s="17"/>
      <c r="GU43" s="17"/>
      <c r="GV43" s="17"/>
      <c r="GW43" s="17"/>
      <c r="GX43" s="17"/>
      <c r="GY43" s="17"/>
      <c r="GZ43" s="17"/>
      <c r="HA43" s="17"/>
      <c r="HB43" s="17"/>
      <c r="HC43" s="17"/>
      <c r="HD43" s="17"/>
      <c r="HE43" s="17"/>
      <c r="HF43" s="17"/>
      <c r="HG43" s="17"/>
      <c r="HH43" s="17"/>
      <c r="HI43" s="17"/>
      <c r="HJ43" s="17"/>
      <c r="HK43" s="17"/>
      <c r="HL43" s="17"/>
      <c r="HM43" s="17"/>
      <c r="HN43" s="17"/>
    </row>
    <row r="44" spans="2:223" s="18" customFormat="1" ht="33.75">
      <c r="B44" s="69" t="s">
        <v>373</v>
      </c>
      <c r="C44" s="14" t="s">
        <v>293</v>
      </c>
      <c r="D44" s="69" t="s">
        <v>5</v>
      </c>
      <c r="E44" s="69">
        <v>11</v>
      </c>
      <c r="F44" s="69" t="s">
        <v>292</v>
      </c>
      <c r="G44" s="69" t="s">
        <v>206</v>
      </c>
      <c r="H44" s="15">
        <v>92762</v>
      </c>
      <c r="I44" s="74">
        <v>12.86</v>
      </c>
      <c r="J44" s="168">
        <f t="shared" si="1"/>
        <v>141.45999999999998</v>
      </c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7"/>
      <c r="AL44" s="17"/>
      <c r="AM44" s="17"/>
      <c r="AN44" s="17"/>
      <c r="AO44" s="17"/>
      <c r="AP44" s="17"/>
      <c r="AQ44" s="17"/>
      <c r="AR44" s="17"/>
      <c r="AS44" s="17"/>
      <c r="AT44" s="17"/>
      <c r="AU44" s="17"/>
      <c r="AV44" s="17"/>
      <c r="AW44" s="17"/>
      <c r="AX44" s="17"/>
      <c r="AY44" s="17"/>
      <c r="AZ44" s="17"/>
      <c r="BA44" s="17"/>
      <c r="BB44" s="17"/>
      <c r="BC44" s="17"/>
      <c r="BD44" s="17"/>
      <c r="BE44" s="17"/>
      <c r="BF44" s="17"/>
      <c r="BG44" s="17"/>
      <c r="BH44" s="17"/>
      <c r="BI44" s="17"/>
      <c r="BJ44" s="17"/>
      <c r="BK44" s="17"/>
      <c r="BL44" s="17"/>
      <c r="BM44" s="17"/>
      <c r="BN44" s="17"/>
      <c r="BO44" s="17"/>
      <c r="BP44" s="17"/>
      <c r="BQ44" s="17"/>
      <c r="BR44" s="17"/>
      <c r="BS44" s="17"/>
      <c r="BT44" s="17"/>
      <c r="BU44" s="17"/>
      <c r="BV44" s="17"/>
      <c r="BW44" s="17"/>
      <c r="BX44" s="17"/>
      <c r="BY44" s="17"/>
      <c r="BZ44" s="17"/>
      <c r="CA44" s="17"/>
      <c r="CB44" s="17"/>
      <c r="CC44" s="17"/>
      <c r="CD44" s="17"/>
      <c r="CE44" s="17"/>
      <c r="CF44" s="17"/>
      <c r="CG44" s="17"/>
      <c r="CH44" s="17"/>
      <c r="CI44" s="17"/>
      <c r="CJ44" s="17"/>
      <c r="CK44" s="17"/>
      <c r="CL44" s="17"/>
      <c r="CM44" s="17"/>
      <c r="CN44" s="17"/>
      <c r="CO44" s="17"/>
      <c r="CP44" s="17"/>
      <c r="CQ44" s="17"/>
      <c r="CR44" s="17"/>
      <c r="CS44" s="17"/>
      <c r="CT44" s="17"/>
      <c r="CU44" s="17"/>
      <c r="CV44" s="17"/>
      <c r="CW44" s="17"/>
      <c r="CX44" s="17"/>
      <c r="CY44" s="17"/>
      <c r="CZ44" s="17"/>
      <c r="DA44" s="17"/>
      <c r="DB44" s="17"/>
      <c r="DC44" s="17"/>
      <c r="DD44" s="17"/>
      <c r="DE44" s="17"/>
      <c r="DF44" s="17"/>
      <c r="DG44" s="17"/>
      <c r="DH44" s="17"/>
      <c r="DI44" s="17"/>
      <c r="DJ44" s="17"/>
      <c r="DK44" s="17"/>
      <c r="DL44" s="17"/>
      <c r="DM44" s="17"/>
      <c r="DN44" s="17"/>
      <c r="DO44" s="17"/>
      <c r="DP44" s="17"/>
      <c r="DQ44" s="17"/>
      <c r="DR44" s="17"/>
      <c r="DS44" s="17"/>
      <c r="DT44" s="17"/>
      <c r="DU44" s="17"/>
      <c r="DV44" s="17"/>
      <c r="DW44" s="17"/>
      <c r="DX44" s="17"/>
      <c r="DY44" s="17"/>
      <c r="DZ44" s="17"/>
      <c r="EA44" s="17"/>
      <c r="EB44" s="17"/>
      <c r="EC44" s="17"/>
      <c r="ED44" s="17"/>
      <c r="EE44" s="17"/>
      <c r="EF44" s="17"/>
      <c r="EG44" s="17"/>
      <c r="EH44" s="17"/>
      <c r="EI44" s="17"/>
      <c r="EJ44" s="17"/>
      <c r="EK44" s="17"/>
      <c r="EL44" s="17"/>
      <c r="EM44" s="17"/>
      <c r="EN44" s="17"/>
      <c r="EO44" s="17"/>
      <c r="EP44" s="17"/>
      <c r="EQ44" s="17"/>
      <c r="ER44" s="17"/>
      <c r="ES44" s="17"/>
      <c r="ET44" s="17"/>
      <c r="EU44" s="17"/>
      <c r="EV44" s="17"/>
      <c r="EW44" s="17"/>
      <c r="EX44" s="17"/>
      <c r="EY44" s="17"/>
      <c r="EZ44" s="17"/>
      <c r="FA44" s="17"/>
      <c r="FB44" s="17"/>
      <c r="FC44" s="17"/>
      <c r="FD44" s="17"/>
      <c r="FE44" s="17"/>
      <c r="FF44" s="17"/>
      <c r="FG44" s="17"/>
      <c r="FH44" s="17"/>
      <c r="FI44" s="17"/>
      <c r="FJ44" s="17"/>
      <c r="FK44" s="17"/>
      <c r="FL44" s="17"/>
      <c r="FM44" s="17"/>
      <c r="FN44" s="17"/>
      <c r="FO44" s="17"/>
      <c r="FP44" s="17"/>
      <c r="FQ44" s="17"/>
      <c r="FR44" s="17"/>
      <c r="FS44" s="17"/>
      <c r="FT44" s="17"/>
      <c r="FU44" s="17"/>
      <c r="FV44" s="17"/>
      <c r="FW44" s="17"/>
      <c r="FX44" s="17"/>
      <c r="FY44" s="17"/>
      <c r="FZ44" s="17"/>
      <c r="GA44" s="17"/>
      <c r="GB44" s="17"/>
      <c r="GC44" s="17"/>
      <c r="GD44" s="17"/>
      <c r="GE44" s="17"/>
      <c r="GF44" s="17"/>
      <c r="GG44" s="17"/>
      <c r="GH44" s="17"/>
      <c r="GI44" s="17"/>
      <c r="GJ44" s="17"/>
      <c r="GK44" s="17"/>
      <c r="GL44" s="17"/>
      <c r="GM44" s="17"/>
      <c r="GN44" s="17"/>
      <c r="GO44" s="17"/>
      <c r="GP44" s="17"/>
      <c r="GQ44" s="17"/>
      <c r="GR44" s="17"/>
      <c r="GS44" s="17"/>
      <c r="GT44" s="17"/>
      <c r="GU44" s="17"/>
      <c r="GV44" s="17"/>
      <c r="GW44" s="17"/>
      <c r="GX44" s="17"/>
      <c r="GY44" s="17"/>
      <c r="GZ44" s="17"/>
      <c r="HA44" s="17"/>
      <c r="HB44" s="17"/>
      <c r="HC44" s="17"/>
      <c r="HD44" s="17"/>
      <c r="HE44" s="17"/>
      <c r="HF44" s="17"/>
      <c r="HG44" s="17"/>
      <c r="HH44" s="17"/>
      <c r="HI44" s="17"/>
      <c r="HJ44" s="17"/>
      <c r="HK44" s="17"/>
      <c r="HL44" s="17"/>
      <c r="HM44" s="17"/>
      <c r="HN44" s="17"/>
    </row>
    <row r="45" spans="2:223" s="18" customFormat="1" ht="33.75">
      <c r="B45" s="69" t="s">
        <v>374</v>
      </c>
      <c r="C45" s="14" t="s">
        <v>291</v>
      </c>
      <c r="D45" s="69" t="s">
        <v>5</v>
      </c>
      <c r="E45" s="75">
        <v>1143</v>
      </c>
      <c r="F45" s="69" t="s">
        <v>292</v>
      </c>
      <c r="G45" s="69" t="s">
        <v>206</v>
      </c>
      <c r="H45" s="66">
        <v>92760</v>
      </c>
      <c r="I45" s="74">
        <v>14.66</v>
      </c>
      <c r="J45" s="168">
        <f t="shared" si="1"/>
        <v>16756.38</v>
      </c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7"/>
      <c r="AL45" s="17"/>
      <c r="AM45" s="17"/>
      <c r="AN45" s="17"/>
      <c r="AO45" s="17"/>
      <c r="AP45" s="17"/>
      <c r="AQ45" s="17"/>
      <c r="AR45" s="17"/>
      <c r="AS45" s="17"/>
      <c r="AT45" s="17"/>
      <c r="AU45" s="17"/>
      <c r="AV45" s="17"/>
      <c r="AW45" s="17"/>
      <c r="AX45" s="17"/>
      <c r="AY45" s="17"/>
      <c r="AZ45" s="17"/>
      <c r="BA45" s="17"/>
      <c r="BB45" s="17"/>
      <c r="BC45" s="17"/>
      <c r="BD45" s="17"/>
      <c r="BE45" s="17"/>
      <c r="BF45" s="17"/>
      <c r="BG45" s="17"/>
      <c r="BH45" s="17"/>
      <c r="BI45" s="17"/>
      <c r="BJ45" s="17"/>
      <c r="BK45" s="17"/>
      <c r="BL45" s="17"/>
      <c r="BM45" s="17"/>
      <c r="BN45" s="17"/>
      <c r="BO45" s="17"/>
      <c r="BP45" s="17"/>
      <c r="BQ45" s="17"/>
      <c r="BR45" s="17"/>
      <c r="BS45" s="17"/>
      <c r="BT45" s="17"/>
      <c r="BU45" s="17"/>
      <c r="BV45" s="17"/>
      <c r="BW45" s="17"/>
      <c r="BX45" s="17"/>
      <c r="BY45" s="17"/>
      <c r="BZ45" s="17"/>
      <c r="CA45" s="17"/>
      <c r="CB45" s="17"/>
      <c r="CC45" s="17"/>
      <c r="CD45" s="17"/>
      <c r="CE45" s="17"/>
      <c r="CF45" s="17"/>
      <c r="CG45" s="17"/>
      <c r="CH45" s="17"/>
      <c r="CI45" s="17"/>
      <c r="CJ45" s="17"/>
      <c r="CK45" s="17"/>
      <c r="CL45" s="17"/>
      <c r="CM45" s="17"/>
      <c r="CN45" s="17"/>
      <c r="CO45" s="17"/>
      <c r="CP45" s="17"/>
      <c r="CQ45" s="17"/>
      <c r="CR45" s="17"/>
      <c r="CS45" s="17"/>
      <c r="CT45" s="17"/>
      <c r="CU45" s="17"/>
      <c r="CV45" s="17"/>
      <c r="CW45" s="17"/>
      <c r="CX45" s="17"/>
      <c r="CY45" s="17"/>
      <c r="CZ45" s="17"/>
      <c r="DA45" s="17"/>
      <c r="DB45" s="17"/>
      <c r="DC45" s="17"/>
      <c r="DD45" s="17"/>
      <c r="DE45" s="17"/>
      <c r="DF45" s="17"/>
      <c r="DG45" s="17"/>
      <c r="DH45" s="17"/>
      <c r="DI45" s="17"/>
      <c r="DJ45" s="17"/>
      <c r="DK45" s="17"/>
      <c r="DL45" s="17"/>
      <c r="DM45" s="17"/>
      <c r="DN45" s="17"/>
      <c r="DO45" s="17"/>
      <c r="DP45" s="17"/>
      <c r="DQ45" s="17"/>
      <c r="DR45" s="17"/>
      <c r="DS45" s="17"/>
      <c r="DT45" s="17"/>
      <c r="DU45" s="17"/>
      <c r="DV45" s="17"/>
      <c r="DW45" s="17"/>
      <c r="DX45" s="17"/>
      <c r="DY45" s="17"/>
      <c r="DZ45" s="17"/>
      <c r="EA45" s="17"/>
      <c r="EB45" s="17"/>
      <c r="EC45" s="17"/>
      <c r="ED45" s="17"/>
      <c r="EE45" s="17"/>
      <c r="EF45" s="17"/>
      <c r="EG45" s="17"/>
      <c r="EH45" s="17"/>
      <c r="EI45" s="17"/>
      <c r="EJ45" s="17"/>
      <c r="EK45" s="17"/>
      <c r="EL45" s="17"/>
      <c r="EM45" s="17"/>
      <c r="EN45" s="17"/>
      <c r="EO45" s="17"/>
      <c r="EP45" s="17"/>
      <c r="EQ45" s="17"/>
      <c r="ER45" s="17"/>
      <c r="ES45" s="17"/>
      <c r="ET45" s="17"/>
      <c r="EU45" s="17"/>
      <c r="EV45" s="17"/>
      <c r="EW45" s="17"/>
      <c r="EX45" s="17"/>
      <c r="EY45" s="17"/>
      <c r="EZ45" s="17"/>
      <c r="FA45" s="17"/>
      <c r="FB45" s="17"/>
      <c r="FC45" s="17"/>
      <c r="FD45" s="17"/>
      <c r="FE45" s="17"/>
      <c r="FF45" s="17"/>
      <c r="FG45" s="17"/>
      <c r="FH45" s="17"/>
      <c r="FI45" s="17"/>
      <c r="FJ45" s="17"/>
      <c r="FK45" s="17"/>
      <c r="FL45" s="17"/>
      <c r="FM45" s="17"/>
      <c r="FN45" s="17"/>
      <c r="FO45" s="17"/>
      <c r="FP45" s="17"/>
      <c r="FQ45" s="17"/>
      <c r="FR45" s="17"/>
      <c r="FS45" s="17"/>
      <c r="FT45" s="17"/>
      <c r="FU45" s="17"/>
      <c r="FV45" s="17"/>
      <c r="FW45" s="17"/>
      <c r="FX45" s="17"/>
      <c r="FY45" s="17"/>
      <c r="FZ45" s="17"/>
      <c r="GA45" s="17"/>
      <c r="GB45" s="17"/>
      <c r="GC45" s="17"/>
      <c r="GD45" s="17"/>
      <c r="GE45" s="17"/>
      <c r="GF45" s="17"/>
      <c r="GG45" s="17"/>
      <c r="GH45" s="17"/>
      <c r="GI45" s="17"/>
      <c r="GJ45" s="17"/>
      <c r="GK45" s="17"/>
      <c r="GL45" s="17"/>
      <c r="GM45" s="17"/>
      <c r="GN45" s="17"/>
      <c r="GO45" s="17"/>
      <c r="GP45" s="17"/>
      <c r="GQ45" s="17"/>
      <c r="GR45" s="17"/>
      <c r="GS45" s="17"/>
      <c r="GT45" s="17"/>
      <c r="GU45" s="17"/>
      <c r="GV45" s="17"/>
      <c r="GW45" s="17"/>
      <c r="GX45" s="17"/>
      <c r="GY45" s="17"/>
      <c r="GZ45" s="17"/>
      <c r="HA45" s="17"/>
      <c r="HB45" s="17"/>
      <c r="HC45" s="17"/>
      <c r="HD45" s="17"/>
      <c r="HE45" s="17"/>
      <c r="HF45" s="17"/>
      <c r="HG45" s="17"/>
      <c r="HH45" s="17"/>
      <c r="HI45" s="17"/>
      <c r="HJ45" s="17"/>
      <c r="HK45" s="17"/>
      <c r="HL45" s="17"/>
      <c r="HM45" s="17"/>
      <c r="HN45" s="17"/>
    </row>
    <row r="46" spans="2:223" s="18" customFormat="1" ht="33.75">
      <c r="B46" s="69" t="s">
        <v>375</v>
      </c>
      <c r="C46" s="14" t="s">
        <v>294</v>
      </c>
      <c r="D46" s="69" t="s">
        <v>5</v>
      </c>
      <c r="E46" s="69">
        <v>440</v>
      </c>
      <c r="F46" s="69" t="s">
        <v>292</v>
      </c>
      <c r="G46" s="69" t="s">
        <v>206</v>
      </c>
      <c r="H46" s="15">
        <v>92760</v>
      </c>
      <c r="I46" s="74">
        <v>14.66</v>
      </c>
      <c r="J46" s="168">
        <f t="shared" si="1"/>
        <v>6450.4</v>
      </c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7"/>
      <c r="AL46" s="17"/>
      <c r="AM46" s="17"/>
      <c r="AN46" s="17"/>
      <c r="AO46" s="17"/>
      <c r="AP46" s="17"/>
      <c r="AQ46" s="17"/>
      <c r="AR46" s="17"/>
      <c r="AS46" s="17"/>
      <c r="AT46" s="17"/>
      <c r="AU46" s="17"/>
      <c r="AV46" s="17"/>
      <c r="AW46" s="17"/>
      <c r="AX46" s="17"/>
      <c r="AY46" s="17"/>
      <c r="AZ46" s="17"/>
      <c r="BA46" s="17"/>
      <c r="BB46" s="17"/>
      <c r="BC46" s="17"/>
      <c r="BD46" s="17"/>
      <c r="BE46" s="17"/>
      <c r="BF46" s="17"/>
      <c r="BG46" s="17"/>
      <c r="BH46" s="17"/>
      <c r="BI46" s="17"/>
      <c r="BJ46" s="17"/>
      <c r="BK46" s="17"/>
      <c r="BL46" s="17"/>
      <c r="BM46" s="17"/>
      <c r="BN46" s="17"/>
      <c r="BO46" s="17"/>
      <c r="BP46" s="17"/>
      <c r="BQ46" s="17"/>
      <c r="BR46" s="17"/>
      <c r="BS46" s="17"/>
      <c r="BT46" s="17"/>
      <c r="BU46" s="17"/>
      <c r="BV46" s="17"/>
      <c r="BW46" s="17"/>
      <c r="BX46" s="17"/>
      <c r="BY46" s="17"/>
      <c r="BZ46" s="17"/>
      <c r="CA46" s="17"/>
      <c r="CB46" s="17"/>
      <c r="CC46" s="17"/>
      <c r="CD46" s="17"/>
      <c r="CE46" s="17"/>
      <c r="CF46" s="17"/>
      <c r="CG46" s="17"/>
      <c r="CH46" s="17"/>
      <c r="CI46" s="17"/>
      <c r="CJ46" s="17"/>
      <c r="CK46" s="17"/>
      <c r="CL46" s="17"/>
      <c r="CM46" s="17"/>
      <c r="CN46" s="17"/>
      <c r="CO46" s="17"/>
      <c r="CP46" s="17"/>
      <c r="CQ46" s="17"/>
      <c r="CR46" s="17"/>
      <c r="CS46" s="17"/>
      <c r="CT46" s="17"/>
      <c r="CU46" s="17"/>
      <c r="CV46" s="17"/>
      <c r="CW46" s="17"/>
      <c r="CX46" s="17"/>
      <c r="CY46" s="17"/>
      <c r="CZ46" s="17"/>
      <c r="DA46" s="17"/>
      <c r="DB46" s="17"/>
      <c r="DC46" s="17"/>
      <c r="DD46" s="17"/>
      <c r="DE46" s="17"/>
      <c r="DF46" s="17"/>
      <c r="DG46" s="17"/>
      <c r="DH46" s="17"/>
      <c r="DI46" s="17"/>
      <c r="DJ46" s="17"/>
      <c r="DK46" s="17"/>
      <c r="DL46" s="17"/>
      <c r="DM46" s="17"/>
      <c r="DN46" s="17"/>
      <c r="DO46" s="17"/>
      <c r="DP46" s="17"/>
      <c r="DQ46" s="17"/>
      <c r="DR46" s="17"/>
      <c r="DS46" s="17"/>
      <c r="DT46" s="17"/>
      <c r="DU46" s="17"/>
      <c r="DV46" s="17"/>
      <c r="DW46" s="17"/>
      <c r="DX46" s="17"/>
      <c r="DY46" s="17"/>
      <c r="DZ46" s="17"/>
      <c r="EA46" s="17"/>
      <c r="EB46" s="17"/>
      <c r="EC46" s="17"/>
      <c r="ED46" s="17"/>
      <c r="EE46" s="17"/>
      <c r="EF46" s="17"/>
      <c r="EG46" s="17"/>
      <c r="EH46" s="17"/>
      <c r="EI46" s="17"/>
      <c r="EJ46" s="17"/>
      <c r="EK46" s="17"/>
      <c r="EL46" s="17"/>
      <c r="EM46" s="17"/>
      <c r="EN46" s="17"/>
      <c r="EO46" s="17"/>
      <c r="EP46" s="17"/>
      <c r="EQ46" s="17"/>
      <c r="ER46" s="17"/>
      <c r="ES46" s="17"/>
      <c r="ET46" s="17"/>
      <c r="EU46" s="17"/>
      <c r="EV46" s="17"/>
      <c r="EW46" s="17"/>
      <c r="EX46" s="17"/>
      <c r="EY46" s="17"/>
      <c r="EZ46" s="17"/>
      <c r="FA46" s="17"/>
      <c r="FB46" s="17"/>
      <c r="FC46" s="17"/>
      <c r="FD46" s="17"/>
      <c r="FE46" s="17"/>
      <c r="FF46" s="17"/>
      <c r="FG46" s="17"/>
      <c r="FH46" s="17"/>
      <c r="FI46" s="17"/>
      <c r="FJ46" s="17"/>
      <c r="FK46" s="17"/>
      <c r="FL46" s="17"/>
      <c r="FM46" s="17"/>
      <c r="FN46" s="17"/>
      <c r="FO46" s="17"/>
      <c r="FP46" s="17"/>
      <c r="FQ46" s="17"/>
      <c r="FR46" s="17"/>
      <c r="FS46" s="17"/>
      <c r="FT46" s="17"/>
      <c r="FU46" s="17"/>
      <c r="FV46" s="17"/>
      <c r="FW46" s="17"/>
      <c r="FX46" s="17"/>
      <c r="FY46" s="17"/>
      <c r="FZ46" s="17"/>
      <c r="GA46" s="17"/>
      <c r="GB46" s="17"/>
      <c r="GC46" s="17"/>
      <c r="GD46" s="17"/>
      <c r="GE46" s="17"/>
      <c r="GF46" s="17"/>
      <c r="GG46" s="17"/>
      <c r="GH46" s="17"/>
      <c r="GI46" s="17"/>
      <c r="GJ46" s="17"/>
      <c r="GK46" s="17"/>
      <c r="GL46" s="17"/>
      <c r="GM46" s="17"/>
      <c r="GN46" s="17"/>
      <c r="GO46" s="17"/>
      <c r="GP46" s="17"/>
      <c r="GQ46" s="17"/>
      <c r="GR46" s="17"/>
      <c r="GS46" s="17"/>
      <c r="GT46" s="17"/>
      <c r="GU46" s="17"/>
      <c r="GV46" s="17"/>
      <c r="GW46" s="17"/>
      <c r="GX46" s="17"/>
      <c r="GY46" s="17"/>
      <c r="GZ46" s="17"/>
      <c r="HA46" s="17"/>
      <c r="HB46" s="17"/>
      <c r="HC46" s="17"/>
      <c r="HD46" s="17"/>
      <c r="HE46" s="17"/>
      <c r="HF46" s="17"/>
      <c r="HG46" s="17"/>
      <c r="HH46" s="17"/>
      <c r="HI46" s="17"/>
      <c r="HJ46" s="17"/>
    </row>
    <row r="47" spans="2:223" s="18" customFormat="1" ht="18" customHeight="1">
      <c r="B47" s="129"/>
      <c r="C47" s="25" t="s">
        <v>69</v>
      </c>
      <c r="D47" s="129" t="s">
        <v>5</v>
      </c>
      <c r="E47" s="129"/>
      <c r="F47" s="129"/>
      <c r="G47" s="129"/>
      <c r="H47" s="15"/>
      <c r="I47" s="16"/>
      <c r="J47" s="165">
        <f>SUBTOTAL(9,J41:J46)</f>
        <v>36747.68</v>
      </c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7"/>
      <c r="AL47" s="17"/>
      <c r="AM47" s="17"/>
      <c r="AN47" s="17"/>
      <c r="AO47" s="17"/>
      <c r="AP47" s="17"/>
      <c r="AQ47" s="17"/>
      <c r="AR47" s="17"/>
      <c r="AS47" s="17"/>
      <c r="AT47" s="17"/>
      <c r="AU47" s="17"/>
      <c r="AV47" s="17"/>
      <c r="AW47" s="17"/>
      <c r="AX47" s="17"/>
      <c r="AY47" s="17"/>
      <c r="AZ47" s="17"/>
      <c r="BA47" s="17"/>
      <c r="BB47" s="17"/>
      <c r="BC47" s="17"/>
      <c r="BD47" s="17"/>
      <c r="BE47" s="17"/>
      <c r="BF47" s="17"/>
      <c r="BG47" s="17"/>
      <c r="BH47" s="17"/>
      <c r="BI47" s="17"/>
      <c r="BJ47" s="17"/>
      <c r="BK47" s="17"/>
      <c r="BL47" s="17"/>
      <c r="BM47" s="17"/>
      <c r="BN47" s="17"/>
      <c r="BO47" s="17"/>
      <c r="BP47" s="17"/>
      <c r="BQ47" s="17"/>
      <c r="BR47" s="17"/>
      <c r="BS47" s="17"/>
      <c r="BT47" s="17"/>
      <c r="BU47" s="17"/>
      <c r="BV47" s="17"/>
      <c r="BW47" s="17"/>
      <c r="BX47" s="17"/>
      <c r="BY47" s="17"/>
      <c r="BZ47" s="17"/>
      <c r="CA47" s="17"/>
      <c r="CB47" s="17"/>
      <c r="CC47" s="17"/>
      <c r="CD47" s="17"/>
      <c r="CE47" s="17"/>
      <c r="CF47" s="17"/>
      <c r="CG47" s="17"/>
      <c r="CH47" s="17"/>
      <c r="CI47" s="17"/>
      <c r="CJ47" s="17"/>
      <c r="CK47" s="17"/>
      <c r="CL47" s="17"/>
      <c r="CM47" s="17"/>
      <c r="CN47" s="17"/>
      <c r="CO47" s="17"/>
      <c r="CP47" s="17"/>
      <c r="CQ47" s="17"/>
      <c r="CR47" s="17"/>
      <c r="CS47" s="17"/>
      <c r="CT47" s="17"/>
      <c r="CU47" s="17"/>
      <c r="CV47" s="17"/>
      <c r="CW47" s="17"/>
      <c r="CX47" s="17"/>
      <c r="CY47" s="17"/>
      <c r="CZ47" s="17"/>
      <c r="DA47" s="17"/>
      <c r="DB47" s="17"/>
      <c r="DC47" s="17"/>
      <c r="DD47" s="17"/>
      <c r="DE47" s="17"/>
      <c r="DF47" s="17"/>
      <c r="DG47" s="17"/>
      <c r="DH47" s="17"/>
      <c r="DI47" s="17"/>
      <c r="DJ47" s="17"/>
      <c r="DK47" s="17"/>
      <c r="DL47" s="17"/>
      <c r="DM47" s="17"/>
      <c r="DN47" s="17"/>
      <c r="DO47" s="17"/>
      <c r="DP47" s="17"/>
      <c r="DQ47" s="17"/>
      <c r="DR47" s="17"/>
      <c r="DS47" s="17"/>
      <c r="DT47" s="17"/>
      <c r="DU47" s="17"/>
      <c r="DV47" s="17"/>
      <c r="DW47" s="17"/>
      <c r="DX47" s="17"/>
      <c r="DY47" s="17"/>
      <c r="DZ47" s="17"/>
      <c r="EA47" s="17"/>
      <c r="EB47" s="17"/>
      <c r="EC47" s="17"/>
      <c r="ED47" s="17"/>
      <c r="EE47" s="17"/>
      <c r="EF47" s="17"/>
      <c r="EG47" s="17"/>
      <c r="EH47" s="17"/>
      <c r="EI47" s="17"/>
      <c r="EJ47" s="17"/>
      <c r="EK47" s="17"/>
      <c r="EL47" s="17"/>
      <c r="EM47" s="17"/>
      <c r="EN47" s="17"/>
      <c r="EO47" s="17"/>
      <c r="EP47" s="17"/>
      <c r="EQ47" s="17"/>
      <c r="ER47" s="17"/>
      <c r="ES47" s="17"/>
      <c r="ET47" s="17"/>
      <c r="EU47" s="17"/>
      <c r="EV47" s="17"/>
      <c r="EW47" s="17"/>
      <c r="EX47" s="17"/>
      <c r="EY47" s="17"/>
      <c r="EZ47" s="17"/>
      <c r="FA47" s="17"/>
      <c r="FB47" s="17"/>
      <c r="FC47" s="17"/>
      <c r="FD47" s="17"/>
      <c r="FE47" s="17"/>
      <c r="FF47" s="17"/>
      <c r="FG47" s="17"/>
      <c r="FH47" s="17"/>
      <c r="FI47" s="17"/>
      <c r="FJ47" s="17"/>
      <c r="FK47" s="17"/>
      <c r="FL47" s="17"/>
      <c r="FM47" s="17"/>
      <c r="FN47" s="17"/>
      <c r="FO47" s="17"/>
      <c r="FP47" s="17"/>
      <c r="FQ47" s="17"/>
      <c r="FR47" s="17"/>
      <c r="FS47" s="17"/>
      <c r="FT47" s="17"/>
      <c r="FU47" s="17"/>
      <c r="FV47" s="17"/>
      <c r="FW47" s="17"/>
      <c r="FX47" s="17"/>
      <c r="FY47" s="17"/>
      <c r="FZ47" s="17"/>
      <c r="GA47" s="17"/>
      <c r="GB47" s="17"/>
      <c r="GC47" s="17"/>
      <c r="GD47" s="17"/>
      <c r="GE47" s="17"/>
      <c r="GF47" s="17"/>
      <c r="GG47" s="17"/>
      <c r="GH47" s="17"/>
      <c r="GI47" s="17"/>
      <c r="GJ47" s="17"/>
      <c r="GK47" s="17"/>
      <c r="GL47" s="17"/>
      <c r="GM47" s="17"/>
      <c r="GN47" s="17"/>
      <c r="GO47" s="17"/>
      <c r="GP47" s="17"/>
      <c r="GQ47" s="17"/>
      <c r="GR47" s="17"/>
      <c r="GS47" s="17"/>
      <c r="GT47" s="17"/>
      <c r="GU47" s="17"/>
      <c r="GV47" s="17"/>
      <c r="GW47" s="17"/>
      <c r="GX47" s="17"/>
      <c r="GY47" s="17"/>
      <c r="GZ47" s="17"/>
      <c r="HA47" s="17"/>
      <c r="HB47" s="17"/>
      <c r="HC47" s="17"/>
      <c r="HD47" s="17"/>
      <c r="HE47" s="17"/>
      <c r="HF47" s="17"/>
      <c r="HG47" s="17"/>
      <c r="HH47" s="17"/>
      <c r="HI47" s="17"/>
      <c r="HJ47" s="17"/>
    </row>
    <row r="48" spans="2:223">
      <c r="B48" s="33" t="s">
        <v>377</v>
      </c>
      <c r="C48" s="28" t="s">
        <v>844</v>
      </c>
      <c r="D48" s="33"/>
      <c r="E48" s="33"/>
      <c r="F48" s="33"/>
      <c r="G48" s="33"/>
      <c r="H48" s="33"/>
      <c r="I48" s="33"/>
      <c r="J48" s="33"/>
    </row>
    <row r="49" spans="2:236" s="18" customFormat="1" ht="22.5">
      <c r="B49" s="15" t="s">
        <v>378</v>
      </c>
      <c r="C49" s="7" t="s">
        <v>682</v>
      </c>
      <c r="D49" s="129" t="s">
        <v>5</v>
      </c>
      <c r="E49" s="15">
        <v>80</v>
      </c>
      <c r="F49" s="129" t="s">
        <v>30</v>
      </c>
      <c r="G49" s="129" t="s">
        <v>22</v>
      </c>
      <c r="H49" s="15" t="s">
        <v>324</v>
      </c>
      <c r="I49" s="67">
        <v>413.85</v>
      </c>
      <c r="J49" s="16">
        <f t="shared" ref="J49:J59" si="2">I49*E49</f>
        <v>33108</v>
      </c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50"/>
      <c r="X49" s="50"/>
      <c r="Y49" s="50"/>
      <c r="Z49" s="50"/>
      <c r="AA49" s="50"/>
      <c r="AB49" s="50"/>
      <c r="AC49" s="50"/>
      <c r="AD49" s="50"/>
      <c r="AE49" s="50"/>
      <c r="AF49" s="50"/>
      <c r="AG49" s="50"/>
      <c r="AH49" s="50"/>
      <c r="AI49" s="50"/>
      <c r="AJ49" s="50"/>
      <c r="AK49" s="50"/>
      <c r="AL49" s="50"/>
      <c r="AM49" s="50"/>
      <c r="AN49" s="50"/>
      <c r="AO49" s="50"/>
      <c r="AP49" s="50"/>
      <c r="AQ49" s="50"/>
      <c r="AR49" s="50"/>
      <c r="AS49" s="50"/>
      <c r="AT49" s="50"/>
      <c r="AU49" s="50"/>
      <c r="AV49" s="50"/>
      <c r="AW49" s="50"/>
      <c r="AX49" s="50"/>
      <c r="AY49" s="50"/>
      <c r="AZ49" s="50"/>
      <c r="BA49" s="50"/>
      <c r="BB49" s="50"/>
      <c r="BC49" s="50"/>
      <c r="BD49" s="50"/>
      <c r="BE49" s="50"/>
      <c r="BF49" s="50"/>
      <c r="BG49" s="50"/>
      <c r="BH49" s="50"/>
      <c r="BI49" s="50"/>
      <c r="BJ49" s="50"/>
      <c r="BK49" s="50"/>
      <c r="BL49" s="50"/>
      <c r="BM49" s="50"/>
      <c r="BN49" s="50"/>
      <c r="BO49" s="50"/>
      <c r="BP49" s="50"/>
      <c r="BQ49" s="48"/>
      <c r="BR49" s="15"/>
      <c r="BS49" s="15"/>
      <c r="BT49" s="15"/>
      <c r="BU49" s="15"/>
      <c r="BV49" s="15"/>
      <c r="BW49" s="15"/>
      <c r="BX49" s="15"/>
      <c r="BY49" s="15"/>
      <c r="BZ49" s="15"/>
      <c r="CA49" s="15"/>
      <c r="CB49" s="15"/>
      <c r="CC49" s="15"/>
      <c r="CD49" s="15"/>
      <c r="CE49" s="15"/>
      <c r="CF49" s="15"/>
      <c r="CG49" s="15"/>
      <c r="CH49" s="15"/>
      <c r="CI49" s="15"/>
      <c r="CJ49" s="15"/>
      <c r="CK49" s="15"/>
      <c r="CL49" s="15"/>
      <c r="CM49" s="15"/>
      <c r="CN49" s="15"/>
      <c r="CO49" s="15"/>
      <c r="CP49" s="15"/>
      <c r="CQ49" s="15"/>
      <c r="CR49" s="15"/>
      <c r="CS49" s="15"/>
      <c r="CT49" s="15"/>
      <c r="CU49" s="15"/>
      <c r="CV49" s="15"/>
      <c r="CW49" s="15"/>
      <c r="CX49" s="15"/>
      <c r="CY49" s="15"/>
      <c r="CZ49" s="15"/>
      <c r="DA49" s="15"/>
      <c r="DB49" s="15"/>
      <c r="DC49" s="15"/>
      <c r="DD49" s="15"/>
      <c r="DE49" s="15"/>
      <c r="DF49" s="15"/>
      <c r="DG49" s="15"/>
      <c r="DH49" s="15"/>
      <c r="DI49" s="15"/>
      <c r="DJ49" s="15"/>
      <c r="DK49" s="15"/>
      <c r="DL49" s="15"/>
      <c r="DM49" s="15"/>
      <c r="DN49" s="15"/>
      <c r="DO49" s="15"/>
      <c r="DP49" s="15"/>
      <c r="DQ49" s="15"/>
      <c r="DR49" s="15"/>
      <c r="DS49" s="15"/>
      <c r="DT49" s="15"/>
      <c r="DU49" s="15"/>
      <c r="DV49" s="15"/>
      <c r="DW49" s="15"/>
      <c r="DX49" s="15"/>
      <c r="DY49" s="15"/>
      <c r="DZ49" s="15"/>
      <c r="EA49" s="15"/>
      <c r="EB49" s="15"/>
      <c r="EC49" s="15"/>
      <c r="ED49" s="15"/>
      <c r="EE49" s="15"/>
      <c r="EF49" s="15"/>
      <c r="EG49" s="15"/>
      <c r="EH49" s="15"/>
      <c r="EI49" s="15"/>
      <c r="EJ49" s="15"/>
      <c r="EK49" s="15"/>
      <c r="EL49" s="15"/>
      <c r="EM49" s="15"/>
      <c r="EN49" s="15"/>
      <c r="EO49" s="15"/>
      <c r="EP49" s="15"/>
      <c r="EQ49" s="15"/>
      <c r="ER49" s="15"/>
      <c r="ES49" s="15"/>
      <c r="ET49" s="15"/>
      <c r="EU49" s="15"/>
      <c r="EV49" s="15"/>
      <c r="EW49" s="15"/>
      <c r="EX49" s="15"/>
      <c r="EY49" s="15"/>
      <c r="EZ49" s="15"/>
      <c r="FA49" s="15"/>
      <c r="FB49" s="15"/>
      <c r="FC49" s="15"/>
      <c r="FD49" s="15"/>
      <c r="FE49" s="15"/>
      <c r="FF49" s="15"/>
      <c r="FG49" s="15"/>
      <c r="FH49" s="15"/>
      <c r="FI49" s="15"/>
      <c r="FJ49" s="15"/>
      <c r="FK49" s="15"/>
      <c r="FL49" s="15"/>
      <c r="FM49" s="15"/>
      <c r="FN49" s="15"/>
      <c r="FO49" s="15"/>
      <c r="FP49" s="15"/>
      <c r="FQ49" s="15"/>
      <c r="FR49" s="15"/>
      <c r="FS49" s="15"/>
      <c r="FT49" s="15"/>
      <c r="FU49" s="15"/>
      <c r="FV49" s="15"/>
      <c r="FW49" s="15"/>
      <c r="FX49" s="15"/>
      <c r="FY49" s="15"/>
      <c r="FZ49" s="15"/>
      <c r="GA49" s="15"/>
      <c r="GB49" s="15"/>
      <c r="GC49" s="15"/>
      <c r="GD49" s="15"/>
      <c r="GE49" s="15"/>
      <c r="GF49" s="15"/>
      <c r="GG49" s="15"/>
      <c r="GH49" s="15"/>
      <c r="GI49" s="15"/>
      <c r="GJ49" s="15"/>
      <c r="GK49" s="15"/>
      <c r="GL49" s="15"/>
      <c r="GM49" s="15"/>
      <c r="GN49" s="15"/>
      <c r="GO49" s="15"/>
      <c r="GP49" s="15"/>
      <c r="GQ49" s="15"/>
      <c r="GR49" s="15"/>
      <c r="GS49" s="15"/>
      <c r="GT49" s="15"/>
      <c r="GU49" s="15"/>
      <c r="GV49" s="15"/>
      <c r="GW49" s="15"/>
      <c r="GX49" s="15"/>
      <c r="GY49" s="15"/>
      <c r="GZ49" s="15"/>
      <c r="HA49" s="15"/>
      <c r="HB49" s="15"/>
      <c r="HC49" s="15"/>
      <c r="HD49" s="15"/>
      <c r="HE49" s="15"/>
      <c r="HF49" s="15"/>
      <c r="HG49" s="15"/>
      <c r="HH49" s="15"/>
      <c r="HI49" s="15"/>
      <c r="HJ49" s="15"/>
      <c r="HK49" s="15"/>
      <c r="HL49" s="15"/>
      <c r="HM49" s="15"/>
      <c r="HN49" s="15"/>
      <c r="HO49" s="15"/>
      <c r="HP49" s="15"/>
      <c r="HQ49" s="15"/>
      <c r="HR49" s="15"/>
      <c r="HS49" s="15"/>
      <c r="HT49" s="15"/>
      <c r="HU49" s="15"/>
      <c r="HV49" s="15"/>
      <c r="HW49" s="15"/>
      <c r="HX49" s="15"/>
      <c r="HY49" s="15"/>
      <c r="HZ49" s="15"/>
      <c r="IA49" s="15"/>
      <c r="IB49" s="15"/>
    </row>
    <row r="50" spans="2:236" s="18" customFormat="1" ht="22.5">
      <c r="B50" s="15" t="s">
        <v>379</v>
      </c>
      <c r="C50" s="7" t="s">
        <v>299</v>
      </c>
      <c r="D50" s="129" t="s">
        <v>5</v>
      </c>
      <c r="E50" s="129">
        <v>45</v>
      </c>
      <c r="F50" s="129" t="s">
        <v>30</v>
      </c>
      <c r="G50" s="129" t="s">
        <v>22</v>
      </c>
      <c r="H50" s="15" t="s">
        <v>300</v>
      </c>
      <c r="I50" s="67">
        <v>4.96</v>
      </c>
      <c r="J50" s="16">
        <f t="shared" si="2"/>
        <v>223.2</v>
      </c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7"/>
      <c r="AL50" s="17"/>
      <c r="AM50" s="17"/>
      <c r="AN50" s="17"/>
      <c r="AO50" s="17"/>
      <c r="AP50" s="17"/>
      <c r="AQ50" s="17"/>
      <c r="AR50" s="17"/>
      <c r="AS50" s="17"/>
      <c r="AT50" s="17"/>
      <c r="AU50" s="17"/>
      <c r="AV50" s="17"/>
      <c r="AW50" s="17"/>
      <c r="AX50" s="17"/>
      <c r="AY50" s="17"/>
      <c r="AZ50" s="17"/>
      <c r="BA50" s="17"/>
      <c r="BB50" s="17"/>
      <c r="BC50" s="17"/>
      <c r="BD50" s="17"/>
      <c r="BE50" s="17"/>
      <c r="BF50" s="17"/>
      <c r="BG50" s="17"/>
      <c r="BH50" s="17"/>
      <c r="BI50" s="17"/>
      <c r="BJ50" s="17"/>
      <c r="BK50" s="17"/>
      <c r="BL50" s="17"/>
      <c r="BM50" s="17"/>
      <c r="BN50" s="17"/>
      <c r="BO50" s="17"/>
      <c r="BP50" s="17"/>
      <c r="BQ50" s="17"/>
      <c r="BR50" s="17"/>
      <c r="BS50" s="17"/>
      <c r="BT50" s="17"/>
      <c r="BU50" s="17"/>
      <c r="BV50" s="17"/>
      <c r="BW50" s="17"/>
      <c r="BX50" s="17"/>
      <c r="BY50" s="17"/>
      <c r="BZ50" s="17"/>
      <c r="CA50" s="17"/>
      <c r="CB50" s="17"/>
      <c r="CC50" s="17"/>
      <c r="CD50" s="17"/>
      <c r="CE50" s="17"/>
      <c r="CF50" s="17"/>
      <c r="CG50" s="17"/>
      <c r="CH50" s="17"/>
      <c r="CI50" s="17"/>
      <c r="CJ50" s="17"/>
      <c r="CK50" s="17"/>
      <c r="CL50" s="17"/>
      <c r="CM50" s="17"/>
      <c r="CN50" s="17"/>
      <c r="CO50" s="17"/>
      <c r="CP50" s="17"/>
      <c r="CQ50" s="17"/>
      <c r="CR50" s="17"/>
      <c r="CS50" s="17"/>
      <c r="CT50" s="17"/>
      <c r="CU50" s="17"/>
      <c r="CV50" s="17"/>
      <c r="CW50" s="17"/>
      <c r="CX50" s="17"/>
      <c r="CY50" s="17"/>
      <c r="CZ50" s="17"/>
      <c r="DA50" s="17"/>
      <c r="DB50" s="17"/>
      <c r="DC50" s="17"/>
      <c r="DD50" s="17"/>
      <c r="DE50" s="17"/>
      <c r="DF50" s="17"/>
      <c r="DG50" s="17"/>
      <c r="DH50" s="17"/>
      <c r="DI50" s="17"/>
      <c r="DJ50" s="17"/>
      <c r="DK50" s="17"/>
      <c r="DL50" s="17"/>
      <c r="DM50" s="17"/>
      <c r="DN50" s="17"/>
      <c r="DO50" s="17"/>
      <c r="DP50" s="17"/>
      <c r="DQ50" s="17"/>
      <c r="DR50" s="17"/>
      <c r="DS50" s="17"/>
      <c r="DT50" s="17"/>
      <c r="DU50" s="17"/>
      <c r="DV50" s="17"/>
      <c r="DW50" s="17"/>
      <c r="DX50" s="17"/>
      <c r="DY50" s="17"/>
      <c r="DZ50" s="17"/>
      <c r="EA50" s="17"/>
      <c r="EB50" s="17"/>
      <c r="EC50" s="17"/>
      <c r="ED50" s="17"/>
      <c r="EE50" s="17"/>
      <c r="EF50" s="17"/>
      <c r="EG50" s="17"/>
      <c r="EH50" s="17"/>
      <c r="EI50" s="17"/>
      <c r="EJ50" s="17"/>
      <c r="EK50" s="17"/>
      <c r="EL50" s="17"/>
      <c r="EM50" s="17"/>
      <c r="EN50" s="17"/>
      <c r="EO50" s="17"/>
      <c r="EP50" s="17"/>
      <c r="EQ50" s="17"/>
      <c r="ER50" s="17"/>
      <c r="ES50" s="17"/>
      <c r="ET50" s="17"/>
      <c r="EU50" s="17"/>
      <c r="EV50" s="17"/>
      <c r="EW50" s="17"/>
      <c r="EX50" s="17"/>
      <c r="EY50" s="17"/>
      <c r="EZ50" s="17"/>
      <c r="FA50" s="17"/>
      <c r="FB50" s="17"/>
      <c r="FC50" s="17"/>
      <c r="FD50" s="17"/>
      <c r="FE50" s="17"/>
      <c r="FF50" s="17"/>
      <c r="FG50" s="17"/>
      <c r="FH50" s="17"/>
      <c r="FI50" s="17"/>
      <c r="FJ50" s="17"/>
      <c r="FK50" s="17"/>
      <c r="FL50" s="17"/>
      <c r="FM50" s="17"/>
      <c r="FN50" s="17"/>
      <c r="FO50" s="17"/>
      <c r="FP50" s="17"/>
      <c r="FQ50" s="17"/>
      <c r="FR50" s="17"/>
      <c r="FS50" s="17"/>
      <c r="FT50" s="17"/>
      <c r="FU50" s="17"/>
      <c r="FV50" s="17"/>
      <c r="FW50" s="17"/>
      <c r="FX50" s="17"/>
      <c r="FY50" s="17"/>
      <c r="FZ50" s="17"/>
      <c r="GA50" s="17"/>
      <c r="GB50" s="17"/>
      <c r="GC50" s="17"/>
      <c r="GD50" s="17"/>
      <c r="GE50" s="17"/>
      <c r="GF50" s="17"/>
      <c r="GG50" s="17"/>
      <c r="GH50" s="17"/>
      <c r="GI50" s="17"/>
      <c r="GJ50" s="17"/>
      <c r="GK50" s="17"/>
      <c r="GL50" s="17"/>
      <c r="GM50" s="17"/>
      <c r="GN50" s="17"/>
      <c r="GO50" s="17"/>
      <c r="GP50" s="17"/>
      <c r="GQ50" s="17"/>
      <c r="GR50" s="17"/>
      <c r="GS50" s="17"/>
      <c r="GT50" s="17"/>
      <c r="GU50" s="17"/>
      <c r="GV50" s="17"/>
      <c r="GW50" s="17"/>
      <c r="GX50" s="17"/>
      <c r="GY50" s="17"/>
      <c r="GZ50" s="17"/>
      <c r="HA50" s="17"/>
      <c r="HB50" s="17"/>
      <c r="HC50" s="17"/>
      <c r="HD50" s="17"/>
      <c r="HE50" s="17"/>
      <c r="HF50" s="17"/>
      <c r="HG50" s="17"/>
      <c r="HH50" s="17"/>
      <c r="HI50" s="17"/>
      <c r="HJ50" s="17"/>
      <c r="HK50" s="17"/>
      <c r="HL50" s="17"/>
      <c r="HM50" s="17"/>
    </row>
    <row r="51" spans="2:236" s="18" customFormat="1" ht="22.5">
      <c r="B51" s="15" t="s">
        <v>380</v>
      </c>
      <c r="C51" s="7" t="s">
        <v>301</v>
      </c>
      <c r="D51" s="129" t="s">
        <v>5</v>
      </c>
      <c r="E51" s="129">
        <v>45</v>
      </c>
      <c r="F51" s="129" t="s">
        <v>30</v>
      </c>
      <c r="G51" s="129" t="s">
        <v>22</v>
      </c>
      <c r="H51" s="15" t="s">
        <v>302</v>
      </c>
      <c r="I51" s="67">
        <v>28.2</v>
      </c>
      <c r="J51" s="16">
        <f t="shared" si="2"/>
        <v>1269</v>
      </c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7"/>
      <c r="AL51" s="17"/>
      <c r="AM51" s="17"/>
      <c r="AN51" s="17"/>
      <c r="AO51" s="17"/>
      <c r="AP51" s="17"/>
      <c r="AQ51" s="17"/>
      <c r="AR51" s="17"/>
      <c r="AS51" s="17"/>
      <c r="AT51" s="17"/>
      <c r="AU51" s="17"/>
      <c r="AV51" s="17"/>
      <c r="AW51" s="17"/>
      <c r="AX51" s="17"/>
      <c r="AY51" s="17"/>
      <c r="AZ51" s="17"/>
      <c r="BA51" s="17"/>
      <c r="BB51" s="17"/>
      <c r="BC51" s="17"/>
      <c r="BD51" s="17"/>
      <c r="BE51" s="17"/>
      <c r="BF51" s="17"/>
      <c r="BG51" s="17"/>
      <c r="BH51" s="17"/>
      <c r="BI51" s="17"/>
      <c r="BJ51" s="17"/>
      <c r="BK51" s="17"/>
      <c r="BL51" s="17"/>
      <c r="BM51" s="17"/>
      <c r="BN51" s="17"/>
      <c r="BO51" s="17"/>
      <c r="BP51" s="17"/>
      <c r="BQ51" s="17"/>
      <c r="BR51" s="17"/>
      <c r="BS51" s="17"/>
      <c r="BT51" s="17"/>
      <c r="BU51" s="17"/>
      <c r="BV51" s="17"/>
      <c r="BW51" s="17"/>
      <c r="BX51" s="17"/>
      <c r="BY51" s="17"/>
      <c r="BZ51" s="17"/>
      <c r="CA51" s="17"/>
      <c r="CB51" s="17"/>
      <c r="CC51" s="17"/>
      <c r="CD51" s="17"/>
      <c r="CE51" s="17"/>
      <c r="CF51" s="17"/>
      <c r="CG51" s="17"/>
      <c r="CH51" s="17"/>
      <c r="CI51" s="17"/>
      <c r="CJ51" s="17"/>
      <c r="CK51" s="17"/>
      <c r="CL51" s="17"/>
      <c r="CM51" s="17"/>
      <c r="CN51" s="17"/>
      <c r="CO51" s="17"/>
      <c r="CP51" s="17"/>
      <c r="CQ51" s="17"/>
      <c r="CR51" s="17"/>
      <c r="CS51" s="17"/>
      <c r="CT51" s="17"/>
      <c r="CU51" s="17"/>
      <c r="CV51" s="17"/>
      <c r="CW51" s="17"/>
      <c r="CX51" s="17"/>
      <c r="CY51" s="17"/>
      <c r="CZ51" s="17"/>
      <c r="DA51" s="17"/>
      <c r="DB51" s="17"/>
      <c r="DC51" s="17"/>
      <c r="DD51" s="17"/>
      <c r="DE51" s="17"/>
      <c r="DF51" s="17"/>
      <c r="DG51" s="17"/>
      <c r="DH51" s="17"/>
      <c r="DI51" s="17"/>
      <c r="DJ51" s="17"/>
      <c r="DK51" s="17"/>
      <c r="DL51" s="17"/>
      <c r="DM51" s="17"/>
      <c r="DN51" s="17"/>
      <c r="DO51" s="17"/>
      <c r="DP51" s="17"/>
      <c r="DQ51" s="17"/>
      <c r="DR51" s="17"/>
      <c r="DS51" s="17"/>
      <c r="DT51" s="17"/>
      <c r="DU51" s="17"/>
      <c r="DV51" s="17"/>
      <c r="DW51" s="17"/>
      <c r="DX51" s="17"/>
      <c r="DY51" s="17"/>
      <c r="DZ51" s="17"/>
      <c r="EA51" s="17"/>
      <c r="EB51" s="17"/>
      <c r="EC51" s="17"/>
      <c r="ED51" s="17"/>
      <c r="EE51" s="17"/>
      <c r="EF51" s="17"/>
      <c r="EG51" s="17"/>
      <c r="EH51" s="17"/>
      <c r="EI51" s="17"/>
      <c r="EJ51" s="17"/>
      <c r="EK51" s="17"/>
      <c r="EL51" s="17"/>
      <c r="EM51" s="17"/>
      <c r="EN51" s="17"/>
      <c r="EO51" s="17"/>
      <c r="EP51" s="17"/>
      <c r="EQ51" s="17"/>
      <c r="ER51" s="17"/>
      <c r="ES51" s="17"/>
      <c r="ET51" s="17"/>
      <c r="EU51" s="17"/>
      <c r="EV51" s="17"/>
      <c r="EW51" s="17"/>
      <c r="EX51" s="17"/>
      <c r="EY51" s="17"/>
      <c r="EZ51" s="17"/>
      <c r="FA51" s="17"/>
      <c r="FB51" s="17"/>
      <c r="FC51" s="17"/>
      <c r="FD51" s="17"/>
      <c r="FE51" s="17"/>
      <c r="FF51" s="17"/>
      <c r="FG51" s="17"/>
      <c r="FH51" s="17"/>
      <c r="FI51" s="17"/>
      <c r="FJ51" s="17"/>
      <c r="FK51" s="17"/>
      <c r="FL51" s="17"/>
      <c r="FM51" s="17"/>
      <c r="FN51" s="17"/>
      <c r="FO51" s="17"/>
      <c r="FP51" s="17"/>
      <c r="FQ51" s="17"/>
      <c r="FR51" s="17"/>
      <c r="FS51" s="17"/>
      <c r="FT51" s="17"/>
      <c r="FU51" s="17"/>
      <c r="FV51" s="17"/>
      <c r="FW51" s="17"/>
      <c r="FX51" s="17"/>
      <c r="FY51" s="17"/>
      <c r="FZ51" s="17"/>
      <c r="GA51" s="17"/>
      <c r="GB51" s="17"/>
      <c r="GC51" s="17"/>
      <c r="GD51" s="17"/>
      <c r="GE51" s="17"/>
      <c r="GF51" s="17"/>
      <c r="GG51" s="17"/>
      <c r="GH51" s="17"/>
      <c r="GI51" s="17"/>
      <c r="GJ51" s="17"/>
      <c r="GK51" s="17"/>
      <c r="GL51" s="17"/>
      <c r="GM51" s="17"/>
      <c r="GN51" s="17"/>
      <c r="GO51" s="17"/>
      <c r="GP51" s="17"/>
      <c r="GQ51" s="17"/>
      <c r="GR51" s="17"/>
      <c r="GS51" s="17"/>
      <c r="GT51" s="17"/>
      <c r="GU51" s="17"/>
      <c r="GV51" s="17"/>
      <c r="GW51" s="17"/>
      <c r="GX51" s="17"/>
      <c r="GY51" s="17"/>
      <c r="GZ51" s="17"/>
      <c r="HA51" s="17"/>
      <c r="HB51" s="17"/>
      <c r="HC51" s="17"/>
      <c r="HD51" s="17"/>
      <c r="HE51" s="17"/>
      <c r="HF51" s="17"/>
      <c r="HG51" s="17"/>
      <c r="HH51" s="17"/>
      <c r="HI51" s="17"/>
      <c r="HJ51" s="17"/>
      <c r="HK51" s="17"/>
      <c r="HL51" s="17"/>
      <c r="HM51" s="17"/>
    </row>
    <row r="52" spans="2:236" s="18" customFormat="1">
      <c r="B52" s="15" t="s">
        <v>381</v>
      </c>
      <c r="C52" s="7" t="s">
        <v>678</v>
      </c>
      <c r="D52" s="129" t="s">
        <v>5</v>
      </c>
      <c r="E52" s="129">
        <v>88</v>
      </c>
      <c r="F52" s="129" t="s">
        <v>2</v>
      </c>
      <c r="G52" s="129" t="s">
        <v>22</v>
      </c>
      <c r="H52" s="15" t="s">
        <v>679</v>
      </c>
      <c r="I52" s="67">
        <v>37.5</v>
      </c>
      <c r="J52" s="16">
        <f t="shared" si="2"/>
        <v>3300</v>
      </c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49"/>
      <c r="X52" s="49"/>
      <c r="Y52" s="49"/>
      <c r="Z52" s="49"/>
      <c r="AA52" s="49"/>
      <c r="AB52" s="49"/>
      <c r="AC52" s="49"/>
      <c r="AD52" s="49"/>
      <c r="AE52" s="49"/>
      <c r="AF52" s="49"/>
      <c r="AG52" s="49"/>
      <c r="AH52" s="49"/>
      <c r="AI52" s="49"/>
      <c r="AJ52" s="49"/>
      <c r="AK52" s="49"/>
      <c r="AL52" s="49"/>
      <c r="AM52" s="49"/>
      <c r="AN52" s="49"/>
      <c r="AO52" s="49"/>
      <c r="AP52" s="49"/>
      <c r="AQ52" s="49"/>
      <c r="AR52" s="49"/>
      <c r="AS52" s="49"/>
      <c r="AT52" s="49"/>
      <c r="AU52" s="49"/>
      <c r="AV52" s="49"/>
      <c r="AW52" s="49"/>
      <c r="AX52" s="49"/>
      <c r="AY52" s="49"/>
      <c r="AZ52" s="49"/>
      <c r="BA52" s="49"/>
      <c r="BB52" s="49"/>
      <c r="BC52" s="49"/>
      <c r="BD52" s="49"/>
      <c r="BE52" s="49"/>
      <c r="BF52" s="49"/>
      <c r="BG52" s="49"/>
      <c r="BH52" s="49"/>
      <c r="BI52" s="49"/>
      <c r="BJ52" s="49"/>
      <c r="BK52" s="49"/>
      <c r="BL52" s="49"/>
      <c r="BM52" s="49"/>
      <c r="BN52" s="49"/>
      <c r="BO52" s="49"/>
      <c r="BP52" s="49"/>
      <c r="BQ52" s="17"/>
      <c r="BR52" s="17"/>
      <c r="BS52" s="17"/>
      <c r="BT52" s="17"/>
      <c r="BU52" s="17"/>
      <c r="BV52" s="17"/>
      <c r="BW52" s="17"/>
      <c r="BX52" s="17"/>
      <c r="BY52" s="17"/>
      <c r="BZ52" s="17"/>
      <c r="CA52" s="17"/>
      <c r="CB52" s="17"/>
      <c r="CC52" s="17"/>
      <c r="CD52" s="17"/>
      <c r="CE52" s="17"/>
      <c r="CF52" s="17"/>
      <c r="CG52" s="17"/>
      <c r="CH52" s="17"/>
      <c r="CI52" s="17"/>
      <c r="CJ52" s="17"/>
      <c r="CK52" s="17"/>
      <c r="CL52" s="17"/>
      <c r="CM52" s="17"/>
      <c r="CN52" s="17"/>
      <c r="CO52" s="17"/>
      <c r="CP52" s="17"/>
      <c r="CQ52" s="17"/>
      <c r="CR52" s="17"/>
      <c r="CS52" s="17"/>
      <c r="CT52" s="17"/>
      <c r="CU52" s="17"/>
      <c r="CV52" s="17"/>
      <c r="CW52" s="17"/>
      <c r="CX52" s="17"/>
      <c r="CY52" s="17"/>
      <c r="CZ52" s="17"/>
      <c r="DA52" s="17"/>
      <c r="DB52" s="17"/>
      <c r="DC52" s="17"/>
      <c r="DD52" s="17"/>
      <c r="DE52" s="17"/>
      <c r="DF52" s="17"/>
      <c r="DG52" s="17"/>
      <c r="DH52" s="17"/>
      <c r="DI52" s="17"/>
      <c r="DJ52" s="17"/>
      <c r="DK52" s="17"/>
      <c r="DL52" s="17"/>
      <c r="DM52" s="17"/>
      <c r="DN52" s="17"/>
      <c r="DO52" s="17"/>
      <c r="DP52" s="17"/>
      <c r="DQ52" s="17"/>
      <c r="DR52" s="17"/>
      <c r="DS52" s="17"/>
      <c r="DT52" s="17"/>
      <c r="DU52" s="17"/>
      <c r="DV52" s="17"/>
      <c r="DW52" s="17"/>
      <c r="DX52" s="17"/>
      <c r="DY52" s="17"/>
      <c r="DZ52" s="17"/>
      <c r="EA52" s="17"/>
      <c r="EB52" s="17"/>
      <c r="EC52" s="17"/>
      <c r="ED52" s="17"/>
      <c r="EE52" s="17"/>
      <c r="EF52" s="17"/>
      <c r="EG52" s="17"/>
      <c r="EH52" s="17"/>
      <c r="EI52" s="17"/>
      <c r="EJ52" s="17"/>
      <c r="EK52" s="17"/>
      <c r="EL52" s="17"/>
      <c r="EM52" s="17"/>
      <c r="EN52" s="17"/>
      <c r="EO52" s="17"/>
      <c r="EP52" s="17"/>
      <c r="EQ52" s="17"/>
      <c r="ER52" s="17"/>
      <c r="ES52" s="17"/>
      <c r="ET52" s="17"/>
      <c r="EU52" s="17"/>
      <c r="EV52" s="17"/>
      <c r="EW52" s="17"/>
      <c r="EX52" s="17"/>
      <c r="EY52" s="17"/>
      <c r="EZ52" s="17"/>
      <c r="FA52" s="17"/>
      <c r="FB52" s="17"/>
      <c r="FC52" s="17"/>
      <c r="FD52" s="17"/>
      <c r="FE52" s="17"/>
      <c r="FF52" s="17"/>
      <c r="FG52" s="17"/>
      <c r="FH52" s="17"/>
      <c r="FI52" s="17"/>
      <c r="FJ52" s="17"/>
      <c r="FK52" s="17"/>
      <c r="FL52" s="17"/>
      <c r="FM52" s="17"/>
      <c r="FN52" s="17"/>
      <c r="FO52" s="17"/>
      <c r="FP52" s="17"/>
      <c r="FQ52" s="17"/>
      <c r="FR52" s="17"/>
      <c r="FS52" s="17"/>
      <c r="FT52" s="17"/>
      <c r="FU52" s="17"/>
      <c r="FV52" s="17"/>
      <c r="FW52" s="17"/>
      <c r="FX52" s="17"/>
      <c r="FY52" s="17"/>
      <c r="FZ52" s="17"/>
      <c r="GA52" s="17"/>
      <c r="GB52" s="17"/>
      <c r="GC52" s="17"/>
      <c r="GD52" s="17"/>
      <c r="GE52" s="17"/>
      <c r="GF52" s="17"/>
      <c r="GG52" s="17"/>
      <c r="GH52" s="17"/>
      <c r="GI52" s="17"/>
      <c r="GJ52" s="17"/>
      <c r="GK52" s="17"/>
      <c r="GL52" s="17"/>
      <c r="GM52" s="17"/>
      <c r="GN52" s="17"/>
      <c r="GO52" s="17"/>
      <c r="GP52" s="17"/>
      <c r="GQ52" s="17"/>
      <c r="GR52" s="17"/>
      <c r="GS52" s="17"/>
      <c r="GT52" s="17"/>
      <c r="GU52" s="17"/>
      <c r="GV52" s="17"/>
      <c r="GW52" s="17"/>
      <c r="GX52" s="17"/>
      <c r="GY52" s="17"/>
      <c r="GZ52" s="17"/>
      <c r="HA52" s="17"/>
      <c r="HB52" s="17"/>
      <c r="HC52" s="17"/>
      <c r="HD52" s="17"/>
      <c r="HE52" s="17"/>
      <c r="HF52" s="17"/>
      <c r="HG52" s="17"/>
      <c r="HH52" s="17"/>
      <c r="HI52" s="17"/>
      <c r="HJ52" s="17"/>
      <c r="HK52" s="17"/>
      <c r="HL52" s="17"/>
      <c r="HM52" s="17"/>
    </row>
    <row r="53" spans="2:236" s="18" customFormat="1" ht="22.5">
      <c r="B53" s="15" t="s">
        <v>382</v>
      </c>
      <c r="C53" s="7" t="s">
        <v>289</v>
      </c>
      <c r="D53" s="129" t="s">
        <v>5</v>
      </c>
      <c r="E53" s="129">
        <v>522</v>
      </c>
      <c r="F53" s="129" t="s">
        <v>29</v>
      </c>
      <c r="G53" s="129" t="s">
        <v>22</v>
      </c>
      <c r="H53" s="15" t="s">
        <v>290</v>
      </c>
      <c r="I53" s="67">
        <v>35.57</v>
      </c>
      <c r="J53" s="16">
        <f t="shared" si="2"/>
        <v>18567.54</v>
      </c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7"/>
      <c r="AL53" s="17"/>
      <c r="AM53" s="17"/>
      <c r="AN53" s="17"/>
      <c r="AO53" s="17"/>
      <c r="AP53" s="17"/>
      <c r="AQ53" s="17"/>
      <c r="AR53" s="17"/>
      <c r="AS53" s="17"/>
      <c r="AT53" s="17"/>
      <c r="AU53" s="17"/>
      <c r="AV53" s="17"/>
      <c r="AW53" s="17"/>
      <c r="AX53" s="17"/>
      <c r="AY53" s="17"/>
      <c r="AZ53" s="17"/>
      <c r="BA53" s="17"/>
      <c r="BB53" s="17"/>
      <c r="BC53" s="17"/>
      <c r="BD53" s="17"/>
      <c r="BE53" s="17"/>
      <c r="BF53" s="17"/>
      <c r="BG53" s="17"/>
      <c r="BH53" s="17"/>
      <c r="BI53" s="17"/>
      <c r="BJ53" s="17"/>
      <c r="BK53" s="17"/>
      <c r="BL53" s="17"/>
      <c r="BM53" s="17"/>
      <c r="BN53" s="17"/>
      <c r="BO53" s="17"/>
      <c r="BP53" s="17"/>
      <c r="BQ53" s="17"/>
      <c r="BR53" s="17"/>
      <c r="BS53" s="17"/>
      <c r="BT53" s="17"/>
      <c r="BU53" s="17"/>
      <c r="BV53" s="17"/>
      <c r="BW53" s="17"/>
      <c r="BX53" s="17"/>
      <c r="BY53" s="17"/>
      <c r="BZ53" s="17"/>
      <c r="CA53" s="17"/>
      <c r="CB53" s="17"/>
      <c r="CC53" s="17"/>
      <c r="CD53" s="17"/>
      <c r="CE53" s="17"/>
      <c r="CF53" s="17"/>
      <c r="CG53" s="17"/>
      <c r="CH53" s="17"/>
      <c r="CI53" s="17"/>
      <c r="CJ53" s="17"/>
      <c r="CK53" s="17"/>
      <c r="CL53" s="17"/>
      <c r="CM53" s="17"/>
      <c r="CN53" s="17"/>
      <c r="CO53" s="17"/>
      <c r="CP53" s="17"/>
      <c r="CQ53" s="17"/>
      <c r="CR53" s="17"/>
      <c r="CS53" s="17"/>
      <c r="CT53" s="17"/>
      <c r="CU53" s="17"/>
      <c r="CV53" s="17"/>
      <c r="CW53" s="17"/>
      <c r="CX53" s="17"/>
      <c r="CY53" s="17"/>
      <c r="CZ53" s="17"/>
      <c r="DA53" s="17"/>
      <c r="DB53" s="17"/>
      <c r="DC53" s="17"/>
      <c r="DD53" s="17"/>
      <c r="DE53" s="17"/>
      <c r="DF53" s="17"/>
      <c r="DG53" s="17"/>
      <c r="DH53" s="17"/>
      <c r="DI53" s="17"/>
      <c r="DJ53" s="17"/>
      <c r="DK53" s="17"/>
      <c r="DL53" s="17"/>
      <c r="DM53" s="17"/>
      <c r="DN53" s="17"/>
      <c r="DO53" s="17"/>
      <c r="DP53" s="17"/>
      <c r="DQ53" s="17"/>
      <c r="DR53" s="17"/>
      <c r="DS53" s="17"/>
      <c r="DT53" s="17"/>
      <c r="DU53" s="17"/>
      <c r="DV53" s="17"/>
      <c r="DW53" s="17"/>
      <c r="DX53" s="17"/>
      <c r="DY53" s="17"/>
      <c r="DZ53" s="17"/>
      <c r="EA53" s="17"/>
      <c r="EB53" s="17"/>
      <c r="EC53" s="17"/>
      <c r="ED53" s="17"/>
      <c r="EE53" s="17"/>
      <c r="EF53" s="17"/>
      <c r="EG53" s="17"/>
      <c r="EH53" s="17"/>
      <c r="EI53" s="17"/>
      <c r="EJ53" s="17"/>
      <c r="EK53" s="17"/>
      <c r="EL53" s="17"/>
      <c r="EM53" s="17"/>
      <c r="EN53" s="17"/>
      <c r="EO53" s="17"/>
      <c r="EP53" s="17"/>
      <c r="EQ53" s="17"/>
      <c r="ER53" s="17"/>
      <c r="ES53" s="17"/>
      <c r="ET53" s="17"/>
      <c r="EU53" s="17"/>
      <c r="EV53" s="17"/>
      <c r="EW53" s="17"/>
      <c r="EX53" s="17"/>
      <c r="EY53" s="17"/>
      <c r="EZ53" s="17"/>
      <c r="FA53" s="17"/>
      <c r="FB53" s="17"/>
      <c r="FC53" s="17"/>
      <c r="FD53" s="17"/>
      <c r="FE53" s="17"/>
      <c r="FF53" s="17"/>
      <c r="FG53" s="17"/>
      <c r="FH53" s="17"/>
      <c r="FI53" s="17"/>
      <c r="FJ53" s="17"/>
      <c r="FK53" s="17"/>
      <c r="FL53" s="17"/>
      <c r="FM53" s="17"/>
      <c r="FN53" s="17"/>
      <c r="FO53" s="17"/>
      <c r="FP53" s="17"/>
      <c r="FQ53" s="17"/>
      <c r="FR53" s="17"/>
      <c r="FS53" s="17"/>
      <c r="FT53" s="17"/>
      <c r="FU53" s="17"/>
      <c r="FV53" s="17"/>
      <c r="FW53" s="17"/>
      <c r="FX53" s="17"/>
      <c r="FY53" s="17"/>
      <c r="FZ53" s="17"/>
      <c r="GA53" s="17"/>
      <c r="GB53" s="17"/>
      <c r="GC53" s="17"/>
      <c r="GD53" s="17"/>
      <c r="GE53" s="17"/>
      <c r="GF53" s="17"/>
      <c r="GG53" s="17"/>
      <c r="GH53" s="17"/>
      <c r="GI53" s="17"/>
      <c r="GJ53" s="17"/>
      <c r="GK53" s="17"/>
      <c r="GL53" s="17"/>
      <c r="GM53" s="17"/>
      <c r="GN53" s="17"/>
      <c r="GO53" s="17"/>
      <c r="GP53" s="17"/>
      <c r="GQ53" s="17"/>
      <c r="GR53" s="17"/>
      <c r="GS53" s="17"/>
      <c r="GT53" s="17"/>
      <c r="GU53" s="17"/>
      <c r="GV53" s="17"/>
      <c r="GW53" s="17"/>
      <c r="GX53" s="17"/>
      <c r="GY53" s="17"/>
      <c r="GZ53" s="17"/>
      <c r="HA53" s="17"/>
      <c r="HB53" s="17"/>
      <c r="HC53" s="17"/>
      <c r="HD53" s="17"/>
      <c r="HE53" s="17"/>
      <c r="HF53" s="17"/>
      <c r="HG53" s="17"/>
      <c r="HH53" s="17"/>
      <c r="HI53" s="17"/>
      <c r="HJ53" s="17"/>
      <c r="HK53" s="17"/>
      <c r="HL53" s="17"/>
      <c r="HM53" s="17"/>
    </row>
    <row r="54" spans="2:236" s="18" customFormat="1" ht="22.5">
      <c r="B54" s="15" t="s">
        <v>383</v>
      </c>
      <c r="C54" s="7" t="s">
        <v>681</v>
      </c>
      <c r="D54" s="129" t="s">
        <v>5</v>
      </c>
      <c r="E54" s="129">
        <v>242</v>
      </c>
      <c r="F54" s="129" t="s">
        <v>292</v>
      </c>
      <c r="G54" s="129" t="s">
        <v>206</v>
      </c>
      <c r="H54" s="15">
        <v>96545</v>
      </c>
      <c r="I54" s="67">
        <v>15.42</v>
      </c>
      <c r="J54" s="16">
        <f t="shared" si="2"/>
        <v>3731.64</v>
      </c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49"/>
      <c r="X54" s="49"/>
      <c r="Y54" s="49"/>
      <c r="Z54" s="49"/>
      <c r="AA54" s="49"/>
      <c r="AB54" s="49"/>
      <c r="AC54" s="49"/>
      <c r="AD54" s="49"/>
      <c r="AE54" s="49"/>
      <c r="AF54" s="49"/>
      <c r="AG54" s="49"/>
      <c r="AH54" s="49"/>
      <c r="AI54" s="49"/>
      <c r="AJ54" s="49"/>
      <c r="AK54" s="49"/>
      <c r="AL54" s="49"/>
      <c r="AM54" s="49"/>
      <c r="AN54" s="49"/>
      <c r="AO54" s="49"/>
      <c r="AP54" s="49"/>
      <c r="AQ54" s="49"/>
      <c r="AR54" s="49"/>
      <c r="AS54" s="49"/>
      <c r="AT54" s="49"/>
      <c r="AU54" s="49"/>
      <c r="AV54" s="49"/>
      <c r="AW54" s="49"/>
      <c r="AX54" s="49"/>
      <c r="AY54" s="49"/>
      <c r="AZ54" s="49"/>
      <c r="BA54" s="49"/>
      <c r="BB54" s="49"/>
      <c r="BC54" s="49"/>
      <c r="BD54" s="49"/>
      <c r="BE54" s="49"/>
      <c r="BF54" s="49"/>
      <c r="BG54" s="49"/>
      <c r="BH54" s="49"/>
      <c r="BI54" s="49"/>
      <c r="BJ54" s="49"/>
      <c r="BK54" s="49"/>
      <c r="BL54" s="49"/>
      <c r="BM54" s="49"/>
      <c r="BN54" s="49"/>
      <c r="BO54" s="49"/>
      <c r="BP54" s="49"/>
      <c r="BQ54" s="17"/>
      <c r="BR54" s="17"/>
      <c r="BS54" s="17"/>
      <c r="BT54" s="17"/>
      <c r="BU54" s="17"/>
      <c r="BV54" s="17"/>
      <c r="BW54" s="17"/>
      <c r="BX54" s="17"/>
      <c r="BY54" s="17"/>
      <c r="BZ54" s="17"/>
      <c r="CA54" s="17"/>
      <c r="CB54" s="17"/>
      <c r="CC54" s="17"/>
      <c r="CD54" s="17"/>
      <c r="CE54" s="17"/>
      <c r="CF54" s="17"/>
      <c r="CG54" s="17"/>
      <c r="CH54" s="17"/>
      <c r="CI54" s="17"/>
      <c r="CJ54" s="17"/>
      <c r="CK54" s="17"/>
      <c r="CL54" s="17"/>
      <c r="CM54" s="17"/>
      <c r="CN54" s="17"/>
      <c r="CO54" s="17"/>
      <c r="CP54" s="17"/>
      <c r="CQ54" s="17"/>
      <c r="CR54" s="17"/>
      <c r="CS54" s="17"/>
      <c r="CT54" s="17"/>
      <c r="CU54" s="17"/>
      <c r="CV54" s="17"/>
      <c r="CW54" s="17"/>
      <c r="CX54" s="17"/>
      <c r="CY54" s="17"/>
      <c r="CZ54" s="17"/>
      <c r="DA54" s="17"/>
      <c r="DB54" s="17"/>
      <c r="DC54" s="17"/>
      <c r="DD54" s="17"/>
      <c r="DE54" s="17"/>
      <c r="DF54" s="17"/>
      <c r="DG54" s="17"/>
      <c r="DH54" s="17"/>
      <c r="DI54" s="17"/>
      <c r="DJ54" s="17"/>
      <c r="DK54" s="17"/>
      <c r="DL54" s="17"/>
      <c r="DM54" s="17"/>
      <c r="DN54" s="17"/>
      <c r="DO54" s="17"/>
      <c r="DP54" s="17"/>
      <c r="DQ54" s="17"/>
      <c r="DR54" s="17"/>
      <c r="DS54" s="17"/>
      <c r="DT54" s="17"/>
      <c r="DU54" s="17"/>
      <c r="DV54" s="17"/>
      <c r="DW54" s="17"/>
      <c r="DX54" s="17"/>
      <c r="DY54" s="17"/>
      <c r="DZ54" s="17"/>
      <c r="EA54" s="17"/>
      <c r="EB54" s="17"/>
      <c r="EC54" s="17"/>
      <c r="ED54" s="17"/>
      <c r="EE54" s="17"/>
      <c r="EF54" s="17"/>
      <c r="EG54" s="17"/>
      <c r="EH54" s="17"/>
      <c r="EI54" s="17"/>
      <c r="EJ54" s="17"/>
      <c r="EK54" s="17"/>
      <c r="EL54" s="17"/>
      <c r="EM54" s="17"/>
      <c r="EN54" s="17"/>
      <c r="EO54" s="17"/>
      <c r="EP54" s="17"/>
      <c r="EQ54" s="17"/>
      <c r="ER54" s="17"/>
      <c r="ES54" s="17"/>
      <c r="ET54" s="17"/>
      <c r="EU54" s="17"/>
      <c r="EV54" s="17"/>
      <c r="EW54" s="17"/>
      <c r="EX54" s="17"/>
      <c r="EY54" s="17"/>
      <c r="EZ54" s="17"/>
      <c r="FA54" s="17"/>
      <c r="FB54" s="17"/>
      <c r="FC54" s="17"/>
      <c r="FD54" s="17"/>
      <c r="FE54" s="17"/>
      <c r="FF54" s="17"/>
      <c r="FG54" s="17"/>
      <c r="FH54" s="17"/>
      <c r="FI54" s="17"/>
      <c r="FJ54" s="17"/>
      <c r="FK54" s="17"/>
      <c r="FL54" s="17"/>
      <c r="FM54" s="17"/>
      <c r="FN54" s="17"/>
      <c r="FO54" s="17"/>
      <c r="FP54" s="17"/>
      <c r="FQ54" s="17"/>
      <c r="FR54" s="17"/>
      <c r="FS54" s="17"/>
      <c r="FT54" s="17"/>
      <c r="FU54" s="17"/>
      <c r="FV54" s="17"/>
      <c r="FW54" s="17"/>
      <c r="FX54" s="17"/>
      <c r="FY54" s="17"/>
      <c r="FZ54" s="17"/>
      <c r="GA54" s="17"/>
      <c r="GB54" s="17"/>
      <c r="GC54" s="17"/>
      <c r="GD54" s="17"/>
      <c r="GE54" s="17"/>
      <c r="GF54" s="17"/>
      <c r="GG54" s="17"/>
      <c r="GH54" s="17"/>
      <c r="GI54" s="17"/>
      <c r="GJ54" s="17"/>
      <c r="GK54" s="17"/>
      <c r="GL54" s="17"/>
      <c r="GM54" s="17"/>
      <c r="GN54" s="17"/>
      <c r="GO54" s="17"/>
      <c r="GP54" s="17"/>
      <c r="GQ54" s="17"/>
      <c r="GR54" s="17"/>
      <c r="GS54" s="17"/>
      <c r="GT54" s="17"/>
      <c r="GU54" s="17"/>
      <c r="GV54" s="17"/>
      <c r="GW54" s="17"/>
      <c r="GX54" s="17"/>
      <c r="GY54" s="17"/>
      <c r="GZ54" s="17"/>
      <c r="HA54" s="17"/>
      <c r="HB54" s="17"/>
      <c r="HC54" s="17"/>
      <c r="HD54" s="17"/>
      <c r="HE54" s="17"/>
      <c r="HF54" s="17"/>
      <c r="HG54" s="17"/>
      <c r="HH54" s="17"/>
      <c r="HI54" s="17"/>
      <c r="HJ54" s="17"/>
      <c r="HK54" s="17"/>
      <c r="HL54" s="17"/>
      <c r="HM54" s="17"/>
    </row>
    <row r="55" spans="2:236" s="18" customFormat="1" ht="22.5">
      <c r="B55" s="15" t="s">
        <v>384</v>
      </c>
      <c r="C55" s="7" t="s">
        <v>304</v>
      </c>
      <c r="D55" s="129" t="s">
        <v>5</v>
      </c>
      <c r="E55" s="129">
        <v>121</v>
      </c>
      <c r="F55" s="129" t="s">
        <v>292</v>
      </c>
      <c r="G55" s="129" t="s">
        <v>206</v>
      </c>
      <c r="H55" s="15">
        <v>96546</v>
      </c>
      <c r="I55" s="67">
        <v>13.85</v>
      </c>
      <c r="J55" s="16">
        <f t="shared" si="2"/>
        <v>1675.85</v>
      </c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49"/>
      <c r="X55" s="49"/>
      <c r="Y55" s="49"/>
      <c r="Z55" s="49"/>
      <c r="AA55" s="49"/>
      <c r="AB55" s="49"/>
      <c r="AC55" s="49"/>
      <c r="AD55" s="49"/>
      <c r="AE55" s="49"/>
      <c r="AF55" s="49"/>
      <c r="AG55" s="49"/>
      <c r="AH55" s="49"/>
      <c r="AI55" s="49"/>
      <c r="AJ55" s="49"/>
      <c r="AK55" s="49"/>
      <c r="AL55" s="49"/>
      <c r="AM55" s="49"/>
      <c r="AN55" s="49"/>
      <c r="AO55" s="49"/>
      <c r="AP55" s="49"/>
      <c r="AQ55" s="49"/>
      <c r="AR55" s="49"/>
      <c r="AS55" s="49"/>
      <c r="AT55" s="49"/>
      <c r="AU55" s="49"/>
      <c r="AV55" s="49"/>
      <c r="AW55" s="49"/>
      <c r="AX55" s="49"/>
      <c r="AY55" s="49"/>
      <c r="AZ55" s="49"/>
      <c r="BA55" s="49"/>
      <c r="BB55" s="49"/>
      <c r="BC55" s="49"/>
      <c r="BD55" s="49"/>
      <c r="BE55" s="49"/>
      <c r="BF55" s="49"/>
      <c r="BG55" s="49"/>
      <c r="BH55" s="49"/>
      <c r="BI55" s="49"/>
      <c r="BJ55" s="49"/>
      <c r="BK55" s="49"/>
      <c r="BL55" s="49"/>
      <c r="BM55" s="49"/>
      <c r="BN55" s="49"/>
      <c r="BO55" s="49"/>
      <c r="BP55" s="49"/>
      <c r="BQ55" s="17"/>
      <c r="BR55" s="17"/>
      <c r="BS55" s="17"/>
      <c r="BT55" s="17"/>
      <c r="BU55" s="17"/>
      <c r="BV55" s="17"/>
      <c r="BW55" s="17"/>
      <c r="BX55" s="17"/>
      <c r="BY55" s="17"/>
      <c r="BZ55" s="17"/>
      <c r="CA55" s="17"/>
      <c r="CB55" s="17"/>
      <c r="CC55" s="17"/>
      <c r="CD55" s="17"/>
      <c r="CE55" s="17"/>
      <c r="CF55" s="17"/>
      <c r="CG55" s="17"/>
      <c r="CH55" s="17"/>
      <c r="CI55" s="17"/>
      <c r="CJ55" s="17"/>
      <c r="CK55" s="17"/>
      <c r="CL55" s="17"/>
      <c r="CM55" s="17"/>
      <c r="CN55" s="17"/>
      <c r="CO55" s="17"/>
      <c r="CP55" s="17"/>
      <c r="CQ55" s="17"/>
      <c r="CR55" s="17"/>
      <c r="CS55" s="17"/>
      <c r="CT55" s="17"/>
      <c r="CU55" s="17"/>
      <c r="CV55" s="17"/>
      <c r="CW55" s="17"/>
      <c r="CX55" s="17"/>
      <c r="CY55" s="17"/>
      <c r="CZ55" s="17"/>
      <c r="DA55" s="17"/>
      <c r="DB55" s="17"/>
      <c r="DC55" s="17"/>
      <c r="DD55" s="17"/>
      <c r="DE55" s="17"/>
      <c r="DF55" s="17"/>
      <c r="DG55" s="17"/>
      <c r="DH55" s="17"/>
      <c r="DI55" s="17"/>
      <c r="DJ55" s="17"/>
      <c r="DK55" s="17"/>
      <c r="DL55" s="17"/>
      <c r="DM55" s="17"/>
      <c r="DN55" s="17"/>
      <c r="DO55" s="17"/>
      <c r="DP55" s="17"/>
      <c r="DQ55" s="17"/>
      <c r="DR55" s="17"/>
      <c r="DS55" s="17"/>
      <c r="DT55" s="17"/>
      <c r="DU55" s="17"/>
      <c r="DV55" s="17"/>
      <c r="DW55" s="17"/>
      <c r="DX55" s="17"/>
      <c r="DY55" s="17"/>
      <c r="DZ55" s="17"/>
      <c r="EA55" s="17"/>
      <c r="EB55" s="17"/>
      <c r="EC55" s="17"/>
      <c r="ED55" s="17"/>
      <c r="EE55" s="17"/>
      <c r="EF55" s="17"/>
      <c r="EG55" s="17"/>
      <c r="EH55" s="17"/>
      <c r="EI55" s="17"/>
      <c r="EJ55" s="17"/>
      <c r="EK55" s="17"/>
      <c r="EL55" s="17"/>
      <c r="EM55" s="17"/>
      <c r="EN55" s="17"/>
      <c r="EO55" s="17"/>
      <c r="EP55" s="17"/>
      <c r="EQ55" s="17"/>
      <c r="ER55" s="17"/>
      <c r="ES55" s="17"/>
      <c r="ET55" s="17"/>
      <c r="EU55" s="17"/>
      <c r="EV55" s="17"/>
      <c r="EW55" s="17"/>
      <c r="EX55" s="17"/>
      <c r="EY55" s="17"/>
      <c r="EZ55" s="17"/>
      <c r="FA55" s="17"/>
      <c r="FB55" s="17"/>
      <c r="FC55" s="17"/>
      <c r="FD55" s="17"/>
      <c r="FE55" s="17"/>
      <c r="FF55" s="17"/>
      <c r="FG55" s="17"/>
      <c r="FH55" s="17"/>
      <c r="FI55" s="17"/>
      <c r="FJ55" s="17"/>
      <c r="FK55" s="17"/>
      <c r="FL55" s="17"/>
      <c r="FM55" s="17"/>
      <c r="FN55" s="17"/>
      <c r="FO55" s="17"/>
      <c r="FP55" s="17"/>
      <c r="FQ55" s="17"/>
      <c r="FR55" s="17"/>
      <c r="FS55" s="17"/>
      <c r="FT55" s="17"/>
      <c r="FU55" s="17"/>
      <c r="FV55" s="17"/>
      <c r="FW55" s="17"/>
      <c r="FX55" s="17"/>
      <c r="FY55" s="17"/>
      <c r="FZ55" s="17"/>
      <c r="GA55" s="17"/>
      <c r="GB55" s="17"/>
      <c r="GC55" s="17"/>
      <c r="GD55" s="17"/>
      <c r="GE55" s="17"/>
      <c r="GF55" s="17"/>
      <c r="GG55" s="17"/>
      <c r="GH55" s="17"/>
      <c r="GI55" s="17"/>
      <c r="GJ55" s="17"/>
      <c r="GK55" s="17"/>
      <c r="GL55" s="17"/>
      <c r="GM55" s="17"/>
      <c r="GN55" s="17"/>
      <c r="GO55" s="17"/>
      <c r="GP55" s="17"/>
      <c r="GQ55" s="17"/>
      <c r="GR55" s="17"/>
      <c r="GS55" s="17"/>
      <c r="GT55" s="17"/>
      <c r="GU55" s="17"/>
      <c r="GV55" s="17"/>
      <c r="GW55" s="17"/>
      <c r="GX55" s="17"/>
      <c r="GY55" s="17"/>
      <c r="GZ55" s="17"/>
      <c r="HA55" s="17"/>
      <c r="HB55" s="17"/>
      <c r="HC55" s="17"/>
      <c r="HD55" s="17"/>
      <c r="HE55" s="17"/>
      <c r="HF55" s="17"/>
      <c r="HG55" s="17"/>
      <c r="HH55" s="17"/>
      <c r="HI55" s="17"/>
      <c r="HJ55" s="17"/>
      <c r="HK55" s="17"/>
      <c r="HL55" s="17"/>
      <c r="HM55" s="17"/>
    </row>
    <row r="56" spans="2:236" s="18" customFormat="1" ht="22.5">
      <c r="B56" s="15" t="s">
        <v>758</v>
      </c>
      <c r="C56" s="7" t="s">
        <v>303</v>
      </c>
      <c r="D56" s="129" t="s">
        <v>5</v>
      </c>
      <c r="E56" s="129">
        <v>1753</v>
      </c>
      <c r="F56" s="129" t="s">
        <v>292</v>
      </c>
      <c r="G56" s="129" t="s">
        <v>206</v>
      </c>
      <c r="H56" s="15">
        <v>96547</v>
      </c>
      <c r="I56" s="67">
        <v>11.74</v>
      </c>
      <c r="J56" s="16">
        <f t="shared" si="2"/>
        <v>20580.22</v>
      </c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49"/>
      <c r="X56" s="49"/>
      <c r="Y56" s="49"/>
      <c r="Z56" s="49"/>
      <c r="AA56" s="49"/>
      <c r="AB56" s="49"/>
      <c r="AC56" s="49"/>
      <c r="AD56" s="49"/>
      <c r="AE56" s="49"/>
      <c r="AF56" s="49"/>
      <c r="AG56" s="49"/>
      <c r="AH56" s="49"/>
      <c r="AI56" s="49"/>
      <c r="AJ56" s="49"/>
      <c r="AK56" s="49"/>
      <c r="AL56" s="49"/>
      <c r="AM56" s="49"/>
      <c r="AN56" s="49"/>
      <c r="AO56" s="49"/>
      <c r="AP56" s="49"/>
      <c r="AQ56" s="49"/>
      <c r="AR56" s="49"/>
      <c r="AS56" s="49"/>
      <c r="AT56" s="49"/>
      <c r="AU56" s="49"/>
      <c r="AV56" s="49"/>
      <c r="AW56" s="49"/>
      <c r="AX56" s="49"/>
      <c r="AY56" s="49"/>
      <c r="AZ56" s="49"/>
      <c r="BA56" s="49"/>
      <c r="BB56" s="49"/>
      <c r="BC56" s="49"/>
      <c r="BD56" s="49"/>
      <c r="BE56" s="49"/>
      <c r="BF56" s="49"/>
      <c r="BG56" s="49"/>
      <c r="BH56" s="49"/>
      <c r="BI56" s="49"/>
      <c r="BJ56" s="49"/>
      <c r="BK56" s="49"/>
      <c r="BL56" s="49"/>
      <c r="BM56" s="49"/>
      <c r="BN56" s="49"/>
      <c r="BO56" s="49"/>
      <c r="BP56" s="49"/>
      <c r="BQ56" s="17"/>
      <c r="BR56" s="17"/>
      <c r="BS56" s="17"/>
      <c r="BT56" s="17"/>
      <c r="BU56" s="17"/>
      <c r="BV56" s="17"/>
      <c r="BW56" s="17"/>
      <c r="BX56" s="17"/>
      <c r="BY56" s="17"/>
      <c r="BZ56" s="17"/>
      <c r="CA56" s="17"/>
      <c r="CB56" s="17"/>
      <c r="CC56" s="17"/>
      <c r="CD56" s="17"/>
      <c r="CE56" s="17"/>
      <c r="CF56" s="17"/>
      <c r="CG56" s="17"/>
      <c r="CH56" s="17"/>
      <c r="CI56" s="17"/>
      <c r="CJ56" s="17"/>
      <c r="CK56" s="17"/>
      <c r="CL56" s="17"/>
      <c r="CM56" s="17"/>
      <c r="CN56" s="17"/>
      <c r="CO56" s="17"/>
      <c r="CP56" s="17"/>
      <c r="CQ56" s="17"/>
      <c r="CR56" s="17"/>
      <c r="CS56" s="17"/>
      <c r="CT56" s="17"/>
      <c r="CU56" s="17"/>
      <c r="CV56" s="17"/>
      <c r="CW56" s="17"/>
      <c r="CX56" s="17"/>
      <c r="CY56" s="17"/>
      <c r="CZ56" s="17"/>
      <c r="DA56" s="17"/>
      <c r="DB56" s="17"/>
      <c r="DC56" s="17"/>
      <c r="DD56" s="17"/>
      <c r="DE56" s="17"/>
      <c r="DF56" s="17"/>
      <c r="DG56" s="17"/>
      <c r="DH56" s="17"/>
      <c r="DI56" s="17"/>
      <c r="DJ56" s="17"/>
      <c r="DK56" s="17"/>
      <c r="DL56" s="17"/>
      <c r="DM56" s="17"/>
      <c r="DN56" s="17"/>
      <c r="DO56" s="17"/>
      <c r="DP56" s="17"/>
      <c r="DQ56" s="17"/>
      <c r="DR56" s="17"/>
      <c r="DS56" s="17"/>
      <c r="DT56" s="17"/>
      <c r="DU56" s="17"/>
      <c r="DV56" s="17"/>
      <c r="DW56" s="17"/>
      <c r="DX56" s="17"/>
      <c r="DY56" s="17"/>
      <c r="DZ56" s="17"/>
      <c r="EA56" s="17"/>
      <c r="EB56" s="17"/>
      <c r="EC56" s="17"/>
      <c r="ED56" s="17"/>
      <c r="EE56" s="17"/>
      <c r="EF56" s="17"/>
      <c r="EG56" s="17"/>
      <c r="EH56" s="17"/>
      <c r="EI56" s="17"/>
      <c r="EJ56" s="17"/>
      <c r="EK56" s="17"/>
      <c r="EL56" s="17"/>
      <c r="EM56" s="17"/>
      <c r="EN56" s="17"/>
      <c r="EO56" s="17"/>
      <c r="EP56" s="17"/>
      <c r="EQ56" s="17"/>
      <c r="ER56" s="17"/>
      <c r="ES56" s="17"/>
      <c r="ET56" s="17"/>
      <c r="EU56" s="17"/>
      <c r="EV56" s="17"/>
      <c r="EW56" s="17"/>
      <c r="EX56" s="17"/>
      <c r="EY56" s="17"/>
      <c r="EZ56" s="17"/>
      <c r="FA56" s="17"/>
      <c r="FB56" s="17"/>
      <c r="FC56" s="17"/>
      <c r="FD56" s="17"/>
      <c r="FE56" s="17"/>
      <c r="FF56" s="17"/>
      <c r="FG56" s="17"/>
      <c r="FH56" s="17"/>
      <c r="FI56" s="17"/>
      <c r="FJ56" s="17"/>
      <c r="FK56" s="17"/>
      <c r="FL56" s="17"/>
      <c r="FM56" s="17"/>
      <c r="FN56" s="17"/>
      <c r="FO56" s="17"/>
      <c r="FP56" s="17"/>
      <c r="FQ56" s="17"/>
      <c r="FR56" s="17"/>
      <c r="FS56" s="17"/>
      <c r="FT56" s="17"/>
      <c r="FU56" s="17"/>
      <c r="FV56" s="17"/>
      <c r="FW56" s="17"/>
      <c r="FX56" s="17"/>
      <c r="FY56" s="17"/>
      <c r="FZ56" s="17"/>
      <c r="GA56" s="17"/>
      <c r="GB56" s="17"/>
      <c r="GC56" s="17"/>
      <c r="GD56" s="17"/>
      <c r="GE56" s="17"/>
      <c r="GF56" s="17"/>
      <c r="GG56" s="17"/>
      <c r="GH56" s="17"/>
      <c r="GI56" s="17"/>
      <c r="GJ56" s="17"/>
      <c r="GK56" s="17"/>
      <c r="GL56" s="17"/>
      <c r="GM56" s="17"/>
      <c r="GN56" s="17"/>
      <c r="GO56" s="17"/>
      <c r="GP56" s="17"/>
      <c r="GQ56" s="17"/>
      <c r="GR56" s="17"/>
      <c r="GS56" s="17"/>
      <c r="GT56" s="17"/>
      <c r="GU56" s="17"/>
      <c r="GV56" s="17"/>
      <c r="GW56" s="17"/>
      <c r="GX56" s="17"/>
      <c r="GY56" s="17"/>
      <c r="GZ56" s="17"/>
      <c r="HA56" s="17"/>
      <c r="HB56" s="17"/>
      <c r="HC56" s="17"/>
      <c r="HD56" s="17"/>
      <c r="HE56" s="17"/>
      <c r="HF56" s="17"/>
      <c r="HG56" s="17"/>
      <c r="HH56" s="17"/>
      <c r="HI56" s="17"/>
      <c r="HJ56" s="17"/>
      <c r="HK56" s="17"/>
      <c r="HL56" s="17"/>
      <c r="HM56" s="17"/>
    </row>
    <row r="57" spans="2:236" s="18" customFormat="1" ht="22.5">
      <c r="B57" s="15" t="s">
        <v>385</v>
      </c>
      <c r="C57" s="7" t="s">
        <v>680</v>
      </c>
      <c r="D57" s="129" t="s">
        <v>5</v>
      </c>
      <c r="E57" s="129">
        <v>286</v>
      </c>
      <c r="F57" s="129" t="s">
        <v>292</v>
      </c>
      <c r="G57" s="129" t="s">
        <v>206</v>
      </c>
      <c r="H57" s="15">
        <v>96544</v>
      </c>
      <c r="I57" s="67">
        <v>16.3</v>
      </c>
      <c r="J57" s="16">
        <f t="shared" si="2"/>
        <v>4661.8</v>
      </c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49"/>
      <c r="X57" s="49"/>
      <c r="Y57" s="49"/>
      <c r="Z57" s="49"/>
      <c r="AA57" s="49"/>
      <c r="AB57" s="49"/>
      <c r="AC57" s="49"/>
      <c r="AD57" s="49"/>
      <c r="AE57" s="49"/>
      <c r="AF57" s="49"/>
      <c r="AG57" s="49"/>
      <c r="AH57" s="49"/>
      <c r="AI57" s="49"/>
      <c r="AJ57" s="49"/>
      <c r="AK57" s="49"/>
      <c r="AL57" s="49"/>
      <c r="AM57" s="49"/>
      <c r="AN57" s="49"/>
      <c r="AO57" s="49"/>
      <c r="AP57" s="49"/>
      <c r="AQ57" s="49"/>
      <c r="AR57" s="49"/>
      <c r="AS57" s="49"/>
      <c r="AT57" s="49"/>
      <c r="AU57" s="49"/>
      <c r="AV57" s="49"/>
      <c r="AW57" s="49"/>
      <c r="AX57" s="49"/>
      <c r="AY57" s="49"/>
      <c r="AZ57" s="49"/>
      <c r="BA57" s="49"/>
      <c r="BB57" s="49"/>
      <c r="BC57" s="49"/>
      <c r="BD57" s="49"/>
      <c r="BE57" s="49"/>
      <c r="BF57" s="49"/>
      <c r="BG57" s="49"/>
      <c r="BH57" s="49"/>
      <c r="BI57" s="49"/>
      <c r="BJ57" s="49"/>
      <c r="BK57" s="49"/>
      <c r="BL57" s="49"/>
      <c r="BM57" s="49"/>
      <c r="BN57" s="49"/>
      <c r="BO57" s="49"/>
      <c r="BP57" s="49"/>
      <c r="BQ57" s="17"/>
      <c r="BR57" s="17"/>
      <c r="BS57" s="17"/>
      <c r="BT57" s="17"/>
      <c r="BU57" s="17"/>
      <c r="BV57" s="17"/>
      <c r="BW57" s="17"/>
      <c r="BX57" s="17"/>
      <c r="BY57" s="17"/>
      <c r="BZ57" s="17"/>
      <c r="CA57" s="17"/>
      <c r="CB57" s="17"/>
      <c r="CC57" s="17"/>
      <c r="CD57" s="17"/>
      <c r="CE57" s="17"/>
      <c r="CF57" s="17"/>
      <c r="CG57" s="17"/>
      <c r="CH57" s="17"/>
      <c r="CI57" s="17"/>
      <c r="CJ57" s="17"/>
      <c r="CK57" s="17"/>
      <c r="CL57" s="17"/>
      <c r="CM57" s="17"/>
      <c r="CN57" s="17"/>
      <c r="CO57" s="17"/>
      <c r="CP57" s="17"/>
      <c r="CQ57" s="17"/>
      <c r="CR57" s="17"/>
      <c r="CS57" s="17"/>
      <c r="CT57" s="17"/>
      <c r="CU57" s="17"/>
      <c r="CV57" s="17"/>
      <c r="CW57" s="17"/>
      <c r="CX57" s="17"/>
      <c r="CY57" s="17"/>
      <c r="CZ57" s="17"/>
      <c r="DA57" s="17"/>
      <c r="DB57" s="17"/>
      <c r="DC57" s="17"/>
      <c r="DD57" s="17"/>
      <c r="DE57" s="17"/>
      <c r="DF57" s="17"/>
      <c r="DG57" s="17"/>
      <c r="DH57" s="17"/>
      <c r="DI57" s="17"/>
      <c r="DJ57" s="17"/>
      <c r="DK57" s="17"/>
      <c r="DL57" s="17"/>
      <c r="DM57" s="17"/>
      <c r="DN57" s="17"/>
      <c r="DO57" s="17"/>
      <c r="DP57" s="17"/>
      <c r="DQ57" s="17"/>
      <c r="DR57" s="17"/>
      <c r="DS57" s="17"/>
      <c r="DT57" s="17"/>
      <c r="DU57" s="17"/>
      <c r="DV57" s="17"/>
      <c r="DW57" s="17"/>
      <c r="DX57" s="17"/>
      <c r="DY57" s="17"/>
      <c r="DZ57" s="17"/>
      <c r="EA57" s="17"/>
      <c r="EB57" s="17"/>
      <c r="EC57" s="17"/>
      <c r="ED57" s="17"/>
      <c r="EE57" s="17"/>
      <c r="EF57" s="17"/>
      <c r="EG57" s="17"/>
      <c r="EH57" s="17"/>
      <c r="EI57" s="17"/>
      <c r="EJ57" s="17"/>
      <c r="EK57" s="17"/>
      <c r="EL57" s="17"/>
      <c r="EM57" s="17"/>
      <c r="EN57" s="17"/>
      <c r="EO57" s="17"/>
      <c r="EP57" s="17"/>
      <c r="EQ57" s="17"/>
      <c r="ER57" s="17"/>
      <c r="ES57" s="17"/>
      <c r="ET57" s="17"/>
      <c r="EU57" s="17"/>
      <c r="EV57" s="17"/>
      <c r="EW57" s="17"/>
      <c r="EX57" s="17"/>
      <c r="EY57" s="17"/>
      <c r="EZ57" s="17"/>
      <c r="FA57" s="17"/>
      <c r="FB57" s="17"/>
      <c r="FC57" s="17"/>
      <c r="FD57" s="17"/>
      <c r="FE57" s="17"/>
      <c r="FF57" s="17"/>
      <c r="FG57" s="17"/>
      <c r="FH57" s="17"/>
      <c r="FI57" s="17"/>
      <c r="FJ57" s="17"/>
      <c r="FK57" s="17"/>
      <c r="FL57" s="17"/>
      <c r="FM57" s="17"/>
      <c r="FN57" s="17"/>
      <c r="FO57" s="17"/>
      <c r="FP57" s="17"/>
      <c r="FQ57" s="17"/>
      <c r="FR57" s="17"/>
      <c r="FS57" s="17"/>
      <c r="FT57" s="17"/>
      <c r="FU57" s="17"/>
      <c r="FV57" s="17"/>
      <c r="FW57" s="17"/>
      <c r="FX57" s="17"/>
      <c r="FY57" s="17"/>
      <c r="FZ57" s="17"/>
      <c r="GA57" s="17"/>
      <c r="GB57" s="17"/>
      <c r="GC57" s="17"/>
      <c r="GD57" s="17"/>
      <c r="GE57" s="17"/>
      <c r="GF57" s="17"/>
      <c r="GG57" s="17"/>
      <c r="GH57" s="17"/>
      <c r="GI57" s="17"/>
      <c r="GJ57" s="17"/>
      <c r="GK57" s="17"/>
      <c r="GL57" s="17"/>
      <c r="GM57" s="17"/>
      <c r="GN57" s="17"/>
      <c r="GO57" s="17"/>
      <c r="GP57" s="17"/>
      <c r="GQ57" s="17"/>
      <c r="GR57" s="17"/>
      <c r="GS57" s="17"/>
      <c r="GT57" s="17"/>
      <c r="GU57" s="17"/>
      <c r="GV57" s="17"/>
      <c r="GW57" s="17"/>
      <c r="GX57" s="17"/>
      <c r="GY57" s="17"/>
      <c r="GZ57" s="17"/>
      <c r="HA57" s="17"/>
      <c r="HB57" s="17"/>
      <c r="HC57" s="17"/>
      <c r="HD57" s="17"/>
      <c r="HE57" s="17"/>
      <c r="HF57" s="17"/>
      <c r="HG57" s="17"/>
      <c r="HH57" s="17"/>
      <c r="HI57" s="17"/>
      <c r="HJ57" s="17"/>
      <c r="HK57" s="17"/>
      <c r="HL57" s="17"/>
      <c r="HM57" s="17"/>
    </row>
    <row r="58" spans="2:236" s="18" customFormat="1" ht="33.75">
      <c r="B58" s="15" t="s">
        <v>386</v>
      </c>
      <c r="C58" s="7" t="s">
        <v>291</v>
      </c>
      <c r="D58" s="129" t="s">
        <v>5</v>
      </c>
      <c r="E58" s="129">
        <v>2224</v>
      </c>
      <c r="F58" s="129" t="s">
        <v>292</v>
      </c>
      <c r="G58" s="129" t="s">
        <v>206</v>
      </c>
      <c r="H58" s="15">
        <v>92760</v>
      </c>
      <c r="I58" s="67">
        <v>14.66</v>
      </c>
      <c r="J58" s="16">
        <f t="shared" si="2"/>
        <v>32603.84</v>
      </c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7"/>
      <c r="AM58" s="17"/>
      <c r="AN58" s="17"/>
      <c r="AO58" s="17"/>
      <c r="AP58" s="17"/>
      <c r="AQ58" s="17"/>
      <c r="AR58" s="17"/>
      <c r="AS58" s="17"/>
      <c r="AT58" s="17"/>
      <c r="AU58" s="17"/>
      <c r="AV58" s="17"/>
      <c r="AW58" s="17"/>
      <c r="AX58" s="17"/>
      <c r="AY58" s="17"/>
      <c r="AZ58" s="17"/>
      <c r="BA58" s="17"/>
      <c r="BB58" s="17"/>
      <c r="BC58" s="17"/>
      <c r="BD58" s="17"/>
      <c r="BE58" s="17"/>
      <c r="BF58" s="17"/>
      <c r="BG58" s="17"/>
      <c r="BH58" s="17"/>
      <c r="BI58" s="17"/>
      <c r="BJ58" s="17"/>
      <c r="BK58" s="17"/>
      <c r="BL58" s="17"/>
      <c r="BM58" s="17"/>
      <c r="BN58" s="17"/>
      <c r="BO58" s="17"/>
      <c r="BP58" s="17"/>
      <c r="BQ58" s="17"/>
      <c r="BR58" s="17"/>
      <c r="BS58" s="17"/>
      <c r="BT58" s="17"/>
      <c r="BU58" s="17"/>
      <c r="BV58" s="17"/>
      <c r="BW58" s="17"/>
      <c r="BX58" s="17"/>
      <c r="BY58" s="17"/>
      <c r="BZ58" s="17"/>
      <c r="CA58" s="17"/>
      <c r="CB58" s="17"/>
      <c r="CC58" s="17"/>
      <c r="CD58" s="17"/>
      <c r="CE58" s="17"/>
      <c r="CF58" s="17"/>
      <c r="CG58" s="17"/>
      <c r="CH58" s="17"/>
      <c r="CI58" s="17"/>
      <c r="CJ58" s="17"/>
      <c r="CK58" s="17"/>
      <c r="CL58" s="17"/>
      <c r="CM58" s="17"/>
      <c r="CN58" s="17"/>
      <c r="CO58" s="17"/>
      <c r="CP58" s="17"/>
      <c r="CQ58" s="17"/>
      <c r="CR58" s="17"/>
      <c r="CS58" s="17"/>
      <c r="CT58" s="17"/>
      <c r="CU58" s="17"/>
      <c r="CV58" s="17"/>
      <c r="CW58" s="17"/>
      <c r="CX58" s="17"/>
      <c r="CY58" s="17"/>
      <c r="CZ58" s="17"/>
      <c r="DA58" s="17"/>
      <c r="DB58" s="17"/>
      <c r="DC58" s="17"/>
      <c r="DD58" s="17"/>
      <c r="DE58" s="17"/>
      <c r="DF58" s="17"/>
      <c r="DG58" s="17"/>
      <c r="DH58" s="17"/>
      <c r="DI58" s="17"/>
      <c r="DJ58" s="17"/>
      <c r="DK58" s="17"/>
      <c r="DL58" s="17"/>
      <c r="DM58" s="17"/>
      <c r="DN58" s="17"/>
      <c r="DO58" s="17"/>
      <c r="DP58" s="17"/>
      <c r="DQ58" s="17"/>
      <c r="DR58" s="17"/>
      <c r="DS58" s="17"/>
      <c r="DT58" s="17"/>
      <c r="DU58" s="17"/>
      <c r="DV58" s="17"/>
      <c r="DW58" s="17"/>
      <c r="DX58" s="17"/>
      <c r="DY58" s="17"/>
      <c r="DZ58" s="17"/>
      <c r="EA58" s="17"/>
      <c r="EB58" s="17"/>
      <c r="EC58" s="17"/>
      <c r="ED58" s="17"/>
      <c r="EE58" s="17"/>
      <c r="EF58" s="17"/>
      <c r="EG58" s="17"/>
      <c r="EH58" s="17"/>
      <c r="EI58" s="17"/>
      <c r="EJ58" s="17"/>
      <c r="EK58" s="17"/>
      <c r="EL58" s="17"/>
      <c r="EM58" s="17"/>
      <c r="EN58" s="17"/>
      <c r="EO58" s="17"/>
      <c r="EP58" s="17"/>
      <c r="EQ58" s="17"/>
      <c r="ER58" s="17"/>
      <c r="ES58" s="17"/>
      <c r="ET58" s="17"/>
      <c r="EU58" s="17"/>
      <c r="EV58" s="17"/>
      <c r="EW58" s="17"/>
      <c r="EX58" s="17"/>
      <c r="EY58" s="17"/>
      <c r="EZ58" s="17"/>
      <c r="FA58" s="17"/>
      <c r="FB58" s="17"/>
      <c r="FC58" s="17"/>
      <c r="FD58" s="17"/>
      <c r="FE58" s="17"/>
      <c r="FF58" s="17"/>
      <c r="FG58" s="17"/>
      <c r="FH58" s="17"/>
      <c r="FI58" s="17"/>
      <c r="FJ58" s="17"/>
      <c r="FK58" s="17"/>
      <c r="FL58" s="17"/>
      <c r="FM58" s="17"/>
      <c r="FN58" s="17"/>
      <c r="FO58" s="17"/>
      <c r="FP58" s="17"/>
      <c r="FQ58" s="17"/>
      <c r="FR58" s="17"/>
      <c r="FS58" s="17"/>
      <c r="FT58" s="17"/>
      <c r="FU58" s="17"/>
      <c r="FV58" s="17"/>
      <c r="FW58" s="17"/>
      <c r="FX58" s="17"/>
      <c r="FY58" s="17"/>
      <c r="FZ58" s="17"/>
      <c r="GA58" s="17"/>
      <c r="GB58" s="17"/>
      <c r="GC58" s="17"/>
      <c r="GD58" s="17"/>
      <c r="GE58" s="17"/>
      <c r="GF58" s="17"/>
      <c r="GG58" s="17"/>
      <c r="GH58" s="17"/>
      <c r="GI58" s="17"/>
      <c r="GJ58" s="17"/>
      <c r="GK58" s="17"/>
      <c r="GL58" s="17"/>
      <c r="GM58" s="17"/>
      <c r="GN58" s="17"/>
      <c r="GO58" s="17"/>
      <c r="GP58" s="17"/>
      <c r="GQ58" s="17"/>
      <c r="GR58" s="17"/>
      <c r="GS58" s="17"/>
      <c r="GT58" s="17"/>
      <c r="GU58" s="17"/>
      <c r="GV58" s="17"/>
      <c r="GW58" s="17"/>
      <c r="GX58" s="17"/>
      <c r="GY58" s="17"/>
      <c r="GZ58" s="17"/>
      <c r="HA58" s="17"/>
      <c r="HB58" s="17"/>
      <c r="HC58" s="17"/>
      <c r="HD58" s="17"/>
      <c r="HE58" s="17"/>
      <c r="HF58" s="17"/>
      <c r="HG58" s="17"/>
      <c r="HH58" s="17"/>
      <c r="HI58" s="17"/>
      <c r="HJ58" s="17"/>
      <c r="HK58" s="17"/>
      <c r="HL58" s="17"/>
      <c r="HM58" s="17"/>
    </row>
    <row r="59" spans="2:236" s="18" customFormat="1" ht="33.75">
      <c r="B59" s="15" t="s">
        <v>849</v>
      </c>
      <c r="C59" s="7" t="s">
        <v>294</v>
      </c>
      <c r="D59" s="129" t="s">
        <v>5</v>
      </c>
      <c r="E59" s="129">
        <v>1105</v>
      </c>
      <c r="F59" s="129" t="s">
        <v>292</v>
      </c>
      <c r="G59" s="129" t="s">
        <v>206</v>
      </c>
      <c r="H59" s="15">
        <v>92760</v>
      </c>
      <c r="I59" s="67">
        <v>14.66</v>
      </c>
      <c r="J59" s="16">
        <f t="shared" si="2"/>
        <v>16199.3</v>
      </c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7"/>
      <c r="AL59" s="17"/>
      <c r="AM59" s="17"/>
      <c r="AN59" s="17"/>
      <c r="AO59" s="17"/>
      <c r="AP59" s="17"/>
      <c r="AQ59" s="17"/>
      <c r="AR59" s="17"/>
      <c r="AS59" s="17"/>
      <c r="AT59" s="17"/>
      <c r="AU59" s="17"/>
      <c r="AV59" s="17"/>
      <c r="AW59" s="17"/>
      <c r="AX59" s="17"/>
      <c r="AY59" s="17"/>
      <c r="AZ59" s="17"/>
      <c r="BA59" s="17"/>
      <c r="BB59" s="17"/>
      <c r="BC59" s="17"/>
      <c r="BD59" s="17"/>
      <c r="BE59" s="17"/>
      <c r="BF59" s="17"/>
      <c r="BG59" s="17"/>
      <c r="BH59" s="17"/>
      <c r="BI59" s="17"/>
      <c r="BJ59" s="17"/>
      <c r="BK59" s="17"/>
      <c r="BL59" s="17"/>
      <c r="BM59" s="17"/>
      <c r="BN59" s="17"/>
      <c r="BO59" s="17"/>
      <c r="BP59" s="17"/>
      <c r="BQ59" s="17"/>
      <c r="BR59" s="17"/>
      <c r="BS59" s="17"/>
      <c r="BT59" s="17"/>
      <c r="BU59" s="17"/>
      <c r="BV59" s="17"/>
      <c r="BW59" s="17"/>
      <c r="BX59" s="17"/>
      <c r="BY59" s="17"/>
      <c r="BZ59" s="17"/>
      <c r="CA59" s="17"/>
      <c r="CB59" s="17"/>
      <c r="CC59" s="17"/>
      <c r="CD59" s="17"/>
      <c r="CE59" s="17"/>
      <c r="CF59" s="17"/>
      <c r="CG59" s="17"/>
      <c r="CH59" s="17"/>
      <c r="CI59" s="17"/>
      <c r="CJ59" s="17"/>
      <c r="CK59" s="17"/>
      <c r="CL59" s="17"/>
      <c r="CM59" s="17"/>
      <c r="CN59" s="17"/>
      <c r="CO59" s="17"/>
      <c r="CP59" s="17"/>
      <c r="CQ59" s="17"/>
      <c r="CR59" s="17"/>
      <c r="CS59" s="17"/>
      <c r="CT59" s="17"/>
      <c r="CU59" s="17"/>
      <c r="CV59" s="17"/>
      <c r="CW59" s="17"/>
      <c r="CX59" s="17"/>
      <c r="CY59" s="17"/>
      <c r="CZ59" s="17"/>
      <c r="DA59" s="17"/>
      <c r="DB59" s="17"/>
      <c r="DC59" s="17"/>
      <c r="DD59" s="17"/>
      <c r="DE59" s="17"/>
      <c r="DF59" s="17"/>
      <c r="DG59" s="17"/>
      <c r="DH59" s="17"/>
      <c r="DI59" s="17"/>
      <c r="DJ59" s="17"/>
      <c r="DK59" s="17"/>
      <c r="DL59" s="17"/>
      <c r="DM59" s="17"/>
      <c r="DN59" s="17"/>
      <c r="DO59" s="17"/>
      <c r="DP59" s="17"/>
      <c r="DQ59" s="17"/>
      <c r="DR59" s="17"/>
      <c r="DS59" s="17"/>
      <c r="DT59" s="17"/>
      <c r="DU59" s="17"/>
      <c r="DV59" s="17"/>
      <c r="DW59" s="17"/>
      <c r="DX59" s="17"/>
      <c r="DY59" s="17"/>
      <c r="DZ59" s="17"/>
      <c r="EA59" s="17"/>
      <c r="EB59" s="17"/>
      <c r="EC59" s="17"/>
      <c r="ED59" s="17"/>
      <c r="EE59" s="17"/>
      <c r="EF59" s="17"/>
      <c r="EG59" s="17"/>
      <c r="EH59" s="17"/>
      <c r="EI59" s="17"/>
      <c r="EJ59" s="17"/>
      <c r="EK59" s="17"/>
      <c r="EL59" s="17"/>
      <c r="EM59" s="17"/>
      <c r="EN59" s="17"/>
      <c r="EO59" s="17"/>
      <c r="EP59" s="17"/>
      <c r="EQ59" s="17"/>
      <c r="ER59" s="17"/>
      <c r="ES59" s="17"/>
      <c r="ET59" s="17"/>
      <c r="EU59" s="17"/>
      <c r="EV59" s="17"/>
      <c r="EW59" s="17"/>
      <c r="EX59" s="17"/>
      <c r="EY59" s="17"/>
      <c r="EZ59" s="17"/>
      <c r="FA59" s="17"/>
      <c r="FB59" s="17"/>
      <c r="FC59" s="17"/>
      <c r="FD59" s="17"/>
      <c r="FE59" s="17"/>
      <c r="FF59" s="17"/>
      <c r="FG59" s="17"/>
      <c r="FH59" s="17"/>
      <c r="FI59" s="17"/>
      <c r="FJ59" s="17"/>
      <c r="FK59" s="17"/>
      <c r="FL59" s="17"/>
      <c r="FM59" s="17"/>
      <c r="FN59" s="17"/>
      <c r="FO59" s="17"/>
      <c r="FP59" s="17"/>
      <c r="FQ59" s="17"/>
      <c r="FR59" s="17"/>
      <c r="FS59" s="17"/>
      <c r="FT59" s="17"/>
      <c r="FU59" s="17"/>
      <c r="FV59" s="17"/>
      <c r="FW59" s="17"/>
      <c r="FX59" s="17"/>
      <c r="FY59" s="17"/>
      <c r="FZ59" s="17"/>
      <c r="GA59" s="17"/>
      <c r="GB59" s="17"/>
      <c r="GC59" s="17"/>
      <c r="GD59" s="17"/>
      <c r="GE59" s="17"/>
      <c r="GF59" s="17"/>
      <c r="GG59" s="17"/>
      <c r="GH59" s="17"/>
      <c r="GI59" s="17"/>
      <c r="GJ59" s="17"/>
      <c r="GK59" s="17"/>
      <c r="GL59" s="17"/>
      <c r="GM59" s="17"/>
      <c r="GN59" s="17"/>
      <c r="GO59" s="17"/>
      <c r="GP59" s="17"/>
      <c r="GQ59" s="17"/>
      <c r="GR59" s="17"/>
      <c r="GS59" s="17"/>
      <c r="GT59" s="17"/>
      <c r="GU59" s="17"/>
      <c r="GV59" s="17"/>
      <c r="GW59" s="17"/>
      <c r="GX59" s="17"/>
      <c r="GY59" s="17"/>
      <c r="GZ59" s="17"/>
      <c r="HA59" s="17"/>
      <c r="HB59" s="17"/>
      <c r="HC59" s="17"/>
      <c r="HD59" s="17"/>
      <c r="HE59" s="17"/>
      <c r="HF59" s="17"/>
      <c r="HG59" s="17"/>
      <c r="HH59" s="17"/>
      <c r="HI59" s="17"/>
      <c r="HJ59" s="17"/>
    </row>
    <row r="60" spans="2:236" s="18" customFormat="1" ht="18" customHeight="1">
      <c r="B60" s="129"/>
      <c r="C60" s="25" t="s">
        <v>69</v>
      </c>
      <c r="D60" s="129"/>
      <c r="E60" s="129"/>
      <c r="F60" s="129"/>
      <c r="G60" s="129"/>
      <c r="H60" s="15"/>
      <c r="I60" s="16"/>
      <c r="J60" s="165">
        <f>SUBTOTAL(9,J49:J59)</f>
        <v>135920.38999999998</v>
      </c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7"/>
      <c r="AL60" s="17"/>
      <c r="AM60" s="17"/>
      <c r="AN60" s="17"/>
      <c r="AO60" s="17"/>
      <c r="AP60" s="17"/>
      <c r="AQ60" s="17"/>
      <c r="AR60" s="17"/>
      <c r="AS60" s="17"/>
      <c r="AT60" s="17"/>
      <c r="AU60" s="17"/>
      <c r="AV60" s="17"/>
      <c r="AW60" s="17"/>
      <c r="AX60" s="17"/>
      <c r="AY60" s="17"/>
      <c r="AZ60" s="17"/>
      <c r="BA60" s="17"/>
      <c r="BB60" s="17"/>
      <c r="BC60" s="17"/>
      <c r="BD60" s="17"/>
      <c r="BE60" s="17"/>
      <c r="BF60" s="17"/>
      <c r="BG60" s="17"/>
      <c r="BH60" s="17"/>
      <c r="BI60" s="17"/>
      <c r="BJ60" s="17"/>
      <c r="BK60" s="17"/>
      <c r="BL60" s="17"/>
      <c r="BM60" s="17"/>
      <c r="BN60" s="17"/>
      <c r="BO60" s="17"/>
      <c r="BP60" s="17"/>
      <c r="BQ60" s="17"/>
      <c r="BR60" s="17"/>
      <c r="BS60" s="17"/>
      <c r="BT60" s="17"/>
      <c r="BU60" s="17"/>
      <c r="BV60" s="17"/>
      <c r="BW60" s="17"/>
      <c r="BX60" s="17"/>
      <c r="BY60" s="17"/>
      <c r="BZ60" s="17"/>
      <c r="CA60" s="17"/>
      <c r="CB60" s="17"/>
      <c r="CC60" s="17"/>
      <c r="CD60" s="17"/>
      <c r="CE60" s="17"/>
      <c r="CF60" s="17"/>
      <c r="CG60" s="17"/>
      <c r="CH60" s="17"/>
      <c r="CI60" s="17"/>
      <c r="CJ60" s="17"/>
      <c r="CK60" s="17"/>
      <c r="CL60" s="17"/>
      <c r="CM60" s="17"/>
      <c r="CN60" s="17"/>
      <c r="CO60" s="17"/>
      <c r="CP60" s="17"/>
      <c r="CQ60" s="17"/>
      <c r="CR60" s="17"/>
      <c r="CS60" s="17"/>
      <c r="CT60" s="17"/>
      <c r="CU60" s="17"/>
      <c r="CV60" s="17"/>
      <c r="CW60" s="17"/>
      <c r="CX60" s="17"/>
      <c r="CY60" s="17"/>
      <c r="CZ60" s="17"/>
      <c r="DA60" s="17"/>
      <c r="DB60" s="17"/>
      <c r="DC60" s="17"/>
      <c r="DD60" s="17"/>
      <c r="DE60" s="17"/>
      <c r="DF60" s="17"/>
      <c r="DG60" s="17"/>
      <c r="DH60" s="17"/>
      <c r="DI60" s="17"/>
      <c r="DJ60" s="17"/>
      <c r="DK60" s="17"/>
      <c r="DL60" s="17"/>
      <c r="DM60" s="17"/>
      <c r="DN60" s="17"/>
      <c r="DO60" s="17"/>
      <c r="DP60" s="17"/>
      <c r="DQ60" s="17"/>
      <c r="DR60" s="17"/>
      <c r="DS60" s="17"/>
      <c r="DT60" s="17"/>
      <c r="DU60" s="17"/>
      <c r="DV60" s="17"/>
      <c r="DW60" s="17"/>
      <c r="DX60" s="17"/>
      <c r="DY60" s="17"/>
      <c r="DZ60" s="17"/>
      <c r="EA60" s="17"/>
      <c r="EB60" s="17"/>
      <c r="EC60" s="17"/>
      <c r="ED60" s="17"/>
      <c r="EE60" s="17"/>
      <c r="EF60" s="17"/>
      <c r="EG60" s="17"/>
      <c r="EH60" s="17"/>
      <c r="EI60" s="17"/>
      <c r="EJ60" s="17"/>
      <c r="EK60" s="17"/>
      <c r="EL60" s="17"/>
      <c r="EM60" s="17"/>
      <c r="EN60" s="17"/>
      <c r="EO60" s="17"/>
      <c r="EP60" s="17"/>
      <c r="EQ60" s="17"/>
      <c r="ER60" s="17"/>
      <c r="ES60" s="17"/>
      <c r="ET60" s="17"/>
      <c r="EU60" s="17"/>
      <c r="EV60" s="17"/>
      <c r="EW60" s="17"/>
      <c r="EX60" s="17"/>
      <c r="EY60" s="17"/>
      <c r="EZ60" s="17"/>
      <c r="FA60" s="17"/>
      <c r="FB60" s="17"/>
      <c r="FC60" s="17"/>
      <c r="FD60" s="17"/>
      <c r="FE60" s="17"/>
      <c r="FF60" s="17"/>
      <c r="FG60" s="17"/>
      <c r="FH60" s="17"/>
      <c r="FI60" s="17"/>
      <c r="FJ60" s="17"/>
      <c r="FK60" s="17"/>
      <c r="FL60" s="17"/>
      <c r="FM60" s="17"/>
      <c r="FN60" s="17"/>
      <c r="FO60" s="17"/>
      <c r="FP60" s="17"/>
      <c r="FQ60" s="17"/>
      <c r="FR60" s="17"/>
      <c r="FS60" s="17"/>
      <c r="FT60" s="17"/>
      <c r="FU60" s="17"/>
      <c r="FV60" s="17"/>
      <c r="FW60" s="17"/>
      <c r="FX60" s="17"/>
      <c r="FY60" s="17"/>
      <c r="FZ60" s="17"/>
      <c r="GA60" s="17"/>
      <c r="GB60" s="17"/>
      <c r="GC60" s="17"/>
      <c r="GD60" s="17"/>
      <c r="GE60" s="17"/>
      <c r="GF60" s="17"/>
      <c r="GG60" s="17"/>
      <c r="GH60" s="17"/>
      <c r="GI60" s="17"/>
      <c r="GJ60" s="17"/>
      <c r="GK60" s="17"/>
      <c r="GL60" s="17"/>
      <c r="GM60" s="17"/>
      <c r="GN60" s="17"/>
      <c r="GO60" s="17"/>
      <c r="GP60" s="17"/>
      <c r="GQ60" s="17"/>
      <c r="GR60" s="17"/>
      <c r="GS60" s="17"/>
      <c r="GT60" s="17"/>
      <c r="GU60" s="17"/>
      <c r="GV60" s="17"/>
      <c r="GW60" s="17"/>
      <c r="GX60" s="17"/>
      <c r="GY60" s="17"/>
      <c r="GZ60" s="17"/>
      <c r="HA60" s="17"/>
      <c r="HB60" s="17"/>
      <c r="HC60" s="17"/>
      <c r="HD60" s="17"/>
      <c r="HE60" s="17"/>
      <c r="HF60" s="17"/>
      <c r="HG60" s="17"/>
      <c r="HH60" s="17"/>
      <c r="HI60" s="17"/>
      <c r="HJ60" s="17"/>
      <c r="HK60" s="17"/>
      <c r="HL60" s="17"/>
      <c r="HM60" s="17"/>
      <c r="HN60" s="17"/>
    </row>
    <row r="61" spans="2:236">
      <c r="B61" s="33" t="s">
        <v>388</v>
      </c>
      <c r="C61" s="28" t="s">
        <v>376</v>
      </c>
      <c r="D61" s="33"/>
      <c r="E61" s="33"/>
      <c r="F61" s="33"/>
      <c r="G61" s="33"/>
      <c r="H61" s="33"/>
      <c r="I61" s="33"/>
      <c r="J61" s="33"/>
    </row>
    <row r="62" spans="2:236" s="18" customFormat="1" ht="22.5">
      <c r="B62" s="129" t="s">
        <v>389</v>
      </c>
      <c r="C62" s="7" t="s">
        <v>685</v>
      </c>
      <c r="D62" s="129" t="s">
        <v>5</v>
      </c>
      <c r="E62" s="129">
        <v>151</v>
      </c>
      <c r="F62" s="129" t="s">
        <v>30</v>
      </c>
      <c r="G62" s="129" t="s">
        <v>22</v>
      </c>
      <c r="H62" s="15" t="s">
        <v>288</v>
      </c>
      <c r="I62" s="67">
        <v>437.81</v>
      </c>
      <c r="J62" s="16">
        <f t="shared" ref="J62:J72" si="3">I62*E62</f>
        <v>66109.31</v>
      </c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7"/>
      <c r="AL62" s="17"/>
      <c r="AM62" s="17"/>
      <c r="AN62" s="17"/>
      <c r="AO62" s="17"/>
      <c r="AP62" s="17"/>
      <c r="AQ62" s="17"/>
      <c r="AR62" s="17"/>
      <c r="AS62" s="17"/>
      <c r="AT62" s="17"/>
      <c r="AU62" s="17"/>
      <c r="AV62" s="17"/>
      <c r="AW62" s="17"/>
      <c r="AX62" s="17"/>
      <c r="AY62" s="17"/>
      <c r="AZ62" s="17"/>
      <c r="BA62" s="17"/>
      <c r="BB62" s="17"/>
      <c r="BC62" s="17"/>
      <c r="BD62" s="17"/>
      <c r="BE62" s="17"/>
      <c r="BF62" s="17"/>
      <c r="BG62" s="17"/>
      <c r="BH62" s="17"/>
      <c r="BI62" s="17"/>
      <c r="BJ62" s="17"/>
      <c r="BK62" s="17"/>
      <c r="BL62" s="17"/>
      <c r="BM62" s="17"/>
      <c r="BN62" s="17"/>
      <c r="BO62" s="17"/>
      <c r="BP62" s="17"/>
      <c r="BQ62" s="17"/>
      <c r="BR62" s="17"/>
      <c r="BS62" s="17"/>
      <c r="BT62" s="17"/>
      <c r="BU62" s="17"/>
      <c r="BV62" s="17"/>
      <c r="BW62" s="17"/>
      <c r="BX62" s="17"/>
      <c r="BY62" s="17"/>
      <c r="BZ62" s="17"/>
      <c r="CA62" s="17"/>
      <c r="CB62" s="17"/>
      <c r="CC62" s="17"/>
      <c r="CD62" s="17"/>
      <c r="CE62" s="17"/>
      <c r="CF62" s="17"/>
      <c r="CG62" s="17"/>
      <c r="CH62" s="17"/>
      <c r="CI62" s="17"/>
      <c r="CJ62" s="17"/>
      <c r="CK62" s="17"/>
      <c r="CL62" s="17"/>
      <c r="CM62" s="17"/>
      <c r="CN62" s="17"/>
      <c r="CO62" s="17"/>
      <c r="CP62" s="17"/>
      <c r="CQ62" s="17"/>
      <c r="CR62" s="17"/>
      <c r="CS62" s="17"/>
      <c r="CT62" s="17"/>
      <c r="CU62" s="17"/>
      <c r="CV62" s="17"/>
      <c r="CW62" s="17"/>
      <c r="CX62" s="17"/>
      <c r="CY62" s="17"/>
      <c r="CZ62" s="17"/>
      <c r="DA62" s="17"/>
      <c r="DB62" s="17"/>
      <c r="DC62" s="17"/>
      <c r="DD62" s="17"/>
      <c r="DE62" s="17"/>
      <c r="DF62" s="17"/>
      <c r="DG62" s="17"/>
      <c r="DH62" s="17"/>
      <c r="DI62" s="17"/>
      <c r="DJ62" s="17"/>
      <c r="DK62" s="17"/>
      <c r="DL62" s="17"/>
      <c r="DM62" s="17"/>
      <c r="DN62" s="17"/>
      <c r="DO62" s="17"/>
      <c r="DP62" s="17"/>
      <c r="DQ62" s="17"/>
      <c r="DR62" s="17"/>
      <c r="DS62" s="17"/>
      <c r="DT62" s="17"/>
      <c r="DU62" s="17"/>
      <c r="DV62" s="17"/>
      <c r="DW62" s="17"/>
      <c r="DX62" s="17"/>
      <c r="DY62" s="17"/>
      <c r="DZ62" s="17"/>
      <c r="EA62" s="17"/>
      <c r="EB62" s="17"/>
      <c r="EC62" s="17"/>
      <c r="ED62" s="17"/>
      <c r="EE62" s="17"/>
      <c r="EF62" s="17"/>
      <c r="EG62" s="17"/>
      <c r="EH62" s="17"/>
      <c r="EI62" s="17"/>
      <c r="EJ62" s="17"/>
      <c r="EK62" s="17"/>
      <c r="EL62" s="17"/>
      <c r="EM62" s="17"/>
      <c r="EN62" s="17"/>
      <c r="EO62" s="17"/>
      <c r="EP62" s="17"/>
      <c r="EQ62" s="17"/>
      <c r="ER62" s="17"/>
      <c r="ES62" s="17"/>
      <c r="ET62" s="17"/>
      <c r="EU62" s="17"/>
      <c r="EV62" s="17"/>
      <c r="EW62" s="17"/>
      <c r="EX62" s="17"/>
      <c r="EY62" s="17"/>
      <c r="EZ62" s="17"/>
      <c r="FA62" s="17"/>
      <c r="FB62" s="17"/>
      <c r="FC62" s="17"/>
      <c r="FD62" s="17"/>
      <c r="FE62" s="17"/>
      <c r="FF62" s="17"/>
      <c r="FG62" s="17"/>
      <c r="FH62" s="17"/>
      <c r="FI62" s="17"/>
      <c r="FJ62" s="17"/>
      <c r="FK62" s="17"/>
      <c r="FL62" s="17"/>
      <c r="FM62" s="17"/>
      <c r="FN62" s="17"/>
      <c r="FO62" s="17"/>
      <c r="FP62" s="17"/>
      <c r="FQ62" s="17"/>
      <c r="FR62" s="17"/>
      <c r="FS62" s="17"/>
      <c r="FT62" s="17"/>
      <c r="FU62" s="17"/>
      <c r="FV62" s="17"/>
      <c r="FW62" s="17"/>
      <c r="FX62" s="17"/>
      <c r="FY62" s="17"/>
      <c r="FZ62" s="17"/>
      <c r="GA62" s="17"/>
      <c r="GB62" s="17"/>
      <c r="GC62" s="17"/>
      <c r="GD62" s="17"/>
      <c r="GE62" s="17"/>
      <c r="GF62" s="17"/>
      <c r="GG62" s="17"/>
      <c r="GH62" s="17"/>
      <c r="GI62" s="17"/>
      <c r="GJ62" s="17"/>
      <c r="GK62" s="17"/>
      <c r="GL62" s="17"/>
      <c r="GM62" s="17"/>
      <c r="GN62" s="17"/>
      <c r="GO62" s="17"/>
      <c r="GP62" s="17"/>
      <c r="GQ62" s="17"/>
      <c r="GR62" s="17"/>
      <c r="GS62" s="17"/>
      <c r="GT62" s="17"/>
      <c r="GU62" s="17"/>
      <c r="GV62" s="17"/>
      <c r="GW62" s="17"/>
      <c r="GX62" s="17"/>
      <c r="GY62" s="17"/>
      <c r="GZ62" s="17"/>
      <c r="HA62" s="17"/>
      <c r="HB62" s="17"/>
      <c r="HC62" s="17"/>
      <c r="HD62" s="17"/>
      <c r="HE62" s="17"/>
      <c r="HF62" s="17"/>
      <c r="HG62" s="17"/>
      <c r="HH62" s="17"/>
      <c r="HI62" s="17"/>
      <c r="HJ62" s="17"/>
      <c r="HK62" s="17"/>
      <c r="HL62" s="17"/>
      <c r="HM62" s="17"/>
      <c r="HN62" s="17"/>
    </row>
    <row r="63" spans="2:236" s="18" customFormat="1" ht="22.5">
      <c r="B63" s="129" t="s">
        <v>390</v>
      </c>
      <c r="C63" s="7" t="s">
        <v>686</v>
      </c>
      <c r="D63" s="129" t="s">
        <v>5</v>
      </c>
      <c r="E63" s="129">
        <v>706</v>
      </c>
      <c r="F63" s="129" t="s">
        <v>29</v>
      </c>
      <c r="G63" s="129" t="s">
        <v>22</v>
      </c>
      <c r="H63" s="15" t="s">
        <v>290</v>
      </c>
      <c r="I63" s="67">
        <v>35.57</v>
      </c>
      <c r="J63" s="16">
        <f t="shared" si="3"/>
        <v>25112.420000000002</v>
      </c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7"/>
      <c r="AL63" s="17"/>
      <c r="AM63" s="17"/>
      <c r="AN63" s="17"/>
      <c r="AO63" s="17"/>
      <c r="AP63" s="17"/>
      <c r="AQ63" s="17"/>
      <c r="AR63" s="17"/>
      <c r="AS63" s="17"/>
      <c r="AT63" s="17"/>
      <c r="AU63" s="17"/>
      <c r="AV63" s="17"/>
      <c r="AW63" s="17"/>
      <c r="AX63" s="17"/>
      <c r="AY63" s="17"/>
      <c r="AZ63" s="17"/>
      <c r="BA63" s="17"/>
      <c r="BB63" s="17"/>
      <c r="BC63" s="17"/>
      <c r="BD63" s="17"/>
      <c r="BE63" s="17"/>
      <c r="BF63" s="17"/>
      <c r="BG63" s="17"/>
      <c r="BH63" s="17"/>
      <c r="BI63" s="17"/>
      <c r="BJ63" s="17"/>
      <c r="BK63" s="17"/>
      <c r="BL63" s="17"/>
      <c r="BM63" s="17"/>
      <c r="BN63" s="17"/>
      <c r="BO63" s="17"/>
      <c r="BP63" s="17"/>
      <c r="BQ63" s="17"/>
      <c r="BR63" s="17"/>
      <c r="BS63" s="17"/>
      <c r="BT63" s="17"/>
      <c r="BU63" s="17"/>
      <c r="BV63" s="17"/>
      <c r="BW63" s="17"/>
      <c r="BX63" s="17"/>
      <c r="BY63" s="17"/>
      <c r="BZ63" s="17"/>
      <c r="CA63" s="17"/>
      <c r="CB63" s="17"/>
      <c r="CC63" s="17"/>
      <c r="CD63" s="17"/>
      <c r="CE63" s="17"/>
      <c r="CF63" s="17"/>
      <c r="CG63" s="17"/>
      <c r="CH63" s="17"/>
      <c r="CI63" s="17"/>
      <c r="CJ63" s="17"/>
      <c r="CK63" s="17"/>
      <c r="CL63" s="17"/>
      <c r="CM63" s="17"/>
      <c r="CN63" s="17"/>
      <c r="CO63" s="17"/>
      <c r="CP63" s="17"/>
      <c r="CQ63" s="17"/>
      <c r="CR63" s="17"/>
      <c r="CS63" s="17"/>
      <c r="CT63" s="17"/>
      <c r="CU63" s="17"/>
      <c r="CV63" s="17"/>
      <c r="CW63" s="17"/>
      <c r="CX63" s="17"/>
      <c r="CY63" s="17"/>
      <c r="CZ63" s="17"/>
      <c r="DA63" s="17"/>
      <c r="DB63" s="17"/>
      <c r="DC63" s="17"/>
      <c r="DD63" s="17"/>
      <c r="DE63" s="17"/>
      <c r="DF63" s="17"/>
      <c r="DG63" s="17"/>
      <c r="DH63" s="17"/>
      <c r="DI63" s="17"/>
      <c r="DJ63" s="17"/>
      <c r="DK63" s="17"/>
      <c r="DL63" s="17"/>
      <c r="DM63" s="17"/>
      <c r="DN63" s="17"/>
      <c r="DO63" s="17"/>
      <c r="DP63" s="17"/>
      <c r="DQ63" s="17"/>
      <c r="DR63" s="17"/>
      <c r="DS63" s="17"/>
      <c r="DT63" s="17"/>
      <c r="DU63" s="17"/>
      <c r="DV63" s="17"/>
      <c r="DW63" s="17"/>
      <c r="DX63" s="17"/>
      <c r="DY63" s="17"/>
      <c r="DZ63" s="17"/>
      <c r="EA63" s="17"/>
      <c r="EB63" s="17"/>
      <c r="EC63" s="17"/>
      <c r="ED63" s="17"/>
      <c r="EE63" s="17"/>
      <c r="EF63" s="17"/>
      <c r="EG63" s="17"/>
      <c r="EH63" s="17"/>
      <c r="EI63" s="17"/>
      <c r="EJ63" s="17"/>
      <c r="EK63" s="17"/>
      <c r="EL63" s="17"/>
      <c r="EM63" s="17"/>
      <c r="EN63" s="17"/>
      <c r="EO63" s="17"/>
      <c r="EP63" s="17"/>
      <c r="EQ63" s="17"/>
      <c r="ER63" s="17"/>
      <c r="ES63" s="17"/>
      <c r="ET63" s="17"/>
      <c r="EU63" s="17"/>
      <c r="EV63" s="17"/>
      <c r="EW63" s="17"/>
      <c r="EX63" s="17"/>
      <c r="EY63" s="17"/>
      <c r="EZ63" s="17"/>
      <c r="FA63" s="17"/>
      <c r="FB63" s="17"/>
      <c r="FC63" s="17"/>
      <c r="FD63" s="17"/>
      <c r="FE63" s="17"/>
      <c r="FF63" s="17"/>
      <c r="FG63" s="17"/>
      <c r="FH63" s="17"/>
      <c r="FI63" s="17"/>
      <c r="FJ63" s="17"/>
      <c r="FK63" s="17"/>
      <c r="FL63" s="17"/>
      <c r="FM63" s="17"/>
      <c r="FN63" s="17"/>
      <c r="FO63" s="17"/>
      <c r="FP63" s="17"/>
      <c r="FQ63" s="17"/>
      <c r="FR63" s="17"/>
      <c r="FS63" s="17"/>
      <c r="FT63" s="17"/>
      <c r="FU63" s="17"/>
      <c r="FV63" s="17"/>
      <c r="FW63" s="17"/>
      <c r="FX63" s="17"/>
      <c r="FY63" s="17"/>
      <c r="FZ63" s="17"/>
      <c r="GA63" s="17"/>
      <c r="GB63" s="17"/>
      <c r="GC63" s="17"/>
      <c r="GD63" s="17"/>
      <c r="GE63" s="17"/>
      <c r="GF63" s="17"/>
      <c r="GG63" s="17"/>
      <c r="GH63" s="17"/>
      <c r="GI63" s="17"/>
      <c r="GJ63" s="17"/>
      <c r="GK63" s="17"/>
      <c r="GL63" s="17"/>
      <c r="GM63" s="17"/>
      <c r="GN63" s="17"/>
      <c r="GO63" s="17"/>
      <c r="GP63" s="17"/>
      <c r="GQ63" s="17"/>
      <c r="GR63" s="17"/>
      <c r="GS63" s="17"/>
      <c r="GT63" s="17"/>
      <c r="GU63" s="17"/>
      <c r="GV63" s="17"/>
      <c r="GW63" s="17"/>
      <c r="GX63" s="17"/>
      <c r="GY63" s="17"/>
      <c r="GZ63" s="17"/>
      <c r="HA63" s="17"/>
      <c r="HB63" s="17"/>
      <c r="HC63" s="17"/>
      <c r="HD63" s="17"/>
      <c r="HE63" s="17"/>
      <c r="HF63" s="17"/>
      <c r="HG63" s="17"/>
      <c r="HH63" s="17"/>
      <c r="HI63" s="17"/>
      <c r="HJ63" s="17"/>
      <c r="HK63" s="17"/>
      <c r="HL63" s="17"/>
      <c r="HM63" s="17"/>
      <c r="HN63" s="17"/>
    </row>
    <row r="64" spans="2:236" s="18" customFormat="1" ht="33.75">
      <c r="B64" s="129" t="s">
        <v>850</v>
      </c>
      <c r="C64" s="76" t="s">
        <v>1144</v>
      </c>
      <c r="D64" s="129" t="s">
        <v>5</v>
      </c>
      <c r="E64" s="129">
        <v>275</v>
      </c>
      <c r="F64" s="129" t="s">
        <v>29</v>
      </c>
      <c r="G64" s="129" t="s">
        <v>22</v>
      </c>
      <c r="H64" s="77" t="s">
        <v>1145</v>
      </c>
      <c r="I64" s="67">
        <v>9.7200000000000006</v>
      </c>
      <c r="J64" s="16">
        <f t="shared" si="3"/>
        <v>2673</v>
      </c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7"/>
      <c r="AP64" s="17"/>
      <c r="AQ64" s="17"/>
      <c r="AR64" s="17"/>
      <c r="AS64" s="17"/>
      <c r="AT64" s="17"/>
      <c r="AU64" s="17"/>
      <c r="AV64" s="17"/>
      <c r="AW64" s="17"/>
      <c r="AX64" s="17"/>
      <c r="AY64" s="17"/>
      <c r="AZ64" s="17"/>
      <c r="BA64" s="17"/>
      <c r="BB64" s="17"/>
      <c r="BC64" s="17"/>
      <c r="BD64" s="17"/>
      <c r="BE64" s="17"/>
      <c r="BF64" s="17"/>
      <c r="BG64" s="17"/>
      <c r="BH64" s="17"/>
      <c r="BI64" s="17"/>
      <c r="BJ64" s="17"/>
      <c r="BK64" s="17"/>
      <c r="BL64" s="17"/>
      <c r="BM64" s="17"/>
      <c r="BN64" s="17"/>
      <c r="BO64" s="17"/>
      <c r="BP64" s="17"/>
      <c r="BQ64" s="17"/>
      <c r="BR64" s="17"/>
      <c r="BS64" s="17"/>
      <c r="BT64" s="17"/>
      <c r="BU64" s="17"/>
      <c r="BV64" s="17"/>
      <c r="BW64" s="17"/>
      <c r="BX64" s="17"/>
      <c r="BY64" s="17"/>
      <c r="BZ64" s="17"/>
      <c r="CA64" s="17"/>
      <c r="CB64" s="17"/>
      <c r="CC64" s="17"/>
      <c r="CD64" s="17"/>
      <c r="CE64" s="17"/>
      <c r="CF64" s="17"/>
      <c r="CG64" s="17"/>
      <c r="CH64" s="17"/>
      <c r="CI64" s="17"/>
      <c r="CJ64" s="17"/>
      <c r="CK64" s="17"/>
      <c r="CL64" s="17"/>
      <c r="CM64" s="17"/>
      <c r="CN64" s="17"/>
      <c r="CO64" s="17"/>
      <c r="CP64" s="17"/>
      <c r="CQ64" s="17"/>
      <c r="CR64" s="17"/>
      <c r="CS64" s="17"/>
      <c r="CT64" s="17"/>
      <c r="CU64" s="17"/>
      <c r="CV64" s="17"/>
      <c r="CW64" s="17"/>
      <c r="CX64" s="17"/>
      <c r="CY64" s="17"/>
      <c r="CZ64" s="17"/>
      <c r="DA64" s="17"/>
      <c r="DB64" s="17"/>
      <c r="DC64" s="17"/>
      <c r="DD64" s="17"/>
      <c r="DE64" s="17"/>
      <c r="DF64" s="17"/>
      <c r="DG64" s="17"/>
      <c r="DH64" s="17"/>
      <c r="DI64" s="17"/>
      <c r="DJ64" s="17"/>
      <c r="DK64" s="17"/>
      <c r="DL64" s="17"/>
      <c r="DM64" s="17"/>
      <c r="DN64" s="17"/>
      <c r="DO64" s="17"/>
      <c r="DP64" s="17"/>
      <c r="DQ64" s="17"/>
      <c r="DR64" s="17"/>
      <c r="DS64" s="17"/>
      <c r="DT64" s="17"/>
      <c r="DU64" s="17"/>
      <c r="DV64" s="17"/>
      <c r="DW64" s="17"/>
      <c r="DX64" s="17"/>
      <c r="DY64" s="17"/>
      <c r="DZ64" s="17"/>
      <c r="EA64" s="17"/>
      <c r="EB64" s="17"/>
      <c r="EC64" s="17"/>
      <c r="ED64" s="17"/>
      <c r="EE64" s="17"/>
      <c r="EF64" s="17"/>
      <c r="EG64" s="17"/>
      <c r="EH64" s="17"/>
      <c r="EI64" s="17"/>
      <c r="EJ64" s="17"/>
      <c r="EK64" s="17"/>
      <c r="EL64" s="17"/>
      <c r="EM64" s="17"/>
      <c r="EN64" s="17"/>
      <c r="EO64" s="17"/>
      <c r="EP64" s="17"/>
      <c r="EQ64" s="17"/>
      <c r="ER64" s="17"/>
      <c r="ES64" s="17"/>
      <c r="ET64" s="17"/>
      <c r="EU64" s="17"/>
      <c r="EV64" s="17"/>
      <c r="EW64" s="17"/>
      <c r="EX64" s="17"/>
      <c r="EY64" s="17"/>
      <c r="EZ64" s="17"/>
      <c r="FA64" s="17"/>
      <c r="FB64" s="17"/>
      <c r="FC64" s="17"/>
      <c r="FD64" s="17"/>
      <c r="FE64" s="17"/>
      <c r="FF64" s="17"/>
      <c r="FG64" s="17"/>
      <c r="FH64" s="17"/>
      <c r="FI64" s="17"/>
      <c r="FJ64" s="17"/>
      <c r="FK64" s="17"/>
      <c r="FL64" s="17"/>
      <c r="FM64" s="17"/>
      <c r="FN64" s="17"/>
      <c r="FO64" s="17"/>
      <c r="FP64" s="17"/>
      <c r="FQ64" s="17"/>
      <c r="FR64" s="17"/>
      <c r="FS64" s="17"/>
      <c r="FT64" s="17"/>
      <c r="FU64" s="17"/>
      <c r="FV64" s="17"/>
      <c r="FW64" s="17"/>
      <c r="FX64" s="17"/>
      <c r="FY64" s="17"/>
      <c r="FZ64" s="17"/>
      <c r="GA64" s="17"/>
      <c r="GB64" s="17"/>
      <c r="GC64" s="17"/>
      <c r="GD64" s="17"/>
      <c r="GE64" s="17"/>
      <c r="GF64" s="17"/>
      <c r="GG64" s="17"/>
      <c r="GH64" s="17"/>
      <c r="GI64" s="17"/>
      <c r="GJ64" s="17"/>
      <c r="GK64" s="17"/>
      <c r="GL64" s="17"/>
      <c r="GM64" s="17"/>
      <c r="GN64" s="17"/>
      <c r="GO64" s="17"/>
      <c r="GP64" s="17"/>
      <c r="GQ64" s="17"/>
      <c r="GR64" s="17"/>
      <c r="GS64" s="17"/>
      <c r="GT64" s="17"/>
      <c r="GU64" s="17"/>
      <c r="GV64" s="17"/>
      <c r="GW64" s="17"/>
      <c r="GX64" s="17"/>
      <c r="GY64" s="17"/>
      <c r="GZ64" s="17"/>
      <c r="HA64" s="17"/>
      <c r="HB64" s="17"/>
      <c r="HC64" s="17"/>
      <c r="HD64" s="17"/>
      <c r="HE64" s="17"/>
      <c r="HF64" s="17"/>
      <c r="HG64" s="17"/>
      <c r="HH64" s="17"/>
      <c r="HI64" s="17"/>
      <c r="HJ64" s="17"/>
      <c r="HK64" s="17"/>
      <c r="HL64" s="17"/>
      <c r="HM64" s="17"/>
      <c r="HN64" s="17"/>
    </row>
    <row r="65" spans="2:222" s="18" customFormat="1" ht="33.75">
      <c r="B65" s="129" t="s">
        <v>851</v>
      </c>
      <c r="C65" s="7" t="s">
        <v>295</v>
      </c>
      <c r="D65" s="129" t="s">
        <v>5</v>
      </c>
      <c r="E65" s="129">
        <v>2860</v>
      </c>
      <c r="F65" s="129" t="s">
        <v>292</v>
      </c>
      <c r="G65" s="129" t="s">
        <v>206</v>
      </c>
      <c r="H65" s="15">
        <v>92766</v>
      </c>
      <c r="I65" s="67">
        <v>11.87</v>
      </c>
      <c r="J65" s="16">
        <f t="shared" si="3"/>
        <v>33948.199999999997</v>
      </c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7"/>
      <c r="AM65" s="17"/>
      <c r="AN65" s="17"/>
      <c r="AO65" s="17"/>
      <c r="AP65" s="17"/>
      <c r="AQ65" s="17"/>
      <c r="AR65" s="17"/>
      <c r="AS65" s="17"/>
      <c r="AT65" s="17"/>
      <c r="AU65" s="17"/>
      <c r="AV65" s="17"/>
      <c r="AW65" s="17"/>
      <c r="AX65" s="17"/>
      <c r="AY65" s="17"/>
      <c r="AZ65" s="17"/>
      <c r="BA65" s="17"/>
      <c r="BB65" s="17"/>
      <c r="BC65" s="17"/>
      <c r="BD65" s="17"/>
      <c r="BE65" s="17"/>
      <c r="BF65" s="17"/>
      <c r="BG65" s="17"/>
      <c r="BH65" s="17"/>
      <c r="BI65" s="17"/>
      <c r="BJ65" s="17"/>
      <c r="BK65" s="17"/>
      <c r="BL65" s="17"/>
      <c r="BM65" s="17"/>
      <c r="BN65" s="17"/>
      <c r="BO65" s="17"/>
      <c r="BP65" s="17"/>
      <c r="BQ65" s="17"/>
      <c r="BR65" s="17"/>
      <c r="BS65" s="17"/>
      <c r="BT65" s="17"/>
      <c r="BU65" s="17"/>
      <c r="BV65" s="17"/>
      <c r="BW65" s="17"/>
      <c r="BX65" s="17"/>
      <c r="BY65" s="17"/>
      <c r="BZ65" s="17"/>
      <c r="CA65" s="17"/>
      <c r="CB65" s="17"/>
      <c r="CC65" s="17"/>
      <c r="CD65" s="17"/>
      <c r="CE65" s="17"/>
      <c r="CF65" s="17"/>
      <c r="CG65" s="17"/>
      <c r="CH65" s="17"/>
      <c r="CI65" s="17"/>
      <c r="CJ65" s="17"/>
      <c r="CK65" s="17"/>
      <c r="CL65" s="17"/>
      <c r="CM65" s="17"/>
      <c r="CN65" s="17"/>
      <c r="CO65" s="17"/>
      <c r="CP65" s="17"/>
      <c r="CQ65" s="17"/>
      <c r="CR65" s="17"/>
      <c r="CS65" s="17"/>
      <c r="CT65" s="17"/>
      <c r="CU65" s="17"/>
      <c r="CV65" s="17"/>
      <c r="CW65" s="17"/>
      <c r="CX65" s="17"/>
      <c r="CY65" s="17"/>
      <c r="CZ65" s="17"/>
      <c r="DA65" s="17"/>
      <c r="DB65" s="17"/>
      <c r="DC65" s="17"/>
      <c r="DD65" s="17"/>
      <c r="DE65" s="17"/>
      <c r="DF65" s="17"/>
      <c r="DG65" s="17"/>
      <c r="DH65" s="17"/>
      <c r="DI65" s="17"/>
      <c r="DJ65" s="17"/>
      <c r="DK65" s="17"/>
      <c r="DL65" s="17"/>
      <c r="DM65" s="17"/>
      <c r="DN65" s="17"/>
      <c r="DO65" s="17"/>
      <c r="DP65" s="17"/>
      <c r="DQ65" s="17"/>
      <c r="DR65" s="17"/>
      <c r="DS65" s="17"/>
      <c r="DT65" s="17"/>
      <c r="DU65" s="17"/>
      <c r="DV65" s="17"/>
      <c r="DW65" s="17"/>
      <c r="DX65" s="17"/>
      <c r="DY65" s="17"/>
      <c r="DZ65" s="17"/>
      <c r="EA65" s="17"/>
      <c r="EB65" s="17"/>
      <c r="EC65" s="17"/>
      <c r="ED65" s="17"/>
      <c r="EE65" s="17"/>
      <c r="EF65" s="17"/>
      <c r="EG65" s="17"/>
      <c r="EH65" s="17"/>
      <c r="EI65" s="17"/>
      <c r="EJ65" s="17"/>
      <c r="EK65" s="17"/>
      <c r="EL65" s="17"/>
      <c r="EM65" s="17"/>
      <c r="EN65" s="17"/>
      <c r="EO65" s="17"/>
      <c r="EP65" s="17"/>
      <c r="EQ65" s="17"/>
      <c r="ER65" s="17"/>
      <c r="ES65" s="17"/>
      <c r="ET65" s="17"/>
      <c r="EU65" s="17"/>
      <c r="EV65" s="17"/>
      <c r="EW65" s="17"/>
      <c r="EX65" s="17"/>
      <c r="EY65" s="17"/>
      <c r="EZ65" s="17"/>
      <c r="FA65" s="17"/>
      <c r="FB65" s="17"/>
      <c r="FC65" s="17"/>
      <c r="FD65" s="17"/>
      <c r="FE65" s="17"/>
      <c r="FF65" s="17"/>
      <c r="FG65" s="17"/>
      <c r="FH65" s="17"/>
      <c r="FI65" s="17"/>
      <c r="FJ65" s="17"/>
      <c r="FK65" s="17"/>
      <c r="FL65" s="17"/>
      <c r="FM65" s="17"/>
      <c r="FN65" s="17"/>
      <c r="FO65" s="17"/>
      <c r="FP65" s="17"/>
      <c r="FQ65" s="17"/>
      <c r="FR65" s="17"/>
      <c r="FS65" s="17"/>
      <c r="FT65" s="17"/>
      <c r="FU65" s="17"/>
      <c r="FV65" s="17"/>
      <c r="FW65" s="17"/>
      <c r="FX65" s="17"/>
      <c r="FY65" s="17"/>
      <c r="FZ65" s="17"/>
      <c r="GA65" s="17"/>
      <c r="GB65" s="17"/>
      <c r="GC65" s="17"/>
      <c r="GD65" s="17"/>
      <c r="GE65" s="17"/>
      <c r="GF65" s="17"/>
      <c r="GG65" s="17"/>
      <c r="GH65" s="17"/>
      <c r="GI65" s="17"/>
      <c r="GJ65" s="17"/>
      <c r="GK65" s="17"/>
      <c r="GL65" s="17"/>
      <c r="GM65" s="17"/>
      <c r="GN65" s="17"/>
      <c r="GO65" s="17"/>
      <c r="GP65" s="17"/>
      <c r="GQ65" s="17"/>
      <c r="GR65" s="17"/>
      <c r="GS65" s="17"/>
      <c r="GT65" s="17"/>
      <c r="GU65" s="17"/>
      <c r="GV65" s="17"/>
      <c r="GW65" s="17"/>
      <c r="GX65" s="17"/>
      <c r="GY65" s="17"/>
      <c r="GZ65" s="17"/>
      <c r="HA65" s="17"/>
      <c r="HB65" s="17"/>
      <c r="HC65" s="17"/>
      <c r="HD65" s="17"/>
      <c r="HE65" s="17"/>
      <c r="HF65" s="17"/>
      <c r="HG65" s="17"/>
      <c r="HH65" s="17"/>
      <c r="HI65" s="17"/>
      <c r="HJ65" s="17"/>
      <c r="HK65" s="17"/>
      <c r="HL65" s="17"/>
      <c r="HM65" s="17"/>
      <c r="HN65" s="17"/>
    </row>
    <row r="66" spans="2:222" s="18" customFormat="1" ht="33.75">
      <c r="B66" s="129" t="s">
        <v>852</v>
      </c>
      <c r="C66" s="7" t="s">
        <v>756</v>
      </c>
      <c r="D66" s="129" t="s">
        <v>5</v>
      </c>
      <c r="E66" s="129">
        <v>84</v>
      </c>
      <c r="F66" s="129" t="s">
        <v>292</v>
      </c>
      <c r="G66" s="129" t="s">
        <v>206</v>
      </c>
      <c r="H66" s="15">
        <v>92765</v>
      </c>
      <c r="I66" s="67">
        <v>12.06</v>
      </c>
      <c r="J66" s="16">
        <f t="shared" si="3"/>
        <v>1013.0400000000001</v>
      </c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7"/>
      <c r="AL66" s="17"/>
      <c r="AM66" s="17"/>
      <c r="AN66" s="17"/>
      <c r="AO66" s="17"/>
      <c r="AP66" s="17"/>
      <c r="AQ66" s="17"/>
      <c r="AR66" s="17"/>
      <c r="AS66" s="17"/>
      <c r="AT66" s="17"/>
      <c r="AU66" s="17"/>
      <c r="AV66" s="17"/>
      <c r="AW66" s="17"/>
      <c r="AX66" s="17"/>
      <c r="AY66" s="17"/>
      <c r="AZ66" s="17"/>
      <c r="BA66" s="17"/>
      <c r="BB66" s="17"/>
      <c r="BC66" s="17"/>
      <c r="BD66" s="17"/>
      <c r="BE66" s="17"/>
      <c r="BF66" s="17"/>
      <c r="BG66" s="17"/>
      <c r="BH66" s="17"/>
      <c r="BI66" s="17"/>
      <c r="BJ66" s="17"/>
      <c r="BK66" s="17"/>
      <c r="BL66" s="17"/>
      <c r="BM66" s="17"/>
      <c r="BN66" s="17"/>
      <c r="BO66" s="17"/>
      <c r="BP66" s="17"/>
      <c r="BQ66" s="17"/>
      <c r="BR66" s="17"/>
      <c r="BS66" s="17"/>
      <c r="BT66" s="17"/>
      <c r="BU66" s="17"/>
      <c r="BV66" s="17"/>
      <c r="BW66" s="17"/>
      <c r="BX66" s="17"/>
      <c r="BY66" s="17"/>
      <c r="BZ66" s="17"/>
      <c r="CA66" s="17"/>
      <c r="CB66" s="17"/>
      <c r="CC66" s="17"/>
      <c r="CD66" s="17"/>
      <c r="CE66" s="17"/>
      <c r="CF66" s="17"/>
      <c r="CG66" s="17"/>
      <c r="CH66" s="17"/>
      <c r="CI66" s="17"/>
      <c r="CJ66" s="17"/>
      <c r="CK66" s="17"/>
      <c r="CL66" s="17"/>
      <c r="CM66" s="17"/>
      <c r="CN66" s="17"/>
      <c r="CO66" s="17"/>
      <c r="CP66" s="17"/>
      <c r="CQ66" s="17"/>
      <c r="CR66" s="17"/>
      <c r="CS66" s="17"/>
      <c r="CT66" s="17"/>
      <c r="CU66" s="17"/>
      <c r="CV66" s="17"/>
      <c r="CW66" s="17"/>
      <c r="CX66" s="17"/>
      <c r="CY66" s="17"/>
      <c r="CZ66" s="17"/>
      <c r="DA66" s="17"/>
      <c r="DB66" s="17"/>
      <c r="DC66" s="17"/>
      <c r="DD66" s="17"/>
      <c r="DE66" s="17"/>
      <c r="DF66" s="17"/>
      <c r="DG66" s="17"/>
      <c r="DH66" s="17"/>
      <c r="DI66" s="17"/>
      <c r="DJ66" s="17"/>
      <c r="DK66" s="17"/>
      <c r="DL66" s="17"/>
      <c r="DM66" s="17"/>
      <c r="DN66" s="17"/>
      <c r="DO66" s="17"/>
      <c r="DP66" s="17"/>
      <c r="DQ66" s="17"/>
      <c r="DR66" s="17"/>
      <c r="DS66" s="17"/>
      <c r="DT66" s="17"/>
      <c r="DU66" s="17"/>
      <c r="DV66" s="17"/>
      <c r="DW66" s="17"/>
      <c r="DX66" s="17"/>
      <c r="DY66" s="17"/>
      <c r="DZ66" s="17"/>
      <c r="EA66" s="17"/>
      <c r="EB66" s="17"/>
      <c r="EC66" s="17"/>
      <c r="ED66" s="17"/>
      <c r="EE66" s="17"/>
      <c r="EF66" s="17"/>
      <c r="EG66" s="17"/>
      <c r="EH66" s="17"/>
      <c r="EI66" s="17"/>
      <c r="EJ66" s="17"/>
      <c r="EK66" s="17"/>
      <c r="EL66" s="17"/>
      <c r="EM66" s="17"/>
      <c r="EN66" s="17"/>
      <c r="EO66" s="17"/>
      <c r="EP66" s="17"/>
      <c r="EQ66" s="17"/>
      <c r="ER66" s="17"/>
      <c r="ES66" s="17"/>
      <c r="ET66" s="17"/>
      <c r="EU66" s="17"/>
      <c r="EV66" s="17"/>
      <c r="EW66" s="17"/>
      <c r="EX66" s="17"/>
      <c r="EY66" s="17"/>
      <c r="EZ66" s="17"/>
      <c r="FA66" s="17"/>
      <c r="FB66" s="17"/>
      <c r="FC66" s="17"/>
      <c r="FD66" s="17"/>
      <c r="FE66" s="17"/>
      <c r="FF66" s="17"/>
      <c r="FG66" s="17"/>
      <c r="FH66" s="17"/>
      <c r="FI66" s="17"/>
      <c r="FJ66" s="17"/>
      <c r="FK66" s="17"/>
      <c r="FL66" s="17"/>
      <c r="FM66" s="17"/>
      <c r="FN66" s="17"/>
      <c r="FO66" s="17"/>
      <c r="FP66" s="17"/>
      <c r="FQ66" s="17"/>
      <c r="FR66" s="17"/>
      <c r="FS66" s="17"/>
      <c r="FT66" s="17"/>
      <c r="FU66" s="17"/>
      <c r="FV66" s="17"/>
      <c r="FW66" s="17"/>
      <c r="FX66" s="17"/>
      <c r="FY66" s="17"/>
      <c r="FZ66" s="17"/>
      <c r="GA66" s="17"/>
      <c r="GB66" s="17"/>
      <c r="GC66" s="17"/>
      <c r="GD66" s="17"/>
      <c r="GE66" s="17"/>
      <c r="GF66" s="17"/>
      <c r="GG66" s="17"/>
      <c r="GH66" s="17"/>
      <c r="GI66" s="17"/>
      <c r="GJ66" s="17"/>
      <c r="GK66" s="17"/>
      <c r="GL66" s="17"/>
      <c r="GM66" s="17"/>
      <c r="GN66" s="17"/>
      <c r="GO66" s="17"/>
      <c r="GP66" s="17"/>
      <c r="GQ66" s="17"/>
      <c r="GR66" s="17"/>
      <c r="GS66" s="17"/>
      <c r="GT66" s="17"/>
      <c r="GU66" s="17"/>
      <c r="GV66" s="17"/>
      <c r="GW66" s="17"/>
      <c r="GX66" s="17"/>
      <c r="GY66" s="17"/>
      <c r="GZ66" s="17"/>
      <c r="HA66" s="17"/>
      <c r="HB66" s="17"/>
      <c r="HC66" s="17"/>
      <c r="HD66" s="17"/>
      <c r="HE66" s="17"/>
      <c r="HF66" s="17"/>
      <c r="HG66" s="17"/>
      <c r="HH66" s="17"/>
      <c r="HI66" s="17"/>
      <c r="HJ66" s="17"/>
      <c r="HK66" s="17"/>
      <c r="HL66" s="17"/>
      <c r="HM66" s="17"/>
      <c r="HN66" s="17"/>
    </row>
    <row r="67" spans="2:222" s="18" customFormat="1" ht="33.75">
      <c r="B67" s="129" t="s">
        <v>853</v>
      </c>
      <c r="C67" s="7" t="s">
        <v>296</v>
      </c>
      <c r="D67" s="129" t="s">
        <v>5</v>
      </c>
      <c r="E67" s="129">
        <v>4952</v>
      </c>
      <c r="F67" s="129" t="s">
        <v>292</v>
      </c>
      <c r="G67" s="129" t="s">
        <v>206</v>
      </c>
      <c r="H67" s="15">
        <v>92765</v>
      </c>
      <c r="I67" s="67">
        <v>12.06</v>
      </c>
      <c r="J67" s="16">
        <f t="shared" si="3"/>
        <v>59721.120000000003</v>
      </c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N67" s="17"/>
      <c r="AO67" s="17"/>
      <c r="AP67" s="17"/>
      <c r="AQ67" s="17"/>
      <c r="AR67" s="17"/>
      <c r="AS67" s="17"/>
      <c r="AT67" s="17"/>
      <c r="AU67" s="17"/>
      <c r="AV67" s="17"/>
      <c r="AW67" s="17"/>
      <c r="AX67" s="17"/>
      <c r="AY67" s="17"/>
      <c r="AZ67" s="17"/>
      <c r="BA67" s="17"/>
      <c r="BB67" s="17"/>
      <c r="BC67" s="17"/>
      <c r="BD67" s="17"/>
      <c r="BE67" s="17"/>
      <c r="BF67" s="17"/>
      <c r="BG67" s="17"/>
      <c r="BH67" s="17"/>
      <c r="BI67" s="17"/>
      <c r="BJ67" s="17"/>
      <c r="BK67" s="17"/>
      <c r="BL67" s="17"/>
      <c r="BM67" s="17"/>
      <c r="BN67" s="17"/>
      <c r="BO67" s="17"/>
      <c r="BP67" s="17"/>
      <c r="BQ67" s="17"/>
      <c r="BR67" s="17"/>
      <c r="BS67" s="17"/>
      <c r="BT67" s="17"/>
      <c r="BU67" s="17"/>
      <c r="BV67" s="17"/>
      <c r="BW67" s="17"/>
      <c r="BX67" s="17"/>
      <c r="BY67" s="17"/>
      <c r="BZ67" s="17"/>
      <c r="CA67" s="17"/>
      <c r="CB67" s="17"/>
      <c r="CC67" s="17"/>
      <c r="CD67" s="17"/>
      <c r="CE67" s="17"/>
      <c r="CF67" s="17"/>
      <c r="CG67" s="17"/>
      <c r="CH67" s="17"/>
      <c r="CI67" s="17"/>
      <c r="CJ67" s="17"/>
      <c r="CK67" s="17"/>
      <c r="CL67" s="17"/>
      <c r="CM67" s="17"/>
      <c r="CN67" s="17"/>
      <c r="CO67" s="17"/>
      <c r="CP67" s="17"/>
      <c r="CQ67" s="17"/>
      <c r="CR67" s="17"/>
      <c r="CS67" s="17"/>
      <c r="CT67" s="17"/>
      <c r="CU67" s="17"/>
      <c r="CV67" s="17"/>
      <c r="CW67" s="17"/>
      <c r="CX67" s="17"/>
      <c r="CY67" s="17"/>
      <c r="CZ67" s="17"/>
      <c r="DA67" s="17"/>
      <c r="DB67" s="17"/>
      <c r="DC67" s="17"/>
      <c r="DD67" s="17"/>
      <c r="DE67" s="17"/>
      <c r="DF67" s="17"/>
      <c r="DG67" s="17"/>
      <c r="DH67" s="17"/>
      <c r="DI67" s="17"/>
      <c r="DJ67" s="17"/>
      <c r="DK67" s="17"/>
      <c r="DL67" s="17"/>
      <c r="DM67" s="17"/>
      <c r="DN67" s="17"/>
      <c r="DO67" s="17"/>
      <c r="DP67" s="17"/>
      <c r="DQ67" s="17"/>
      <c r="DR67" s="17"/>
      <c r="DS67" s="17"/>
      <c r="DT67" s="17"/>
      <c r="DU67" s="17"/>
      <c r="DV67" s="17"/>
      <c r="DW67" s="17"/>
      <c r="DX67" s="17"/>
      <c r="DY67" s="17"/>
      <c r="DZ67" s="17"/>
      <c r="EA67" s="17"/>
      <c r="EB67" s="17"/>
      <c r="EC67" s="17"/>
      <c r="ED67" s="17"/>
      <c r="EE67" s="17"/>
      <c r="EF67" s="17"/>
      <c r="EG67" s="17"/>
      <c r="EH67" s="17"/>
      <c r="EI67" s="17"/>
      <c r="EJ67" s="17"/>
      <c r="EK67" s="17"/>
      <c r="EL67" s="17"/>
      <c r="EM67" s="17"/>
      <c r="EN67" s="17"/>
      <c r="EO67" s="17"/>
      <c r="EP67" s="17"/>
      <c r="EQ67" s="17"/>
      <c r="ER67" s="17"/>
      <c r="ES67" s="17"/>
      <c r="ET67" s="17"/>
      <c r="EU67" s="17"/>
      <c r="EV67" s="17"/>
      <c r="EW67" s="17"/>
      <c r="EX67" s="17"/>
      <c r="EY67" s="17"/>
      <c r="EZ67" s="17"/>
      <c r="FA67" s="17"/>
      <c r="FB67" s="17"/>
      <c r="FC67" s="17"/>
      <c r="FD67" s="17"/>
      <c r="FE67" s="17"/>
      <c r="FF67" s="17"/>
      <c r="FG67" s="17"/>
      <c r="FH67" s="17"/>
      <c r="FI67" s="17"/>
      <c r="FJ67" s="17"/>
      <c r="FK67" s="17"/>
      <c r="FL67" s="17"/>
      <c r="FM67" s="17"/>
      <c r="FN67" s="17"/>
      <c r="FO67" s="17"/>
      <c r="FP67" s="17"/>
      <c r="FQ67" s="17"/>
      <c r="FR67" s="17"/>
      <c r="FS67" s="17"/>
      <c r="FT67" s="17"/>
      <c r="FU67" s="17"/>
      <c r="FV67" s="17"/>
      <c r="FW67" s="17"/>
      <c r="FX67" s="17"/>
      <c r="FY67" s="17"/>
      <c r="FZ67" s="17"/>
      <c r="GA67" s="17"/>
      <c r="GB67" s="17"/>
      <c r="GC67" s="17"/>
      <c r="GD67" s="17"/>
      <c r="GE67" s="17"/>
      <c r="GF67" s="17"/>
      <c r="GG67" s="17"/>
      <c r="GH67" s="17"/>
      <c r="GI67" s="17"/>
      <c r="GJ67" s="17"/>
      <c r="GK67" s="17"/>
      <c r="GL67" s="17"/>
      <c r="GM67" s="17"/>
      <c r="GN67" s="17"/>
      <c r="GO67" s="17"/>
      <c r="GP67" s="17"/>
      <c r="GQ67" s="17"/>
      <c r="GR67" s="17"/>
      <c r="GS67" s="17"/>
      <c r="GT67" s="17"/>
      <c r="GU67" s="17"/>
      <c r="GV67" s="17"/>
      <c r="GW67" s="17"/>
      <c r="GX67" s="17"/>
      <c r="GY67" s="17"/>
      <c r="GZ67" s="17"/>
      <c r="HA67" s="17"/>
      <c r="HB67" s="17"/>
      <c r="HC67" s="17"/>
      <c r="HD67" s="17"/>
      <c r="HE67" s="17"/>
      <c r="HF67" s="17"/>
      <c r="HG67" s="17"/>
      <c r="HH67" s="17"/>
      <c r="HI67" s="17"/>
      <c r="HJ67" s="17"/>
      <c r="HK67" s="17"/>
      <c r="HL67" s="17"/>
      <c r="HM67" s="17"/>
      <c r="HN67" s="17"/>
    </row>
    <row r="68" spans="2:222" s="18" customFormat="1" ht="33.75">
      <c r="B68" s="129" t="s">
        <v>854</v>
      </c>
      <c r="C68" s="7" t="s">
        <v>297</v>
      </c>
      <c r="D68" s="129" t="s">
        <v>5</v>
      </c>
      <c r="E68" s="129">
        <v>7510</v>
      </c>
      <c r="F68" s="129" t="s">
        <v>292</v>
      </c>
      <c r="G68" s="129" t="s">
        <v>206</v>
      </c>
      <c r="H68" s="15">
        <v>92764</v>
      </c>
      <c r="I68" s="67">
        <v>10.57</v>
      </c>
      <c r="J68" s="16">
        <f t="shared" si="3"/>
        <v>79380.7</v>
      </c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7"/>
      <c r="AL68" s="17"/>
      <c r="AM68" s="17"/>
      <c r="AN68" s="17"/>
      <c r="AO68" s="17"/>
      <c r="AP68" s="17"/>
      <c r="AQ68" s="17"/>
      <c r="AR68" s="17"/>
      <c r="AS68" s="17"/>
      <c r="AT68" s="17"/>
      <c r="AU68" s="17"/>
      <c r="AV68" s="17"/>
      <c r="AW68" s="17"/>
      <c r="AX68" s="17"/>
      <c r="AY68" s="17"/>
      <c r="AZ68" s="17"/>
      <c r="BA68" s="17"/>
      <c r="BB68" s="17"/>
      <c r="BC68" s="17"/>
      <c r="BD68" s="17"/>
      <c r="BE68" s="17"/>
      <c r="BF68" s="17"/>
      <c r="BG68" s="17"/>
      <c r="BH68" s="17"/>
      <c r="BI68" s="17"/>
      <c r="BJ68" s="17"/>
      <c r="BK68" s="17"/>
      <c r="BL68" s="17"/>
      <c r="BM68" s="17"/>
      <c r="BN68" s="17"/>
      <c r="BO68" s="17"/>
      <c r="BP68" s="17"/>
      <c r="BQ68" s="17"/>
      <c r="BR68" s="17"/>
      <c r="BS68" s="17"/>
      <c r="BT68" s="17"/>
      <c r="BU68" s="17"/>
      <c r="BV68" s="17"/>
      <c r="BW68" s="17"/>
      <c r="BX68" s="17"/>
      <c r="BY68" s="17"/>
      <c r="BZ68" s="17"/>
      <c r="CA68" s="17"/>
      <c r="CB68" s="17"/>
      <c r="CC68" s="17"/>
      <c r="CD68" s="17"/>
      <c r="CE68" s="17"/>
      <c r="CF68" s="17"/>
      <c r="CG68" s="17"/>
      <c r="CH68" s="17"/>
      <c r="CI68" s="17"/>
      <c r="CJ68" s="17"/>
      <c r="CK68" s="17"/>
      <c r="CL68" s="17"/>
      <c r="CM68" s="17"/>
      <c r="CN68" s="17"/>
      <c r="CO68" s="17"/>
      <c r="CP68" s="17"/>
      <c r="CQ68" s="17"/>
      <c r="CR68" s="17"/>
      <c r="CS68" s="17"/>
      <c r="CT68" s="17"/>
      <c r="CU68" s="17"/>
      <c r="CV68" s="17"/>
      <c r="CW68" s="17"/>
      <c r="CX68" s="17"/>
      <c r="CY68" s="17"/>
      <c r="CZ68" s="17"/>
      <c r="DA68" s="17"/>
      <c r="DB68" s="17"/>
      <c r="DC68" s="17"/>
      <c r="DD68" s="17"/>
      <c r="DE68" s="17"/>
      <c r="DF68" s="17"/>
      <c r="DG68" s="17"/>
      <c r="DH68" s="17"/>
      <c r="DI68" s="17"/>
      <c r="DJ68" s="17"/>
      <c r="DK68" s="17"/>
      <c r="DL68" s="17"/>
      <c r="DM68" s="17"/>
      <c r="DN68" s="17"/>
      <c r="DO68" s="17"/>
      <c r="DP68" s="17"/>
      <c r="DQ68" s="17"/>
      <c r="DR68" s="17"/>
      <c r="DS68" s="17"/>
      <c r="DT68" s="17"/>
      <c r="DU68" s="17"/>
      <c r="DV68" s="17"/>
      <c r="DW68" s="17"/>
      <c r="DX68" s="17"/>
      <c r="DY68" s="17"/>
      <c r="DZ68" s="17"/>
      <c r="EA68" s="17"/>
      <c r="EB68" s="17"/>
      <c r="EC68" s="17"/>
      <c r="ED68" s="17"/>
      <c r="EE68" s="17"/>
      <c r="EF68" s="17"/>
      <c r="EG68" s="17"/>
      <c r="EH68" s="17"/>
      <c r="EI68" s="17"/>
      <c r="EJ68" s="17"/>
      <c r="EK68" s="17"/>
      <c r="EL68" s="17"/>
      <c r="EM68" s="17"/>
      <c r="EN68" s="17"/>
      <c r="EO68" s="17"/>
      <c r="EP68" s="17"/>
      <c r="EQ68" s="17"/>
      <c r="ER68" s="17"/>
      <c r="ES68" s="17"/>
      <c r="ET68" s="17"/>
      <c r="EU68" s="17"/>
      <c r="EV68" s="17"/>
      <c r="EW68" s="17"/>
      <c r="EX68" s="17"/>
      <c r="EY68" s="17"/>
      <c r="EZ68" s="17"/>
      <c r="FA68" s="17"/>
      <c r="FB68" s="17"/>
      <c r="FC68" s="17"/>
      <c r="FD68" s="17"/>
      <c r="FE68" s="17"/>
      <c r="FF68" s="17"/>
      <c r="FG68" s="17"/>
      <c r="FH68" s="17"/>
      <c r="FI68" s="17"/>
      <c r="FJ68" s="17"/>
      <c r="FK68" s="17"/>
      <c r="FL68" s="17"/>
      <c r="FM68" s="17"/>
      <c r="FN68" s="17"/>
      <c r="FO68" s="17"/>
      <c r="FP68" s="17"/>
      <c r="FQ68" s="17"/>
      <c r="FR68" s="17"/>
      <c r="FS68" s="17"/>
      <c r="FT68" s="17"/>
      <c r="FU68" s="17"/>
      <c r="FV68" s="17"/>
      <c r="FW68" s="17"/>
      <c r="FX68" s="17"/>
      <c r="FY68" s="17"/>
      <c r="FZ68" s="17"/>
      <c r="GA68" s="17"/>
      <c r="GB68" s="17"/>
      <c r="GC68" s="17"/>
      <c r="GD68" s="17"/>
      <c r="GE68" s="17"/>
      <c r="GF68" s="17"/>
      <c r="GG68" s="17"/>
      <c r="GH68" s="17"/>
      <c r="GI68" s="17"/>
      <c r="GJ68" s="17"/>
      <c r="GK68" s="17"/>
      <c r="GL68" s="17"/>
      <c r="GM68" s="17"/>
      <c r="GN68" s="17"/>
      <c r="GO68" s="17"/>
      <c r="GP68" s="17"/>
      <c r="GQ68" s="17"/>
      <c r="GR68" s="17"/>
      <c r="GS68" s="17"/>
      <c r="GT68" s="17"/>
      <c r="GU68" s="17"/>
      <c r="GV68" s="17"/>
      <c r="GW68" s="17"/>
      <c r="GX68" s="17"/>
      <c r="GY68" s="17"/>
      <c r="GZ68" s="17"/>
      <c r="HA68" s="17"/>
      <c r="HB68" s="17"/>
      <c r="HC68" s="17"/>
      <c r="HD68" s="17"/>
      <c r="HE68" s="17"/>
      <c r="HF68" s="17"/>
      <c r="HG68" s="17"/>
      <c r="HH68" s="17"/>
      <c r="HI68" s="17"/>
      <c r="HJ68" s="17"/>
      <c r="HK68" s="17"/>
      <c r="HL68" s="17"/>
      <c r="HM68" s="17"/>
      <c r="HN68" s="17"/>
    </row>
    <row r="69" spans="2:222" s="18" customFormat="1" ht="33.75">
      <c r="B69" s="129" t="s">
        <v>855</v>
      </c>
      <c r="C69" s="7" t="s">
        <v>291</v>
      </c>
      <c r="D69" s="129" t="s">
        <v>5</v>
      </c>
      <c r="E69" s="129">
        <v>4332</v>
      </c>
      <c r="F69" s="129" t="s">
        <v>292</v>
      </c>
      <c r="G69" s="129" t="s">
        <v>206</v>
      </c>
      <c r="H69" s="15">
        <v>92763</v>
      </c>
      <c r="I69" s="67">
        <v>10.95</v>
      </c>
      <c r="J69" s="16">
        <f t="shared" si="3"/>
        <v>47435.399999999994</v>
      </c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7"/>
      <c r="AL69" s="17"/>
      <c r="AM69" s="17"/>
      <c r="AN69" s="17"/>
      <c r="AO69" s="17"/>
      <c r="AP69" s="17"/>
      <c r="AQ69" s="17"/>
      <c r="AR69" s="17"/>
      <c r="AS69" s="17"/>
      <c r="AT69" s="17"/>
      <c r="AU69" s="17"/>
      <c r="AV69" s="17"/>
      <c r="AW69" s="17"/>
      <c r="AX69" s="17"/>
      <c r="AY69" s="17"/>
      <c r="AZ69" s="17"/>
      <c r="BA69" s="17"/>
      <c r="BB69" s="17"/>
      <c r="BC69" s="17"/>
      <c r="BD69" s="17"/>
      <c r="BE69" s="17"/>
      <c r="BF69" s="17"/>
      <c r="BG69" s="17"/>
      <c r="BH69" s="17"/>
      <c r="BI69" s="17"/>
      <c r="BJ69" s="17"/>
      <c r="BK69" s="17"/>
      <c r="BL69" s="17"/>
      <c r="BM69" s="17"/>
      <c r="BN69" s="17"/>
      <c r="BO69" s="17"/>
      <c r="BP69" s="17"/>
      <c r="BQ69" s="17"/>
      <c r="BR69" s="17"/>
      <c r="BS69" s="17"/>
      <c r="BT69" s="17"/>
      <c r="BU69" s="17"/>
      <c r="BV69" s="17"/>
      <c r="BW69" s="17"/>
      <c r="BX69" s="17"/>
      <c r="BY69" s="17"/>
      <c r="BZ69" s="17"/>
      <c r="CA69" s="17"/>
      <c r="CB69" s="17"/>
      <c r="CC69" s="17"/>
      <c r="CD69" s="17"/>
      <c r="CE69" s="17"/>
      <c r="CF69" s="17"/>
      <c r="CG69" s="17"/>
      <c r="CH69" s="17"/>
      <c r="CI69" s="17"/>
      <c r="CJ69" s="17"/>
      <c r="CK69" s="17"/>
      <c r="CL69" s="17"/>
      <c r="CM69" s="17"/>
      <c r="CN69" s="17"/>
      <c r="CO69" s="17"/>
      <c r="CP69" s="17"/>
      <c r="CQ69" s="17"/>
      <c r="CR69" s="17"/>
      <c r="CS69" s="17"/>
      <c r="CT69" s="17"/>
      <c r="CU69" s="17"/>
      <c r="CV69" s="17"/>
      <c r="CW69" s="17"/>
      <c r="CX69" s="17"/>
      <c r="CY69" s="17"/>
      <c r="CZ69" s="17"/>
      <c r="DA69" s="17"/>
      <c r="DB69" s="17"/>
      <c r="DC69" s="17"/>
      <c r="DD69" s="17"/>
      <c r="DE69" s="17"/>
      <c r="DF69" s="17"/>
      <c r="DG69" s="17"/>
      <c r="DH69" s="17"/>
      <c r="DI69" s="17"/>
      <c r="DJ69" s="17"/>
      <c r="DK69" s="17"/>
      <c r="DL69" s="17"/>
      <c r="DM69" s="17"/>
      <c r="DN69" s="17"/>
      <c r="DO69" s="17"/>
      <c r="DP69" s="17"/>
      <c r="DQ69" s="17"/>
      <c r="DR69" s="17"/>
      <c r="DS69" s="17"/>
      <c r="DT69" s="17"/>
      <c r="DU69" s="17"/>
      <c r="DV69" s="17"/>
      <c r="DW69" s="17"/>
      <c r="DX69" s="17"/>
      <c r="DY69" s="17"/>
      <c r="DZ69" s="17"/>
      <c r="EA69" s="17"/>
      <c r="EB69" s="17"/>
      <c r="EC69" s="17"/>
      <c r="ED69" s="17"/>
      <c r="EE69" s="17"/>
      <c r="EF69" s="17"/>
      <c r="EG69" s="17"/>
      <c r="EH69" s="17"/>
      <c r="EI69" s="17"/>
      <c r="EJ69" s="17"/>
      <c r="EK69" s="17"/>
      <c r="EL69" s="17"/>
      <c r="EM69" s="17"/>
      <c r="EN69" s="17"/>
      <c r="EO69" s="17"/>
      <c r="EP69" s="17"/>
      <c r="EQ69" s="17"/>
      <c r="ER69" s="17"/>
      <c r="ES69" s="17"/>
      <c r="ET69" s="17"/>
      <c r="EU69" s="17"/>
      <c r="EV69" s="17"/>
      <c r="EW69" s="17"/>
      <c r="EX69" s="17"/>
      <c r="EY69" s="17"/>
      <c r="EZ69" s="17"/>
      <c r="FA69" s="17"/>
      <c r="FB69" s="17"/>
      <c r="FC69" s="17"/>
      <c r="FD69" s="17"/>
      <c r="FE69" s="17"/>
      <c r="FF69" s="17"/>
      <c r="FG69" s="17"/>
      <c r="FH69" s="17"/>
      <c r="FI69" s="17"/>
      <c r="FJ69" s="17"/>
      <c r="FK69" s="17"/>
      <c r="FL69" s="17"/>
      <c r="FM69" s="17"/>
      <c r="FN69" s="17"/>
      <c r="FO69" s="17"/>
      <c r="FP69" s="17"/>
      <c r="FQ69" s="17"/>
      <c r="FR69" s="17"/>
      <c r="FS69" s="17"/>
      <c r="FT69" s="17"/>
      <c r="FU69" s="17"/>
      <c r="FV69" s="17"/>
      <c r="FW69" s="17"/>
      <c r="FX69" s="17"/>
      <c r="FY69" s="17"/>
      <c r="FZ69" s="17"/>
      <c r="GA69" s="17"/>
      <c r="GB69" s="17"/>
      <c r="GC69" s="17"/>
      <c r="GD69" s="17"/>
      <c r="GE69" s="17"/>
      <c r="GF69" s="17"/>
      <c r="GG69" s="17"/>
      <c r="GH69" s="17"/>
      <c r="GI69" s="17"/>
      <c r="GJ69" s="17"/>
      <c r="GK69" s="17"/>
      <c r="GL69" s="17"/>
      <c r="GM69" s="17"/>
      <c r="GN69" s="17"/>
      <c r="GO69" s="17"/>
      <c r="GP69" s="17"/>
      <c r="GQ69" s="17"/>
      <c r="GR69" s="17"/>
      <c r="GS69" s="17"/>
      <c r="GT69" s="17"/>
      <c r="GU69" s="17"/>
      <c r="GV69" s="17"/>
      <c r="GW69" s="17"/>
      <c r="GX69" s="17"/>
      <c r="GY69" s="17"/>
      <c r="GZ69" s="17"/>
      <c r="HA69" s="17"/>
      <c r="HB69" s="17"/>
      <c r="HC69" s="17"/>
      <c r="HD69" s="17"/>
      <c r="HE69" s="17"/>
      <c r="HF69" s="17"/>
      <c r="HG69" s="17"/>
      <c r="HH69" s="17"/>
      <c r="HI69" s="17"/>
      <c r="HJ69" s="17"/>
      <c r="HK69" s="17"/>
      <c r="HL69" s="17"/>
      <c r="HM69" s="17"/>
      <c r="HN69" s="17"/>
    </row>
    <row r="70" spans="2:222" s="18" customFormat="1" ht="33.75">
      <c r="B70" s="129" t="s">
        <v>856</v>
      </c>
      <c r="C70" s="7" t="s">
        <v>293</v>
      </c>
      <c r="D70" s="129" t="s">
        <v>5</v>
      </c>
      <c r="E70" s="129">
        <v>80</v>
      </c>
      <c r="F70" s="129" t="s">
        <v>292</v>
      </c>
      <c r="G70" s="129" t="s">
        <v>206</v>
      </c>
      <c r="H70" s="15">
        <v>92762</v>
      </c>
      <c r="I70" s="67">
        <v>12.86</v>
      </c>
      <c r="J70" s="16">
        <f t="shared" si="3"/>
        <v>1028.8</v>
      </c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7"/>
      <c r="AL70" s="17"/>
      <c r="AM70" s="17"/>
      <c r="AN70" s="17"/>
      <c r="AO70" s="17"/>
      <c r="AP70" s="17"/>
      <c r="AQ70" s="17"/>
      <c r="AR70" s="17"/>
      <c r="AS70" s="17"/>
      <c r="AT70" s="17"/>
      <c r="AU70" s="17"/>
      <c r="AV70" s="17"/>
      <c r="AW70" s="17"/>
      <c r="AX70" s="17"/>
      <c r="AY70" s="17"/>
      <c r="AZ70" s="17"/>
      <c r="BA70" s="17"/>
      <c r="BB70" s="17"/>
      <c r="BC70" s="17"/>
      <c r="BD70" s="17"/>
      <c r="BE70" s="17"/>
      <c r="BF70" s="17"/>
      <c r="BG70" s="17"/>
      <c r="BH70" s="17"/>
      <c r="BI70" s="17"/>
      <c r="BJ70" s="17"/>
      <c r="BK70" s="17"/>
      <c r="BL70" s="17"/>
      <c r="BM70" s="17"/>
      <c r="BN70" s="17"/>
      <c r="BO70" s="17"/>
      <c r="BP70" s="17"/>
      <c r="BQ70" s="17"/>
      <c r="BR70" s="17"/>
      <c r="BS70" s="17"/>
      <c r="BT70" s="17"/>
      <c r="BU70" s="17"/>
      <c r="BV70" s="17"/>
      <c r="BW70" s="17"/>
      <c r="BX70" s="17"/>
      <c r="BY70" s="17"/>
      <c r="BZ70" s="17"/>
      <c r="CA70" s="17"/>
      <c r="CB70" s="17"/>
      <c r="CC70" s="17"/>
      <c r="CD70" s="17"/>
      <c r="CE70" s="17"/>
      <c r="CF70" s="17"/>
      <c r="CG70" s="17"/>
      <c r="CH70" s="17"/>
      <c r="CI70" s="17"/>
      <c r="CJ70" s="17"/>
      <c r="CK70" s="17"/>
      <c r="CL70" s="17"/>
      <c r="CM70" s="17"/>
      <c r="CN70" s="17"/>
      <c r="CO70" s="17"/>
      <c r="CP70" s="17"/>
      <c r="CQ70" s="17"/>
      <c r="CR70" s="17"/>
      <c r="CS70" s="17"/>
      <c r="CT70" s="17"/>
      <c r="CU70" s="17"/>
      <c r="CV70" s="17"/>
      <c r="CW70" s="17"/>
      <c r="CX70" s="17"/>
      <c r="CY70" s="17"/>
      <c r="CZ70" s="17"/>
      <c r="DA70" s="17"/>
      <c r="DB70" s="17"/>
      <c r="DC70" s="17"/>
      <c r="DD70" s="17"/>
      <c r="DE70" s="17"/>
      <c r="DF70" s="17"/>
      <c r="DG70" s="17"/>
      <c r="DH70" s="17"/>
      <c r="DI70" s="17"/>
      <c r="DJ70" s="17"/>
      <c r="DK70" s="17"/>
      <c r="DL70" s="17"/>
      <c r="DM70" s="17"/>
      <c r="DN70" s="17"/>
      <c r="DO70" s="17"/>
      <c r="DP70" s="17"/>
      <c r="DQ70" s="17"/>
      <c r="DR70" s="17"/>
      <c r="DS70" s="17"/>
      <c r="DT70" s="17"/>
      <c r="DU70" s="17"/>
      <c r="DV70" s="17"/>
      <c r="DW70" s="17"/>
      <c r="DX70" s="17"/>
      <c r="DY70" s="17"/>
      <c r="DZ70" s="17"/>
      <c r="EA70" s="17"/>
      <c r="EB70" s="17"/>
      <c r="EC70" s="17"/>
      <c r="ED70" s="17"/>
      <c r="EE70" s="17"/>
      <c r="EF70" s="17"/>
      <c r="EG70" s="17"/>
      <c r="EH70" s="17"/>
      <c r="EI70" s="17"/>
      <c r="EJ70" s="17"/>
      <c r="EK70" s="17"/>
      <c r="EL70" s="17"/>
      <c r="EM70" s="17"/>
      <c r="EN70" s="17"/>
      <c r="EO70" s="17"/>
      <c r="EP70" s="17"/>
      <c r="EQ70" s="17"/>
      <c r="ER70" s="17"/>
      <c r="ES70" s="17"/>
      <c r="ET70" s="17"/>
      <c r="EU70" s="17"/>
      <c r="EV70" s="17"/>
      <c r="EW70" s="17"/>
      <c r="EX70" s="17"/>
      <c r="EY70" s="17"/>
      <c r="EZ70" s="17"/>
      <c r="FA70" s="17"/>
      <c r="FB70" s="17"/>
      <c r="FC70" s="17"/>
      <c r="FD70" s="17"/>
      <c r="FE70" s="17"/>
      <c r="FF70" s="17"/>
      <c r="FG70" s="17"/>
      <c r="FH70" s="17"/>
      <c r="FI70" s="17"/>
      <c r="FJ70" s="17"/>
      <c r="FK70" s="17"/>
      <c r="FL70" s="17"/>
      <c r="FM70" s="17"/>
      <c r="FN70" s="17"/>
      <c r="FO70" s="17"/>
      <c r="FP70" s="17"/>
      <c r="FQ70" s="17"/>
      <c r="FR70" s="17"/>
      <c r="FS70" s="17"/>
      <c r="FT70" s="17"/>
      <c r="FU70" s="17"/>
      <c r="FV70" s="17"/>
      <c r="FW70" s="17"/>
      <c r="FX70" s="17"/>
      <c r="FY70" s="17"/>
      <c r="FZ70" s="17"/>
      <c r="GA70" s="17"/>
      <c r="GB70" s="17"/>
      <c r="GC70" s="17"/>
      <c r="GD70" s="17"/>
      <c r="GE70" s="17"/>
      <c r="GF70" s="17"/>
      <c r="GG70" s="17"/>
      <c r="GH70" s="17"/>
      <c r="GI70" s="17"/>
      <c r="GJ70" s="17"/>
      <c r="GK70" s="17"/>
      <c r="GL70" s="17"/>
      <c r="GM70" s="17"/>
      <c r="GN70" s="17"/>
      <c r="GO70" s="17"/>
      <c r="GP70" s="17"/>
      <c r="GQ70" s="17"/>
      <c r="GR70" s="17"/>
      <c r="GS70" s="17"/>
      <c r="GT70" s="17"/>
      <c r="GU70" s="17"/>
      <c r="GV70" s="17"/>
      <c r="GW70" s="17"/>
      <c r="GX70" s="17"/>
      <c r="GY70" s="17"/>
      <c r="GZ70" s="17"/>
      <c r="HA70" s="17"/>
      <c r="HB70" s="17"/>
      <c r="HC70" s="17"/>
      <c r="HD70" s="17"/>
      <c r="HE70" s="17"/>
      <c r="HF70" s="17"/>
      <c r="HG70" s="17"/>
      <c r="HH70" s="17"/>
      <c r="HI70" s="17"/>
      <c r="HJ70" s="17"/>
      <c r="HK70" s="17"/>
      <c r="HL70" s="17"/>
      <c r="HM70" s="17"/>
      <c r="HN70" s="17"/>
    </row>
    <row r="71" spans="2:222" s="18" customFormat="1" ht="33.75">
      <c r="B71" s="129" t="s">
        <v>857</v>
      </c>
      <c r="C71" s="7" t="s">
        <v>294</v>
      </c>
      <c r="D71" s="129" t="s">
        <v>5</v>
      </c>
      <c r="E71" s="129">
        <v>50</v>
      </c>
      <c r="F71" s="129" t="s">
        <v>292</v>
      </c>
      <c r="G71" s="129" t="s">
        <v>206</v>
      </c>
      <c r="H71" s="15">
        <v>92760</v>
      </c>
      <c r="I71" s="67">
        <v>14.66</v>
      </c>
      <c r="J71" s="16">
        <f t="shared" si="3"/>
        <v>733</v>
      </c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7"/>
      <c r="AL71" s="17"/>
      <c r="AM71" s="17"/>
      <c r="AN71" s="17"/>
      <c r="AO71" s="17"/>
      <c r="AP71" s="17"/>
      <c r="AQ71" s="17"/>
      <c r="AR71" s="17"/>
      <c r="AS71" s="17"/>
      <c r="AT71" s="17"/>
      <c r="AU71" s="17"/>
      <c r="AV71" s="17"/>
      <c r="AW71" s="17"/>
      <c r="AX71" s="17"/>
      <c r="AY71" s="17"/>
      <c r="AZ71" s="17"/>
      <c r="BA71" s="17"/>
      <c r="BB71" s="17"/>
      <c r="BC71" s="17"/>
      <c r="BD71" s="17"/>
      <c r="BE71" s="17"/>
      <c r="BF71" s="17"/>
      <c r="BG71" s="17"/>
      <c r="BH71" s="17"/>
      <c r="BI71" s="17"/>
      <c r="BJ71" s="17"/>
      <c r="BK71" s="17"/>
      <c r="BL71" s="17"/>
      <c r="BM71" s="17"/>
      <c r="BN71" s="17"/>
      <c r="BO71" s="17"/>
      <c r="BP71" s="17"/>
      <c r="BQ71" s="17"/>
      <c r="BR71" s="17"/>
      <c r="BS71" s="17"/>
      <c r="BT71" s="17"/>
      <c r="BU71" s="17"/>
      <c r="BV71" s="17"/>
      <c r="BW71" s="17"/>
      <c r="BX71" s="17"/>
      <c r="BY71" s="17"/>
      <c r="BZ71" s="17"/>
      <c r="CA71" s="17"/>
      <c r="CB71" s="17"/>
      <c r="CC71" s="17"/>
      <c r="CD71" s="17"/>
      <c r="CE71" s="17"/>
      <c r="CF71" s="17"/>
      <c r="CG71" s="17"/>
      <c r="CH71" s="17"/>
      <c r="CI71" s="17"/>
      <c r="CJ71" s="17"/>
      <c r="CK71" s="17"/>
      <c r="CL71" s="17"/>
      <c r="CM71" s="17"/>
      <c r="CN71" s="17"/>
      <c r="CO71" s="17"/>
      <c r="CP71" s="17"/>
      <c r="CQ71" s="17"/>
      <c r="CR71" s="17"/>
      <c r="CS71" s="17"/>
      <c r="CT71" s="17"/>
      <c r="CU71" s="17"/>
      <c r="CV71" s="17"/>
      <c r="CW71" s="17"/>
      <c r="CX71" s="17"/>
      <c r="CY71" s="17"/>
      <c r="CZ71" s="17"/>
      <c r="DA71" s="17"/>
      <c r="DB71" s="17"/>
      <c r="DC71" s="17"/>
      <c r="DD71" s="17"/>
      <c r="DE71" s="17"/>
      <c r="DF71" s="17"/>
      <c r="DG71" s="17"/>
      <c r="DH71" s="17"/>
      <c r="DI71" s="17"/>
      <c r="DJ71" s="17"/>
      <c r="DK71" s="17"/>
      <c r="DL71" s="17"/>
      <c r="DM71" s="17"/>
      <c r="DN71" s="17"/>
      <c r="DO71" s="17"/>
      <c r="DP71" s="17"/>
      <c r="DQ71" s="17"/>
      <c r="DR71" s="17"/>
      <c r="DS71" s="17"/>
      <c r="DT71" s="17"/>
      <c r="DU71" s="17"/>
      <c r="DV71" s="17"/>
      <c r="DW71" s="17"/>
      <c r="DX71" s="17"/>
      <c r="DY71" s="17"/>
      <c r="DZ71" s="17"/>
      <c r="EA71" s="17"/>
      <c r="EB71" s="17"/>
      <c r="EC71" s="17"/>
      <c r="ED71" s="17"/>
      <c r="EE71" s="17"/>
      <c r="EF71" s="17"/>
      <c r="EG71" s="17"/>
      <c r="EH71" s="17"/>
      <c r="EI71" s="17"/>
      <c r="EJ71" s="17"/>
      <c r="EK71" s="17"/>
      <c r="EL71" s="17"/>
      <c r="EM71" s="17"/>
      <c r="EN71" s="17"/>
      <c r="EO71" s="17"/>
      <c r="EP71" s="17"/>
      <c r="EQ71" s="17"/>
      <c r="ER71" s="17"/>
      <c r="ES71" s="17"/>
      <c r="ET71" s="17"/>
      <c r="EU71" s="17"/>
      <c r="EV71" s="17"/>
      <c r="EW71" s="17"/>
      <c r="EX71" s="17"/>
      <c r="EY71" s="17"/>
      <c r="EZ71" s="17"/>
      <c r="FA71" s="17"/>
      <c r="FB71" s="17"/>
      <c r="FC71" s="17"/>
      <c r="FD71" s="17"/>
      <c r="FE71" s="17"/>
      <c r="FF71" s="17"/>
      <c r="FG71" s="17"/>
      <c r="FH71" s="17"/>
      <c r="FI71" s="17"/>
      <c r="FJ71" s="17"/>
      <c r="FK71" s="17"/>
      <c r="FL71" s="17"/>
      <c r="FM71" s="17"/>
      <c r="FN71" s="17"/>
      <c r="FO71" s="17"/>
      <c r="FP71" s="17"/>
      <c r="FQ71" s="17"/>
      <c r="FR71" s="17"/>
      <c r="FS71" s="17"/>
      <c r="FT71" s="17"/>
      <c r="FU71" s="17"/>
      <c r="FV71" s="17"/>
      <c r="FW71" s="17"/>
      <c r="FX71" s="17"/>
      <c r="FY71" s="17"/>
      <c r="FZ71" s="17"/>
      <c r="GA71" s="17"/>
      <c r="GB71" s="17"/>
      <c r="GC71" s="17"/>
      <c r="GD71" s="17"/>
      <c r="GE71" s="17"/>
      <c r="GF71" s="17"/>
      <c r="GG71" s="17"/>
      <c r="GH71" s="17"/>
      <c r="GI71" s="17"/>
      <c r="GJ71" s="17"/>
      <c r="GK71" s="17"/>
      <c r="GL71" s="17"/>
      <c r="GM71" s="17"/>
      <c r="GN71" s="17"/>
      <c r="GO71" s="17"/>
      <c r="GP71" s="17"/>
      <c r="GQ71" s="17"/>
      <c r="GR71" s="17"/>
      <c r="GS71" s="17"/>
      <c r="GT71" s="17"/>
      <c r="GU71" s="17"/>
      <c r="GV71" s="17"/>
      <c r="GW71" s="17"/>
      <c r="GX71" s="17"/>
      <c r="GY71" s="17"/>
      <c r="GZ71" s="17"/>
      <c r="HA71" s="17"/>
      <c r="HB71" s="17"/>
      <c r="HC71" s="17"/>
      <c r="HD71" s="17"/>
      <c r="HE71" s="17"/>
      <c r="HF71" s="17"/>
      <c r="HG71" s="17"/>
      <c r="HH71" s="17"/>
      <c r="HI71" s="17"/>
      <c r="HJ71" s="17"/>
      <c r="HK71" s="17"/>
      <c r="HL71" s="17"/>
      <c r="HM71" s="17"/>
      <c r="HN71" s="17"/>
    </row>
    <row r="72" spans="2:222" s="18" customFormat="1" ht="33.75">
      <c r="B72" s="129" t="s">
        <v>858</v>
      </c>
      <c r="C72" s="7" t="s">
        <v>298</v>
      </c>
      <c r="D72" s="129" t="s">
        <v>5</v>
      </c>
      <c r="E72" s="129">
        <v>2284</v>
      </c>
      <c r="F72" s="129" t="s">
        <v>292</v>
      </c>
      <c r="G72" s="129" t="s">
        <v>206</v>
      </c>
      <c r="H72" s="15">
        <v>92759</v>
      </c>
      <c r="I72" s="67">
        <v>15</v>
      </c>
      <c r="J72" s="16">
        <f t="shared" si="3"/>
        <v>34260</v>
      </c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7"/>
      <c r="AL72" s="17"/>
      <c r="AM72" s="17"/>
      <c r="AN72" s="17"/>
      <c r="AO72" s="17"/>
      <c r="AP72" s="17"/>
      <c r="AQ72" s="17"/>
      <c r="AR72" s="17"/>
      <c r="AS72" s="17"/>
      <c r="AT72" s="17"/>
      <c r="AU72" s="17"/>
      <c r="AV72" s="17"/>
      <c r="AW72" s="17"/>
      <c r="AX72" s="17"/>
      <c r="AY72" s="17"/>
      <c r="AZ72" s="17"/>
      <c r="BA72" s="17"/>
      <c r="BB72" s="17"/>
      <c r="BC72" s="17"/>
      <c r="BD72" s="17"/>
      <c r="BE72" s="17"/>
      <c r="BF72" s="17"/>
      <c r="BG72" s="17"/>
      <c r="BH72" s="17"/>
      <c r="BI72" s="17"/>
      <c r="BJ72" s="17"/>
      <c r="BK72" s="17"/>
      <c r="BL72" s="17"/>
      <c r="BM72" s="17"/>
      <c r="BN72" s="17"/>
      <c r="BO72" s="17"/>
      <c r="BP72" s="17"/>
      <c r="BQ72" s="17"/>
      <c r="BR72" s="17"/>
      <c r="BS72" s="17"/>
      <c r="BT72" s="17"/>
      <c r="BU72" s="17"/>
      <c r="BV72" s="17"/>
      <c r="BW72" s="17"/>
      <c r="BX72" s="17"/>
      <c r="BY72" s="17"/>
      <c r="BZ72" s="17"/>
      <c r="CA72" s="17"/>
      <c r="CB72" s="17"/>
      <c r="CC72" s="17"/>
      <c r="CD72" s="17"/>
      <c r="CE72" s="17"/>
      <c r="CF72" s="17"/>
      <c r="CG72" s="17"/>
      <c r="CH72" s="17"/>
      <c r="CI72" s="17"/>
      <c r="CJ72" s="17"/>
      <c r="CK72" s="17"/>
      <c r="CL72" s="17"/>
      <c r="CM72" s="17"/>
      <c r="CN72" s="17"/>
      <c r="CO72" s="17"/>
      <c r="CP72" s="17"/>
      <c r="CQ72" s="17"/>
      <c r="CR72" s="17"/>
      <c r="CS72" s="17"/>
      <c r="CT72" s="17"/>
      <c r="CU72" s="17"/>
      <c r="CV72" s="17"/>
      <c r="CW72" s="17"/>
      <c r="CX72" s="17"/>
      <c r="CY72" s="17"/>
      <c r="CZ72" s="17"/>
      <c r="DA72" s="17"/>
      <c r="DB72" s="17"/>
      <c r="DC72" s="17"/>
      <c r="DD72" s="17"/>
      <c r="DE72" s="17"/>
      <c r="DF72" s="17"/>
      <c r="DG72" s="17"/>
      <c r="DH72" s="17"/>
      <c r="DI72" s="17"/>
      <c r="DJ72" s="17"/>
      <c r="DK72" s="17"/>
      <c r="DL72" s="17"/>
      <c r="DM72" s="17"/>
      <c r="DN72" s="17"/>
      <c r="DO72" s="17"/>
      <c r="DP72" s="17"/>
      <c r="DQ72" s="17"/>
      <c r="DR72" s="17"/>
      <c r="DS72" s="17"/>
      <c r="DT72" s="17"/>
      <c r="DU72" s="17"/>
      <c r="DV72" s="17"/>
      <c r="DW72" s="17"/>
      <c r="DX72" s="17"/>
      <c r="DY72" s="17"/>
      <c r="DZ72" s="17"/>
      <c r="EA72" s="17"/>
      <c r="EB72" s="17"/>
      <c r="EC72" s="17"/>
      <c r="ED72" s="17"/>
      <c r="EE72" s="17"/>
      <c r="EF72" s="17"/>
      <c r="EG72" s="17"/>
      <c r="EH72" s="17"/>
      <c r="EI72" s="17"/>
      <c r="EJ72" s="17"/>
      <c r="EK72" s="17"/>
      <c r="EL72" s="17"/>
      <c r="EM72" s="17"/>
      <c r="EN72" s="17"/>
      <c r="EO72" s="17"/>
      <c r="EP72" s="17"/>
      <c r="EQ72" s="17"/>
      <c r="ER72" s="17"/>
      <c r="ES72" s="17"/>
      <c r="ET72" s="17"/>
      <c r="EU72" s="17"/>
      <c r="EV72" s="17"/>
      <c r="EW72" s="17"/>
      <c r="EX72" s="17"/>
      <c r="EY72" s="17"/>
      <c r="EZ72" s="17"/>
      <c r="FA72" s="17"/>
      <c r="FB72" s="17"/>
      <c r="FC72" s="17"/>
      <c r="FD72" s="17"/>
      <c r="FE72" s="17"/>
      <c r="FF72" s="17"/>
      <c r="FG72" s="17"/>
      <c r="FH72" s="17"/>
      <c r="FI72" s="17"/>
      <c r="FJ72" s="17"/>
      <c r="FK72" s="17"/>
      <c r="FL72" s="17"/>
      <c r="FM72" s="17"/>
      <c r="FN72" s="17"/>
      <c r="FO72" s="17"/>
      <c r="FP72" s="17"/>
      <c r="FQ72" s="17"/>
      <c r="FR72" s="17"/>
      <c r="FS72" s="17"/>
      <c r="FT72" s="17"/>
      <c r="FU72" s="17"/>
      <c r="FV72" s="17"/>
      <c r="FW72" s="17"/>
      <c r="FX72" s="17"/>
      <c r="FY72" s="17"/>
      <c r="FZ72" s="17"/>
      <c r="GA72" s="17"/>
      <c r="GB72" s="17"/>
      <c r="GC72" s="17"/>
      <c r="GD72" s="17"/>
      <c r="GE72" s="17"/>
      <c r="GF72" s="17"/>
      <c r="GG72" s="17"/>
      <c r="GH72" s="17"/>
      <c r="GI72" s="17"/>
      <c r="GJ72" s="17"/>
      <c r="GK72" s="17"/>
      <c r="GL72" s="17"/>
      <c r="GM72" s="17"/>
      <c r="GN72" s="17"/>
      <c r="GO72" s="17"/>
      <c r="GP72" s="17"/>
      <c r="GQ72" s="17"/>
      <c r="GR72" s="17"/>
      <c r="GS72" s="17"/>
      <c r="GT72" s="17"/>
      <c r="GU72" s="17"/>
      <c r="GV72" s="17"/>
      <c r="GW72" s="17"/>
      <c r="GX72" s="17"/>
      <c r="GY72" s="17"/>
      <c r="GZ72" s="17"/>
      <c r="HA72" s="17"/>
      <c r="HB72" s="17"/>
      <c r="HC72" s="17"/>
      <c r="HD72" s="17"/>
      <c r="HE72" s="17"/>
      <c r="HF72" s="17"/>
      <c r="HG72" s="17"/>
      <c r="HH72" s="17"/>
      <c r="HI72" s="17"/>
      <c r="HJ72" s="17"/>
      <c r="HK72" s="17"/>
    </row>
    <row r="73" spans="2:222" s="18" customFormat="1" ht="18" customHeight="1">
      <c r="B73" s="129"/>
      <c r="C73" s="25" t="s">
        <v>69</v>
      </c>
      <c r="D73" s="129"/>
      <c r="E73" s="129"/>
      <c r="F73" s="129"/>
      <c r="G73" s="129"/>
      <c r="H73" s="15"/>
      <c r="I73" s="16"/>
      <c r="J73" s="165">
        <f>SUBTOTAL(9,J62:J72)</f>
        <v>351414.98999999993</v>
      </c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7"/>
      <c r="AL73" s="17"/>
      <c r="AM73" s="17"/>
      <c r="AN73" s="17"/>
      <c r="AO73" s="17"/>
      <c r="AP73" s="17"/>
      <c r="AQ73" s="17"/>
      <c r="AR73" s="17"/>
      <c r="AS73" s="17"/>
      <c r="AT73" s="17"/>
      <c r="AU73" s="17"/>
      <c r="AV73" s="17"/>
      <c r="AW73" s="17"/>
      <c r="AX73" s="17"/>
      <c r="AY73" s="17"/>
      <c r="AZ73" s="17"/>
      <c r="BA73" s="17"/>
      <c r="BB73" s="17"/>
      <c r="BC73" s="17"/>
      <c r="BD73" s="17"/>
      <c r="BE73" s="17"/>
      <c r="BF73" s="17"/>
      <c r="BG73" s="17"/>
      <c r="BH73" s="17"/>
      <c r="BI73" s="17"/>
      <c r="BJ73" s="17"/>
      <c r="BK73" s="17"/>
      <c r="BL73" s="17"/>
      <c r="BM73" s="17"/>
      <c r="BN73" s="17"/>
      <c r="BO73" s="17"/>
      <c r="BP73" s="17"/>
      <c r="BQ73" s="17"/>
      <c r="BR73" s="17"/>
      <c r="BS73" s="17"/>
      <c r="BT73" s="17"/>
      <c r="BU73" s="17"/>
      <c r="BV73" s="17"/>
      <c r="BW73" s="17"/>
      <c r="BX73" s="17"/>
      <c r="BY73" s="17"/>
      <c r="BZ73" s="17"/>
      <c r="CA73" s="17"/>
      <c r="CB73" s="17"/>
      <c r="CC73" s="17"/>
      <c r="CD73" s="17"/>
      <c r="CE73" s="17"/>
      <c r="CF73" s="17"/>
      <c r="CG73" s="17"/>
      <c r="CH73" s="17"/>
      <c r="CI73" s="17"/>
      <c r="CJ73" s="17"/>
      <c r="CK73" s="17"/>
      <c r="CL73" s="17"/>
      <c r="CM73" s="17"/>
      <c r="CN73" s="17"/>
      <c r="CO73" s="17"/>
      <c r="CP73" s="17"/>
      <c r="CQ73" s="17"/>
      <c r="CR73" s="17"/>
      <c r="CS73" s="17"/>
      <c r="CT73" s="17"/>
      <c r="CU73" s="17"/>
      <c r="CV73" s="17"/>
      <c r="CW73" s="17"/>
      <c r="CX73" s="17"/>
      <c r="CY73" s="17"/>
      <c r="CZ73" s="17"/>
      <c r="DA73" s="17"/>
      <c r="DB73" s="17"/>
      <c r="DC73" s="17"/>
      <c r="DD73" s="17"/>
      <c r="DE73" s="17"/>
      <c r="DF73" s="17"/>
      <c r="DG73" s="17"/>
      <c r="DH73" s="17"/>
      <c r="DI73" s="17"/>
      <c r="DJ73" s="17"/>
      <c r="DK73" s="17"/>
      <c r="DL73" s="17"/>
      <c r="DM73" s="17"/>
      <c r="DN73" s="17"/>
      <c r="DO73" s="17"/>
      <c r="DP73" s="17"/>
      <c r="DQ73" s="17"/>
      <c r="DR73" s="17"/>
      <c r="DS73" s="17"/>
      <c r="DT73" s="17"/>
      <c r="DU73" s="17"/>
      <c r="DV73" s="17"/>
      <c r="DW73" s="17"/>
      <c r="DX73" s="17"/>
      <c r="DY73" s="17"/>
      <c r="DZ73" s="17"/>
      <c r="EA73" s="17"/>
      <c r="EB73" s="17"/>
      <c r="EC73" s="17"/>
      <c r="ED73" s="17"/>
      <c r="EE73" s="17"/>
      <c r="EF73" s="17"/>
      <c r="EG73" s="17"/>
      <c r="EH73" s="17"/>
      <c r="EI73" s="17"/>
      <c r="EJ73" s="17"/>
      <c r="EK73" s="17"/>
      <c r="EL73" s="17"/>
      <c r="EM73" s="17"/>
      <c r="EN73" s="17"/>
      <c r="EO73" s="17"/>
      <c r="EP73" s="17"/>
      <c r="EQ73" s="17"/>
      <c r="ER73" s="17"/>
      <c r="ES73" s="17"/>
      <c r="ET73" s="17"/>
      <c r="EU73" s="17"/>
      <c r="EV73" s="17"/>
      <c r="EW73" s="17"/>
      <c r="EX73" s="17"/>
      <c r="EY73" s="17"/>
      <c r="EZ73" s="17"/>
      <c r="FA73" s="17"/>
      <c r="FB73" s="17"/>
      <c r="FC73" s="17"/>
      <c r="FD73" s="17"/>
      <c r="FE73" s="17"/>
      <c r="FF73" s="17"/>
      <c r="FG73" s="17"/>
      <c r="FH73" s="17"/>
      <c r="FI73" s="17"/>
      <c r="FJ73" s="17"/>
      <c r="FK73" s="17"/>
      <c r="FL73" s="17"/>
      <c r="FM73" s="17"/>
      <c r="FN73" s="17"/>
      <c r="FO73" s="17"/>
      <c r="FP73" s="17"/>
      <c r="FQ73" s="17"/>
      <c r="FR73" s="17"/>
      <c r="FS73" s="17"/>
      <c r="FT73" s="17"/>
      <c r="FU73" s="17"/>
      <c r="FV73" s="17"/>
      <c r="FW73" s="17"/>
      <c r="FX73" s="17"/>
      <c r="FY73" s="17"/>
      <c r="FZ73" s="17"/>
      <c r="GA73" s="17"/>
      <c r="GB73" s="17"/>
      <c r="GC73" s="17"/>
      <c r="GD73" s="17"/>
      <c r="GE73" s="17"/>
      <c r="GF73" s="17"/>
      <c r="GG73" s="17"/>
      <c r="GH73" s="17"/>
      <c r="GI73" s="17"/>
      <c r="GJ73" s="17"/>
      <c r="GK73" s="17"/>
      <c r="GL73" s="17"/>
      <c r="GM73" s="17"/>
      <c r="GN73" s="17"/>
      <c r="GO73" s="17"/>
      <c r="GP73" s="17"/>
      <c r="GQ73" s="17"/>
      <c r="GR73" s="17"/>
      <c r="GS73" s="17"/>
      <c r="GT73" s="17"/>
      <c r="GU73" s="17"/>
      <c r="GV73" s="17"/>
      <c r="GW73" s="17"/>
      <c r="GX73" s="17"/>
      <c r="GY73" s="17"/>
      <c r="GZ73" s="17"/>
      <c r="HA73" s="17"/>
      <c r="HB73" s="17"/>
      <c r="HC73" s="17"/>
      <c r="HD73" s="17"/>
      <c r="HE73" s="17"/>
      <c r="HF73" s="17"/>
      <c r="HG73" s="17"/>
      <c r="HH73" s="17"/>
      <c r="HI73" s="17"/>
      <c r="HJ73" s="17"/>
      <c r="HK73" s="17"/>
    </row>
    <row r="74" spans="2:222">
      <c r="B74" s="33" t="s">
        <v>757</v>
      </c>
      <c r="C74" s="28" t="s">
        <v>387</v>
      </c>
      <c r="D74" s="33"/>
      <c r="E74" s="33"/>
      <c r="F74" s="33"/>
      <c r="G74" s="33"/>
      <c r="H74" s="33"/>
      <c r="I74" s="33"/>
      <c r="J74" s="33"/>
    </row>
    <row r="75" spans="2:222" s="18" customFormat="1" ht="33.75" customHeight="1">
      <c r="B75" s="129" t="s">
        <v>806</v>
      </c>
      <c r="C75" s="7" t="s">
        <v>1100</v>
      </c>
      <c r="D75" s="129" t="s">
        <v>5</v>
      </c>
      <c r="E75" s="129">
        <v>5.18</v>
      </c>
      <c r="F75" s="129" t="s">
        <v>30</v>
      </c>
      <c r="G75" s="129" t="s">
        <v>22</v>
      </c>
      <c r="H75" s="66" t="s">
        <v>1099</v>
      </c>
      <c r="I75" s="67">
        <v>2209.6799999999998</v>
      </c>
      <c r="J75" s="16">
        <f>I75*E75</f>
        <v>11446.142399999999</v>
      </c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7"/>
      <c r="AL75" s="17"/>
      <c r="AM75" s="17"/>
      <c r="AN75" s="17"/>
      <c r="AO75" s="17"/>
      <c r="AP75" s="17"/>
      <c r="AQ75" s="17"/>
      <c r="AR75" s="17"/>
      <c r="AS75" s="17"/>
      <c r="AT75" s="17"/>
      <c r="AU75" s="17"/>
      <c r="AV75" s="17"/>
      <c r="AW75" s="17"/>
      <c r="AX75" s="17"/>
      <c r="AY75" s="17"/>
      <c r="AZ75" s="17"/>
      <c r="BA75" s="17"/>
      <c r="BB75" s="17"/>
      <c r="BC75" s="17"/>
      <c r="BD75" s="17"/>
      <c r="BE75" s="17"/>
      <c r="BF75" s="17"/>
      <c r="BG75" s="17"/>
      <c r="BH75" s="17"/>
      <c r="BI75" s="17"/>
      <c r="BJ75" s="17"/>
      <c r="BK75" s="17"/>
      <c r="BL75" s="17"/>
      <c r="BM75" s="17"/>
      <c r="BN75" s="17"/>
      <c r="BO75" s="17"/>
      <c r="BP75" s="17"/>
      <c r="BQ75" s="17"/>
      <c r="BR75" s="17"/>
      <c r="BS75" s="17"/>
      <c r="BT75" s="17"/>
      <c r="BU75" s="17"/>
      <c r="BV75" s="17"/>
      <c r="BW75" s="17"/>
      <c r="BX75" s="17"/>
      <c r="BY75" s="17"/>
      <c r="BZ75" s="17"/>
      <c r="CA75" s="17"/>
      <c r="CB75" s="17"/>
      <c r="CC75" s="17"/>
      <c r="CD75" s="17"/>
      <c r="CE75" s="17"/>
      <c r="CF75" s="17"/>
      <c r="CG75" s="17"/>
      <c r="CH75" s="17"/>
      <c r="CI75" s="17"/>
      <c r="CJ75" s="17"/>
      <c r="CK75" s="17"/>
      <c r="CL75" s="17"/>
      <c r="CM75" s="17"/>
      <c r="CN75" s="17"/>
      <c r="CO75" s="17"/>
      <c r="CP75" s="17"/>
      <c r="CQ75" s="17"/>
      <c r="CR75" s="17"/>
      <c r="CS75" s="17"/>
      <c r="CT75" s="17"/>
      <c r="CU75" s="17"/>
      <c r="CV75" s="17"/>
      <c r="CW75" s="17"/>
      <c r="CX75" s="17"/>
      <c r="CY75" s="17"/>
      <c r="CZ75" s="17"/>
      <c r="DA75" s="17"/>
      <c r="DB75" s="17"/>
      <c r="DC75" s="17"/>
      <c r="DD75" s="17"/>
      <c r="DE75" s="17"/>
      <c r="DF75" s="17"/>
      <c r="DG75" s="17"/>
      <c r="DH75" s="17"/>
      <c r="DI75" s="17"/>
      <c r="DJ75" s="17"/>
      <c r="DK75" s="17"/>
      <c r="DL75" s="17"/>
      <c r="DM75" s="17"/>
      <c r="DN75" s="17"/>
      <c r="DO75" s="17"/>
      <c r="DP75" s="17"/>
      <c r="DQ75" s="17"/>
      <c r="DR75" s="17"/>
      <c r="DS75" s="17"/>
      <c r="DT75" s="17"/>
      <c r="DU75" s="17"/>
      <c r="DV75" s="17"/>
      <c r="DW75" s="17"/>
      <c r="DX75" s="17"/>
      <c r="DY75" s="17"/>
      <c r="DZ75" s="17"/>
      <c r="EA75" s="17"/>
      <c r="EB75" s="17"/>
      <c r="EC75" s="17"/>
      <c r="ED75" s="17"/>
      <c r="EE75" s="17"/>
      <c r="EF75" s="17"/>
      <c r="EG75" s="17"/>
      <c r="EH75" s="17"/>
      <c r="EI75" s="17"/>
      <c r="EJ75" s="17"/>
      <c r="EK75" s="17"/>
      <c r="EL75" s="17"/>
      <c r="EM75" s="17"/>
      <c r="EN75" s="17"/>
      <c r="EO75" s="17"/>
      <c r="EP75" s="17"/>
      <c r="EQ75" s="17"/>
      <c r="ER75" s="17"/>
      <c r="ES75" s="17"/>
      <c r="ET75" s="17"/>
      <c r="EU75" s="17"/>
      <c r="EV75" s="17"/>
      <c r="EW75" s="17"/>
      <c r="EX75" s="17"/>
      <c r="EY75" s="17"/>
      <c r="EZ75" s="17"/>
      <c r="FA75" s="17"/>
      <c r="FB75" s="17"/>
      <c r="FC75" s="17"/>
      <c r="FD75" s="17"/>
      <c r="FE75" s="17"/>
      <c r="FF75" s="17"/>
      <c r="FG75" s="17"/>
      <c r="FH75" s="17"/>
      <c r="FI75" s="17"/>
      <c r="FJ75" s="17"/>
      <c r="FK75" s="17"/>
      <c r="FL75" s="17"/>
      <c r="FM75" s="17"/>
      <c r="FN75" s="17"/>
      <c r="FO75" s="17"/>
      <c r="FP75" s="17"/>
      <c r="FQ75" s="17"/>
      <c r="FR75" s="17"/>
      <c r="FS75" s="17"/>
      <c r="FT75" s="17"/>
      <c r="FU75" s="17"/>
      <c r="FV75" s="17"/>
      <c r="FW75" s="17"/>
      <c r="FX75" s="17"/>
      <c r="FY75" s="17"/>
      <c r="FZ75" s="17"/>
      <c r="GA75" s="17"/>
      <c r="GB75" s="17"/>
      <c r="GC75" s="17"/>
      <c r="GD75" s="17"/>
      <c r="GE75" s="17"/>
      <c r="GF75" s="17"/>
      <c r="GG75" s="17"/>
      <c r="GH75" s="17"/>
      <c r="GI75" s="17"/>
      <c r="GJ75" s="17"/>
      <c r="GK75" s="17"/>
      <c r="GL75" s="17"/>
      <c r="GM75" s="17"/>
      <c r="GN75" s="17"/>
      <c r="GO75" s="17"/>
      <c r="GP75" s="17"/>
      <c r="GQ75" s="17"/>
      <c r="GR75" s="17"/>
      <c r="GS75" s="17"/>
      <c r="GT75" s="17"/>
      <c r="GU75" s="17"/>
      <c r="GV75" s="17"/>
      <c r="GW75" s="17"/>
      <c r="GX75" s="17"/>
      <c r="GY75" s="17"/>
      <c r="GZ75" s="17"/>
      <c r="HA75" s="17"/>
      <c r="HB75" s="17"/>
      <c r="HC75" s="17"/>
      <c r="HD75" s="17"/>
      <c r="HE75" s="17"/>
      <c r="HF75" s="17"/>
      <c r="HG75" s="17"/>
      <c r="HH75" s="17"/>
      <c r="HI75" s="17"/>
      <c r="HJ75" s="17"/>
      <c r="HK75" s="17"/>
      <c r="HL75" s="17"/>
      <c r="HM75" s="17"/>
      <c r="HN75" s="17"/>
    </row>
    <row r="76" spans="2:222" s="18" customFormat="1" ht="42.4" customHeight="1">
      <c r="B76" s="129" t="s">
        <v>807</v>
      </c>
      <c r="C76" s="7" t="s">
        <v>1098</v>
      </c>
      <c r="D76" s="129" t="s">
        <v>5</v>
      </c>
      <c r="E76" s="129">
        <v>4</v>
      </c>
      <c r="F76" s="129" t="s">
        <v>30</v>
      </c>
      <c r="G76" s="129" t="s">
        <v>22</v>
      </c>
      <c r="H76" s="66" t="s">
        <v>1097</v>
      </c>
      <c r="I76" s="67">
        <v>2209.6799999999998</v>
      </c>
      <c r="J76" s="16">
        <f>I76*E76</f>
        <v>8838.7199999999993</v>
      </c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7"/>
      <c r="AM76" s="17"/>
      <c r="AN76" s="17"/>
      <c r="AO76" s="17"/>
      <c r="AP76" s="17"/>
      <c r="AQ76" s="17"/>
      <c r="AR76" s="17"/>
      <c r="AS76" s="17"/>
      <c r="AT76" s="17"/>
      <c r="AU76" s="17"/>
      <c r="AV76" s="17"/>
      <c r="AW76" s="17"/>
      <c r="AX76" s="17"/>
      <c r="AY76" s="17"/>
      <c r="AZ76" s="17"/>
      <c r="BA76" s="17"/>
      <c r="BB76" s="17"/>
      <c r="BC76" s="17"/>
      <c r="BD76" s="17"/>
      <c r="BE76" s="17"/>
      <c r="BF76" s="17"/>
      <c r="BG76" s="17"/>
      <c r="BH76" s="17"/>
      <c r="BI76" s="17"/>
      <c r="BJ76" s="17"/>
      <c r="BK76" s="17"/>
      <c r="BL76" s="17"/>
      <c r="BM76" s="17"/>
      <c r="BN76" s="17"/>
      <c r="BO76" s="17"/>
      <c r="BP76" s="17"/>
      <c r="BQ76" s="17"/>
      <c r="BR76" s="17"/>
      <c r="BS76" s="17"/>
      <c r="BT76" s="17"/>
      <c r="BU76" s="17"/>
      <c r="BV76" s="17"/>
      <c r="BW76" s="17"/>
      <c r="BX76" s="17"/>
      <c r="BY76" s="17"/>
      <c r="BZ76" s="17"/>
      <c r="CA76" s="17"/>
      <c r="CB76" s="17"/>
      <c r="CC76" s="17"/>
      <c r="CD76" s="17"/>
      <c r="CE76" s="17"/>
      <c r="CF76" s="17"/>
      <c r="CG76" s="17"/>
      <c r="CH76" s="17"/>
      <c r="CI76" s="17"/>
      <c r="CJ76" s="17"/>
      <c r="CK76" s="17"/>
      <c r="CL76" s="17"/>
      <c r="CM76" s="17"/>
      <c r="CN76" s="17"/>
      <c r="CO76" s="17"/>
      <c r="CP76" s="17"/>
      <c r="CQ76" s="17"/>
      <c r="CR76" s="17"/>
      <c r="CS76" s="17"/>
      <c r="CT76" s="17"/>
      <c r="CU76" s="17"/>
      <c r="CV76" s="17"/>
      <c r="CW76" s="17"/>
      <c r="CX76" s="17"/>
      <c r="CY76" s="17"/>
      <c r="CZ76" s="17"/>
      <c r="DA76" s="17"/>
      <c r="DB76" s="17"/>
      <c r="DC76" s="17"/>
      <c r="DD76" s="17"/>
      <c r="DE76" s="17"/>
      <c r="DF76" s="17"/>
      <c r="DG76" s="17"/>
      <c r="DH76" s="17"/>
      <c r="DI76" s="17"/>
      <c r="DJ76" s="17"/>
      <c r="DK76" s="17"/>
      <c r="DL76" s="17"/>
      <c r="DM76" s="17"/>
      <c r="DN76" s="17"/>
      <c r="DO76" s="17"/>
      <c r="DP76" s="17"/>
      <c r="DQ76" s="17"/>
      <c r="DR76" s="17"/>
      <c r="DS76" s="17"/>
      <c r="DT76" s="17"/>
      <c r="DU76" s="17"/>
      <c r="DV76" s="17"/>
      <c r="DW76" s="17"/>
      <c r="DX76" s="17"/>
      <c r="DY76" s="17"/>
      <c r="DZ76" s="17"/>
      <c r="EA76" s="17"/>
      <c r="EB76" s="17"/>
      <c r="EC76" s="17"/>
      <c r="ED76" s="17"/>
      <c r="EE76" s="17"/>
      <c r="EF76" s="17"/>
      <c r="EG76" s="17"/>
      <c r="EH76" s="17"/>
      <c r="EI76" s="17"/>
      <c r="EJ76" s="17"/>
      <c r="EK76" s="17"/>
      <c r="EL76" s="17"/>
      <c r="EM76" s="17"/>
      <c r="EN76" s="17"/>
      <c r="EO76" s="17"/>
      <c r="EP76" s="17"/>
      <c r="EQ76" s="17"/>
      <c r="ER76" s="17"/>
      <c r="ES76" s="17"/>
      <c r="ET76" s="17"/>
      <c r="EU76" s="17"/>
      <c r="EV76" s="17"/>
      <c r="EW76" s="17"/>
      <c r="EX76" s="17"/>
      <c r="EY76" s="17"/>
      <c r="EZ76" s="17"/>
      <c r="FA76" s="17"/>
      <c r="FB76" s="17"/>
      <c r="FC76" s="17"/>
      <c r="FD76" s="17"/>
      <c r="FE76" s="17"/>
      <c r="FF76" s="17"/>
      <c r="FG76" s="17"/>
      <c r="FH76" s="17"/>
      <c r="FI76" s="17"/>
      <c r="FJ76" s="17"/>
      <c r="FK76" s="17"/>
      <c r="FL76" s="17"/>
      <c r="FM76" s="17"/>
      <c r="FN76" s="17"/>
      <c r="FO76" s="17"/>
      <c r="FP76" s="17"/>
      <c r="FQ76" s="17"/>
      <c r="FR76" s="17"/>
      <c r="FS76" s="17"/>
      <c r="FT76" s="17"/>
      <c r="FU76" s="17"/>
      <c r="FV76" s="17"/>
      <c r="FW76" s="17"/>
      <c r="FX76" s="17"/>
      <c r="FY76" s="17"/>
      <c r="FZ76" s="17"/>
      <c r="GA76" s="17"/>
      <c r="GB76" s="17"/>
      <c r="GC76" s="17"/>
      <c r="GD76" s="17"/>
      <c r="GE76" s="17"/>
      <c r="GF76" s="17"/>
      <c r="GG76" s="17"/>
      <c r="GH76" s="17"/>
      <c r="GI76" s="17"/>
      <c r="GJ76" s="17"/>
      <c r="GK76" s="17"/>
      <c r="GL76" s="17"/>
      <c r="GM76" s="17"/>
      <c r="GN76" s="17"/>
      <c r="GO76" s="17"/>
      <c r="GP76" s="17"/>
      <c r="GQ76" s="17"/>
      <c r="GR76" s="17"/>
      <c r="GS76" s="17"/>
      <c r="GT76" s="17"/>
      <c r="GU76" s="17"/>
      <c r="GV76" s="17"/>
      <c r="GW76" s="17"/>
      <c r="GX76" s="17"/>
      <c r="GY76" s="17"/>
      <c r="GZ76" s="17"/>
      <c r="HA76" s="17"/>
      <c r="HB76" s="17"/>
      <c r="HC76" s="17"/>
      <c r="HD76" s="17"/>
      <c r="HE76" s="17"/>
      <c r="HF76" s="17"/>
      <c r="HG76" s="17"/>
      <c r="HH76" s="17"/>
      <c r="HI76" s="17"/>
      <c r="HJ76" s="17"/>
      <c r="HK76" s="17"/>
    </row>
    <row r="77" spans="2:222" ht="20.100000000000001" customHeight="1">
      <c r="B77" s="129"/>
      <c r="C77" s="25" t="s">
        <v>69</v>
      </c>
      <c r="D77" s="129"/>
      <c r="E77" s="129"/>
      <c r="F77" s="129"/>
      <c r="G77" s="129"/>
      <c r="H77" s="15"/>
      <c r="I77" s="16"/>
      <c r="J77" s="165">
        <f>SUBTOTAL(9,J75:J76)</f>
        <v>20284.862399999998</v>
      </c>
    </row>
    <row r="78" spans="2:222">
      <c r="B78" s="33" t="s">
        <v>808</v>
      </c>
      <c r="C78" s="28" t="s">
        <v>836</v>
      </c>
      <c r="D78" s="33"/>
      <c r="E78" s="33"/>
      <c r="F78" s="33"/>
      <c r="G78" s="33"/>
      <c r="H78" s="33"/>
      <c r="I78" s="33"/>
      <c r="J78" s="33"/>
    </row>
    <row r="79" spans="2:222" s="18" customFormat="1" ht="45">
      <c r="B79" s="129" t="s">
        <v>809</v>
      </c>
      <c r="C79" s="7" t="s">
        <v>687</v>
      </c>
      <c r="D79" s="129" t="s">
        <v>5</v>
      </c>
      <c r="E79" s="129">
        <v>48</v>
      </c>
      <c r="F79" s="129" t="s">
        <v>2</v>
      </c>
      <c r="G79" s="129" t="s">
        <v>22</v>
      </c>
      <c r="H79" s="15" t="s">
        <v>318</v>
      </c>
      <c r="I79" s="67">
        <v>46.49</v>
      </c>
      <c r="J79" s="16">
        <f t="shared" ref="J79:J85" si="4">I79*E79</f>
        <v>2231.52</v>
      </c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7"/>
      <c r="AL79" s="17"/>
      <c r="AM79" s="17"/>
      <c r="AN79" s="17"/>
      <c r="AO79" s="17"/>
      <c r="AP79" s="17"/>
      <c r="AQ79" s="17"/>
      <c r="AR79" s="17"/>
      <c r="AS79" s="17"/>
      <c r="AT79" s="17"/>
      <c r="AU79" s="17"/>
      <c r="AV79" s="17"/>
      <c r="AW79" s="17"/>
      <c r="AX79" s="17"/>
      <c r="AY79" s="17"/>
      <c r="AZ79" s="17"/>
      <c r="BA79" s="17"/>
      <c r="BB79" s="17"/>
      <c r="BC79" s="17"/>
      <c r="BD79" s="17"/>
      <c r="BE79" s="17"/>
      <c r="BF79" s="17"/>
      <c r="BG79" s="17"/>
      <c r="BH79" s="17"/>
      <c r="BI79" s="17"/>
      <c r="BJ79" s="17"/>
      <c r="BK79" s="17"/>
      <c r="BL79" s="17"/>
      <c r="BM79" s="17"/>
      <c r="BN79" s="17"/>
      <c r="BO79" s="17"/>
      <c r="BP79" s="17"/>
      <c r="BQ79" s="17"/>
      <c r="BR79" s="17"/>
      <c r="BS79" s="17"/>
      <c r="BT79" s="17"/>
      <c r="BU79" s="17"/>
      <c r="BV79" s="17"/>
      <c r="BW79" s="17"/>
      <c r="BX79" s="17"/>
      <c r="BY79" s="17"/>
      <c r="BZ79" s="17"/>
      <c r="CA79" s="17"/>
      <c r="CB79" s="17"/>
      <c r="CC79" s="17"/>
      <c r="CD79" s="17"/>
      <c r="CE79" s="17"/>
      <c r="CF79" s="17"/>
      <c r="CG79" s="17"/>
      <c r="CH79" s="17"/>
      <c r="CI79" s="17"/>
      <c r="CJ79" s="17"/>
      <c r="CK79" s="17"/>
      <c r="CL79" s="17"/>
      <c r="CM79" s="17"/>
      <c r="CN79" s="17"/>
      <c r="CO79" s="17"/>
      <c r="CP79" s="17"/>
      <c r="CQ79" s="17"/>
      <c r="CR79" s="17"/>
      <c r="CS79" s="17"/>
      <c r="CT79" s="17"/>
      <c r="CU79" s="17"/>
      <c r="CV79" s="17"/>
      <c r="CW79" s="17"/>
      <c r="CX79" s="17"/>
      <c r="CY79" s="17"/>
      <c r="CZ79" s="17"/>
      <c r="DA79" s="17"/>
      <c r="DB79" s="17"/>
      <c r="DC79" s="17"/>
      <c r="DD79" s="17"/>
      <c r="DE79" s="17"/>
      <c r="DF79" s="17"/>
      <c r="DG79" s="17"/>
      <c r="DH79" s="17"/>
      <c r="DI79" s="17"/>
      <c r="DJ79" s="17"/>
      <c r="DK79" s="17"/>
      <c r="DL79" s="17"/>
      <c r="DM79" s="17"/>
      <c r="DN79" s="17"/>
      <c r="DO79" s="17"/>
      <c r="DP79" s="17"/>
      <c r="DQ79" s="17"/>
      <c r="DR79" s="17"/>
      <c r="DS79" s="17"/>
      <c r="DT79" s="17"/>
      <c r="DU79" s="17"/>
      <c r="DV79" s="17"/>
      <c r="DW79" s="17"/>
      <c r="DX79" s="17"/>
      <c r="DY79" s="17"/>
      <c r="DZ79" s="17"/>
      <c r="EA79" s="17"/>
      <c r="EB79" s="17"/>
      <c r="EC79" s="17"/>
      <c r="ED79" s="17"/>
      <c r="EE79" s="17"/>
      <c r="EF79" s="17"/>
      <c r="EG79" s="17"/>
      <c r="EH79" s="17"/>
      <c r="EI79" s="17"/>
      <c r="EJ79" s="17"/>
      <c r="EK79" s="17"/>
      <c r="EL79" s="17"/>
      <c r="EM79" s="17"/>
      <c r="EN79" s="17"/>
      <c r="EO79" s="17"/>
      <c r="EP79" s="17"/>
      <c r="EQ79" s="17"/>
      <c r="ER79" s="17"/>
      <c r="ES79" s="17"/>
      <c r="ET79" s="17"/>
      <c r="EU79" s="17"/>
      <c r="EV79" s="17"/>
      <c r="EW79" s="17"/>
      <c r="EX79" s="17"/>
      <c r="EY79" s="17"/>
      <c r="EZ79" s="17"/>
      <c r="FA79" s="17"/>
      <c r="FB79" s="17"/>
      <c r="FC79" s="17"/>
      <c r="FD79" s="17"/>
      <c r="FE79" s="17"/>
      <c r="FF79" s="17"/>
      <c r="FG79" s="17"/>
      <c r="FH79" s="17"/>
      <c r="FI79" s="17"/>
      <c r="FJ79" s="17"/>
      <c r="FK79" s="17"/>
      <c r="FL79" s="17"/>
      <c r="FM79" s="17"/>
      <c r="FN79" s="17"/>
      <c r="FO79" s="17"/>
      <c r="FP79" s="17"/>
      <c r="FQ79" s="17"/>
      <c r="FR79" s="17"/>
      <c r="FS79" s="17"/>
      <c r="FT79" s="17"/>
      <c r="FU79" s="17"/>
      <c r="FV79" s="17"/>
      <c r="FW79" s="17"/>
      <c r="FX79" s="17"/>
      <c r="FY79" s="17"/>
      <c r="FZ79" s="17"/>
      <c r="GA79" s="17"/>
      <c r="GB79" s="17"/>
      <c r="GC79" s="17"/>
      <c r="GD79" s="17"/>
      <c r="GE79" s="17"/>
      <c r="GF79" s="17"/>
      <c r="GG79" s="17"/>
      <c r="GH79" s="17"/>
      <c r="GI79" s="17"/>
      <c r="GJ79" s="17"/>
      <c r="GK79" s="17"/>
      <c r="GL79" s="17"/>
      <c r="GM79" s="17"/>
      <c r="GN79" s="17"/>
      <c r="GO79" s="17"/>
      <c r="GP79" s="17"/>
      <c r="GQ79" s="17"/>
      <c r="GR79" s="17"/>
      <c r="GS79" s="17"/>
      <c r="GT79" s="17"/>
      <c r="GU79" s="17"/>
      <c r="GV79" s="17"/>
      <c r="GW79" s="17"/>
      <c r="GX79" s="17"/>
      <c r="GY79" s="17"/>
      <c r="GZ79" s="17"/>
      <c r="HA79" s="17"/>
      <c r="HB79" s="17"/>
      <c r="HC79" s="17"/>
      <c r="HD79" s="17"/>
      <c r="HE79" s="17"/>
      <c r="HF79" s="17"/>
      <c r="HG79" s="17"/>
      <c r="HH79" s="17"/>
      <c r="HI79" s="17"/>
      <c r="HJ79" s="17"/>
      <c r="HK79" s="17"/>
      <c r="HL79" s="17"/>
      <c r="HM79" s="17"/>
      <c r="HN79" s="17"/>
    </row>
    <row r="80" spans="2:222" s="18" customFormat="1" ht="33.75">
      <c r="B80" s="129" t="s">
        <v>810</v>
      </c>
      <c r="C80" s="7" t="s">
        <v>319</v>
      </c>
      <c r="D80" s="129" t="s">
        <v>5</v>
      </c>
      <c r="E80" s="129">
        <v>618.64</v>
      </c>
      <c r="F80" s="129" t="s">
        <v>292</v>
      </c>
      <c r="G80" s="129" t="s">
        <v>22</v>
      </c>
      <c r="H80" s="15" t="s">
        <v>320</v>
      </c>
      <c r="I80" s="67">
        <v>16.88</v>
      </c>
      <c r="J80" s="16">
        <f t="shared" si="4"/>
        <v>10442.643199999999</v>
      </c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7"/>
      <c r="AL80" s="17"/>
      <c r="AM80" s="17"/>
      <c r="AN80" s="17"/>
      <c r="AO80" s="17"/>
      <c r="AP80" s="17"/>
      <c r="AQ80" s="17"/>
      <c r="AR80" s="17"/>
      <c r="AS80" s="17"/>
      <c r="AT80" s="17"/>
      <c r="AU80" s="17"/>
      <c r="AV80" s="17"/>
      <c r="AW80" s="17"/>
      <c r="AX80" s="17"/>
      <c r="AY80" s="17"/>
      <c r="AZ80" s="17"/>
      <c r="BA80" s="17"/>
      <c r="BB80" s="17"/>
      <c r="BC80" s="17"/>
      <c r="BD80" s="17"/>
      <c r="BE80" s="17"/>
      <c r="BF80" s="17"/>
      <c r="BG80" s="17"/>
      <c r="BH80" s="17"/>
      <c r="BI80" s="17"/>
      <c r="BJ80" s="17"/>
      <c r="BK80" s="17"/>
      <c r="BL80" s="17"/>
      <c r="BM80" s="17"/>
      <c r="BN80" s="17"/>
      <c r="BO80" s="17"/>
      <c r="BP80" s="17"/>
      <c r="BQ80" s="17"/>
      <c r="BR80" s="17"/>
      <c r="BS80" s="17"/>
      <c r="BT80" s="17"/>
      <c r="BU80" s="17"/>
      <c r="BV80" s="17"/>
      <c r="BW80" s="17"/>
      <c r="BX80" s="17"/>
      <c r="BY80" s="17"/>
      <c r="BZ80" s="17"/>
      <c r="CA80" s="17"/>
      <c r="CB80" s="17"/>
      <c r="CC80" s="17"/>
      <c r="CD80" s="17"/>
      <c r="CE80" s="17"/>
      <c r="CF80" s="17"/>
      <c r="CG80" s="17"/>
      <c r="CH80" s="17"/>
      <c r="CI80" s="17"/>
      <c r="CJ80" s="17"/>
      <c r="CK80" s="17"/>
      <c r="CL80" s="17"/>
      <c r="CM80" s="17"/>
      <c r="CN80" s="17"/>
      <c r="CO80" s="17"/>
      <c r="CP80" s="17"/>
      <c r="CQ80" s="17"/>
      <c r="CR80" s="17"/>
      <c r="CS80" s="17"/>
      <c r="CT80" s="17"/>
      <c r="CU80" s="17"/>
      <c r="CV80" s="17"/>
      <c r="CW80" s="17"/>
      <c r="CX80" s="17"/>
      <c r="CY80" s="17"/>
      <c r="CZ80" s="17"/>
      <c r="DA80" s="17"/>
      <c r="DB80" s="17"/>
      <c r="DC80" s="17"/>
      <c r="DD80" s="17"/>
      <c r="DE80" s="17"/>
      <c r="DF80" s="17"/>
      <c r="DG80" s="17"/>
      <c r="DH80" s="17"/>
      <c r="DI80" s="17"/>
      <c r="DJ80" s="17"/>
      <c r="DK80" s="17"/>
      <c r="DL80" s="17"/>
      <c r="DM80" s="17"/>
      <c r="DN80" s="17"/>
      <c r="DO80" s="17"/>
      <c r="DP80" s="17"/>
      <c r="DQ80" s="17"/>
      <c r="DR80" s="17"/>
      <c r="DS80" s="17"/>
      <c r="DT80" s="17"/>
      <c r="DU80" s="17"/>
      <c r="DV80" s="17"/>
      <c r="DW80" s="17"/>
      <c r="DX80" s="17"/>
      <c r="DY80" s="17"/>
      <c r="DZ80" s="17"/>
      <c r="EA80" s="17"/>
      <c r="EB80" s="17"/>
      <c r="EC80" s="17"/>
      <c r="ED80" s="17"/>
      <c r="EE80" s="17"/>
      <c r="EF80" s="17"/>
      <c r="EG80" s="17"/>
      <c r="EH80" s="17"/>
      <c r="EI80" s="17"/>
      <c r="EJ80" s="17"/>
      <c r="EK80" s="17"/>
      <c r="EL80" s="17"/>
      <c r="EM80" s="17"/>
      <c r="EN80" s="17"/>
      <c r="EO80" s="17"/>
      <c r="EP80" s="17"/>
      <c r="EQ80" s="17"/>
      <c r="ER80" s="17"/>
      <c r="ES80" s="17"/>
      <c r="ET80" s="17"/>
      <c r="EU80" s="17"/>
      <c r="EV80" s="17"/>
      <c r="EW80" s="17"/>
      <c r="EX80" s="17"/>
      <c r="EY80" s="17"/>
      <c r="EZ80" s="17"/>
      <c r="FA80" s="17"/>
      <c r="FB80" s="17"/>
      <c r="FC80" s="17"/>
      <c r="FD80" s="17"/>
      <c r="FE80" s="17"/>
      <c r="FF80" s="17"/>
      <c r="FG80" s="17"/>
      <c r="FH80" s="17"/>
      <c r="FI80" s="17"/>
      <c r="FJ80" s="17"/>
      <c r="FK80" s="17"/>
      <c r="FL80" s="17"/>
      <c r="FM80" s="17"/>
      <c r="FN80" s="17"/>
      <c r="FO80" s="17"/>
      <c r="FP80" s="17"/>
      <c r="FQ80" s="17"/>
      <c r="FR80" s="17"/>
      <c r="FS80" s="17"/>
      <c r="FT80" s="17"/>
      <c r="FU80" s="17"/>
      <c r="FV80" s="17"/>
      <c r="FW80" s="17"/>
      <c r="FX80" s="17"/>
      <c r="FY80" s="17"/>
      <c r="FZ80" s="17"/>
      <c r="GA80" s="17"/>
      <c r="GB80" s="17"/>
      <c r="GC80" s="17"/>
      <c r="GD80" s="17"/>
      <c r="GE80" s="17"/>
      <c r="GF80" s="17"/>
      <c r="GG80" s="17"/>
      <c r="GH80" s="17"/>
      <c r="GI80" s="17"/>
      <c r="GJ80" s="17"/>
      <c r="GK80" s="17"/>
      <c r="GL80" s="17"/>
      <c r="GM80" s="17"/>
      <c r="GN80" s="17"/>
      <c r="GO80" s="17"/>
      <c r="GP80" s="17"/>
      <c r="GQ80" s="17"/>
      <c r="GR80" s="17"/>
      <c r="GS80" s="17"/>
      <c r="GT80" s="17"/>
      <c r="GU80" s="17"/>
      <c r="GV80" s="17"/>
      <c r="GW80" s="17"/>
      <c r="GX80" s="17"/>
      <c r="GY80" s="17"/>
      <c r="GZ80" s="17"/>
      <c r="HA80" s="17"/>
      <c r="HB80" s="17"/>
      <c r="HC80" s="17"/>
      <c r="HD80" s="17"/>
      <c r="HE80" s="17"/>
      <c r="HF80" s="17"/>
      <c r="HG80" s="17"/>
      <c r="HH80" s="17"/>
      <c r="HI80" s="17"/>
      <c r="HJ80" s="17"/>
      <c r="HK80" s="17"/>
      <c r="HL80" s="17"/>
      <c r="HM80" s="17"/>
      <c r="HN80" s="17"/>
    </row>
    <row r="81" spans="2:223" s="18" customFormat="1">
      <c r="B81" s="129" t="s">
        <v>811</v>
      </c>
      <c r="C81" s="7" t="s">
        <v>321</v>
      </c>
      <c r="D81" s="129" t="s">
        <v>5</v>
      </c>
      <c r="E81" s="129">
        <v>38.5</v>
      </c>
      <c r="F81" s="129" t="s">
        <v>30</v>
      </c>
      <c r="G81" s="129" t="s">
        <v>22</v>
      </c>
      <c r="H81" s="15" t="s">
        <v>322</v>
      </c>
      <c r="I81" s="67">
        <v>101.83</v>
      </c>
      <c r="J81" s="16">
        <f t="shared" si="4"/>
        <v>3920.4549999999999</v>
      </c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7"/>
      <c r="AL81" s="17"/>
      <c r="AM81" s="17"/>
      <c r="AN81" s="17"/>
      <c r="AO81" s="17"/>
      <c r="AP81" s="17"/>
      <c r="AQ81" s="17"/>
      <c r="AR81" s="17"/>
      <c r="AS81" s="17"/>
      <c r="AT81" s="17"/>
      <c r="AU81" s="17"/>
      <c r="AV81" s="17"/>
      <c r="AW81" s="17"/>
      <c r="AX81" s="17"/>
      <c r="AY81" s="17"/>
      <c r="AZ81" s="17"/>
      <c r="BA81" s="17"/>
      <c r="BB81" s="17"/>
      <c r="BC81" s="17"/>
      <c r="BD81" s="17"/>
      <c r="BE81" s="17"/>
      <c r="BF81" s="17"/>
      <c r="BG81" s="17"/>
      <c r="BH81" s="17"/>
      <c r="BI81" s="17"/>
      <c r="BJ81" s="17"/>
      <c r="BK81" s="17"/>
      <c r="BL81" s="17"/>
      <c r="BM81" s="17"/>
      <c r="BN81" s="17"/>
      <c r="BO81" s="17"/>
      <c r="BP81" s="17"/>
      <c r="BQ81" s="17"/>
      <c r="BR81" s="17"/>
      <c r="BS81" s="17"/>
      <c r="BT81" s="17"/>
      <c r="BU81" s="17"/>
      <c r="BV81" s="17"/>
      <c r="BW81" s="17"/>
      <c r="BX81" s="17"/>
      <c r="BY81" s="17"/>
      <c r="BZ81" s="17"/>
      <c r="CA81" s="17"/>
      <c r="CB81" s="17"/>
      <c r="CC81" s="17"/>
      <c r="CD81" s="17"/>
      <c r="CE81" s="17"/>
      <c r="CF81" s="17"/>
      <c r="CG81" s="17"/>
      <c r="CH81" s="17"/>
      <c r="CI81" s="17"/>
      <c r="CJ81" s="17"/>
      <c r="CK81" s="17"/>
      <c r="CL81" s="17"/>
      <c r="CM81" s="17"/>
      <c r="CN81" s="17"/>
      <c r="CO81" s="17"/>
      <c r="CP81" s="17"/>
      <c r="CQ81" s="17"/>
      <c r="CR81" s="17"/>
      <c r="CS81" s="17"/>
      <c r="CT81" s="17"/>
      <c r="CU81" s="17"/>
      <c r="CV81" s="17"/>
      <c r="CW81" s="17"/>
      <c r="CX81" s="17"/>
      <c r="CY81" s="17"/>
      <c r="CZ81" s="17"/>
      <c r="DA81" s="17"/>
      <c r="DB81" s="17"/>
      <c r="DC81" s="17"/>
      <c r="DD81" s="17"/>
      <c r="DE81" s="17"/>
      <c r="DF81" s="17"/>
      <c r="DG81" s="17"/>
      <c r="DH81" s="17"/>
      <c r="DI81" s="17"/>
      <c r="DJ81" s="17"/>
      <c r="DK81" s="17"/>
      <c r="DL81" s="17"/>
      <c r="DM81" s="17"/>
      <c r="DN81" s="17"/>
      <c r="DO81" s="17"/>
      <c r="DP81" s="17"/>
      <c r="DQ81" s="17"/>
      <c r="DR81" s="17"/>
      <c r="DS81" s="17"/>
      <c r="DT81" s="17"/>
      <c r="DU81" s="17"/>
      <c r="DV81" s="17"/>
      <c r="DW81" s="17"/>
      <c r="DX81" s="17"/>
      <c r="DY81" s="17"/>
      <c r="DZ81" s="17"/>
      <c r="EA81" s="17"/>
      <c r="EB81" s="17"/>
      <c r="EC81" s="17"/>
      <c r="ED81" s="17"/>
      <c r="EE81" s="17"/>
      <c r="EF81" s="17"/>
      <c r="EG81" s="17"/>
      <c r="EH81" s="17"/>
      <c r="EI81" s="17"/>
      <c r="EJ81" s="17"/>
      <c r="EK81" s="17"/>
      <c r="EL81" s="17"/>
      <c r="EM81" s="17"/>
      <c r="EN81" s="17"/>
      <c r="EO81" s="17"/>
      <c r="EP81" s="17"/>
      <c r="EQ81" s="17"/>
      <c r="ER81" s="17"/>
      <c r="ES81" s="17"/>
      <c r="ET81" s="17"/>
      <c r="EU81" s="17"/>
      <c r="EV81" s="17"/>
      <c r="EW81" s="17"/>
      <c r="EX81" s="17"/>
      <c r="EY81" s="17"/>
      <c r="EZ81" s="17"/>
      <c r="FA81" s="17"/>
      <c r="FB81" s="17"/>
      <c r="FC81" s="17"/>
      <c r="FD81" s="17"/>
      <c r="FE81" s="17"/>
      <c r="FF81" s="17"/>
      <c r="FG81" s="17"/>
      <c r="FH81" s="17"/>
      <c r="FI81" s="17"/>
      <c r="FJ81" s="17"/>
      <c r="FK81" s="17"/>
      <c r="FL81" s="17"/>
      <c r="FM81" s="17"/>
      <c r="FN81" s="17"/>
      <c r="FO81" s="17"/>
      <c r="FP81" s="17"/>
      <c r="FQ81" s="17"/>
      <c r="FR81" s="17"/>
      <c r="FS81" s="17"/>
      <c r="FT81" s="17"/>
      <c r="FU81" s="17"/>
      <c r="FV81" s="17"/>
      <c r="FW81" s="17"/>
      <c r="FX81" s="17"/>
      <c r="FY81" s="17"/>
      <c r="FZ81" s="17"/>
      <c r="GA81" s="17"/>
      <c r="GB81" s="17"/>
      <c r="GC81" s="17"/>
      <c r="GD81" s="17"/>
      <c r="GE81" s="17"/>
      <c r="GF81" s="17"/>
      <c r="GG81" s="17"/>
      <c r="GH81" s="17"/>
      <c r="GI81" s="17"/>
      <c r="GJ81" s="17"/>
      <c r="GK81" s="17"/>
      <c r="GL81" s="17"/>
      <c r="GM81" s="17"/>
      <c r="GN81" s="17"/>
      <c r="GO81" s="17"/>
      <c r="GP81" s="17"/>
      <c r="GQ81" s="17"/>
      <c r="GR81" s="17"/>
      <c r="GS81" s="17"/>
      <c r="GT81" s="17"/>
      <c r="GU81" s="17"/>
      <c r="GV81" s="17"/>
      <c r="GW81" s="17"/>
      <c r="GX81" s="17"/>
      <c r="GY81" s="17"/>
      <c r="GZ81" s="17"/>
      <c r="HA81" s="17"/>
      <c r="HB81" s="17"/>
      <c r="HC81" s="17"/>
      <c r="HD81" s="17"/>
      <c r="HE81" s="17"/>
      <c r="HF81" s="17"/>
      <c r="HG81" s="17"/>
      <c r="HH81" s="17"/>
      <c r="HI81" s="17"/>
      <c r="HJ81" s="17"/>
      <c r="HK81" s="17"/>
      <c r="HL81" s="17"/>
      <c r="HM81" s="17"/>
      <c r="HN81" s="17"/>
    </row>
    <row r="82" spans="2:223" s="18" customFormat="1" ht="22.5">
      <c r="B82" s="129" t="s">
        <v>812</v>
      </c>
      <c r="C82" s="7" t="s">
        <v>323</v>
      </c>
      <c r="D82" s="129" t="s">
        <v>5</v>
      </c>
      <c r="E82" s="129">
        <v>38.5</v>
      </c>
      <c r="F82" s="129" t="s">
        <v>30</v>
      </c>
      <c r="G82" s="129" t="s">
        <v>22</v>
      </c>
      <c r="H82" s="15" t="s">
        <v>324</v>
      </c>
      <c r="I82" s="67">
        <v>413.85</v>
      </c>
      <c r="J82" s="16">
        <f t="shared" si="4"/>
        <v>15933.225</v>
      </c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7"/>
      <c r="AL82" s="17"/>
      <c r="AM82" s="17"/>
      <c r="AN82" s="17"/>
      <c r="AO82" s="17"/>
      <c r="AP82" s="17"/>
      <c r="AQ82" s="17"/>
      <c r="AR82" s="17"/>
      <c r="AS82" s="17"/>
      <c r="AT82" s="17"/>
      <c r="AU82" s="17"/>
      <c r="AV82" s="17"/>
      <c r="AW82" s="17"/>
      <c r="AX82" s="17"/>
      <c r="AY82" s="17"/>
      <c r="AZ82" s="17"/>
      <c r="BA82" s="17"/>
      <c r="BB82" s="17"/>
      <c r="BC82" s="17"/>
      <c r="BD82" s="17"/>
      <c r="BE82" s="17"/>
      <c r="BF82" s="17"/>
      <c r="BG82" s="17"/>
      <c r="BH82" s="17"/>
      <c r="BI82" s="17"/>
      <c r="BJ82" s="17"/>
      <c r="BK82" s="17"/>
      <c r="BL82" s="17"/>
      <c r="BM82" s="17"/>
      <c r="BN82" s="17"/>
      <c r="BO82" s="17"/>
      <c r="BP82" s="17"/>
      <c r="BQ82" s="17"/>
      <c r="BR82" s="17"/>
      <c r="BS82" s="17"/>
      <c r="BT82" s="17"/>
      <c r="BU82" s="17"/>
      <c r="BV82" s="17"/>
      <c r="BW82" s="17"/>
      <c r="BX82" s="17"/>
      <c r="BY82" s="17"/>
      <c r="BZ82" s="17"/>
      <c r="CA82" s="17"/>
      <c r="CB82" s="17"/>
      <c r="CC82" s="17"/>
      <c r="CD82" s="17"/>
      <c r="CE82" s="17"/>
      <c r="CF82" s="17"/>
      <c r="CG82" s="17"/>
      <c r="CH82" s="17"/>
      <c r="CI82" s="17"/>
      <c r="CJ82" s="17"/>
      <c r="CK82" s="17"/>
      <c r="CL82" s="17"/>
      <c r="CM82" s="17"/>
      <c r="CN82" s="17"/>
      <c r="CO82" s="17"/>
      <c r="CP82" s="17"/>
      <c r="CQ82" s="17"/>
      <c r="CR82" s="17"/>
      <c r="CS82" s="17"/>
      <c r="CT82" s="17"/>
      <c r="CU82" s="17"/>
      <c r="CV82" s="17"/>
      <c r="CW82" s="17"/>
      <c r="CX82" s="17"/>
      <c r="CY82" s="17"/>
      <c r="CZ82" s="17"/>
      <c r="DA82" s="17"/>
      <c r="DB82" s="17"/>
      <c r="DC82" s="17"/>
      <c r="DD82" s="17"/>
      <c r="DE82" s="17"/>
      <c r="DF82" s="17"/>
      <c r="DG82" s="17"/>
      <c r="DH82" s="17"/>
      <c r="DI82" s="17"/>
      <c r="DJ82" s="17"/>
      <c r="DK82" s="17"/>
      <c r="DL82" s="17"/>
      <c r="DM82" s="17"/>
      <c r="DN82" s="17"/>
      <c r="DO82" s="17"/>
      <c r="DP82" s="17"/>
      <c r="DQ82" s="17"/>
      <c r="DR82" s="17"/>
      <c r="DS82" s="17"/>
      <c r="DT82" s="17"/>
      <c r="DU82" s="17"/>
      <c r="DV82" s="17"/>
      <c r="DW82" s="17"/>
      <c r="DX82" s="17"/>
      <c r="DY82" s="17"/>
      <c r="DZ82" s="17"/>
      <c r="EA82" s="17"/>
      <c r="EB82" s="17"/>
      <c r="EC82" s="17"/>
      <c r="ED82" s="17"/>
      <c r="EE82" s="17"/>
      <c r="EF82" s="17"/>
      <c r="EG82" s="17"/>
      <c r="EH82" s="17"/>
      <c r="EI82" s="17"/>
      <c r="EJ82" s="17"/>
      <c r="EK82" s="17"/>
      <c r="EL82" s="17"/>
      <c r="EM82" s="17"/>
      <c r="EN82" s="17"/>
      <c r="EO82" s="17"/>
      <c r="EP82" s="17"/>
      <c r="EQ82" s="17"/>
      <c r="ER82" s="17"/>
      <c r="ES82" s="17"/>
      <c r="ET82" s="17"/>
      <c r="EU82" s="17"/>
      <c r="EV82" s="17"/>
      <c r="EW82" s="17"/>
      <c r="EX82" s="17"/>
      <c r="EY82" s="17"/>
      <c r="EZ82" s="17"/>
      <c r="FA82" s="17"/>
      <c r="FB82" s="17"/>
      <c r="FC82" s="17"/>
      <c r="FD82" s="17"/>
      <c r="FE82" s="17"/>
      <c r="FF82" s="17"/>
      <c r="FG82" s="17"/>
      <c r="FH82" s="17"/>
      <c r="FI82" s="17"/>
      <c r="FJ82" s="17"/>
      <c r="FK82" s="17"/>
      <c r="FL82" s="17"/>
      <c r="FM82" s="17"/>
      <c r="FN82" s="17"/>
      <c r="FO82" s="17"/>
      <c r="FP82" s="17"/>
      <c r="FQ82" s="17"/>
      <c r="FR82" s="17"/>
      <c r="FS82" s="17"/>
      <c r="FT82" s="17"/>
      <c r="FU82" s="17"/>
      <c r="FV82" s="17"/>
      <c r="FW82" s="17"/>
      <c r="FX82" s="17"/>
      <c r="FY82" s="17"/>
      <c r="FZ82" s="17"/>
      <c r="GA82" s="17"/>
      <c r="GB82" s="17"/>
      <c r="GC82" s="17"/>
      <c r="GD82" s="17"/>
      <c r="GE82" s="17"/>
      <c r="GF82" s="17"/>
      <c r="GG82" s="17"/>
      <c r="GH82" s="17"/>
      <c r="GI82" s="17"/>
      <c r="GJ82" s="17"/>
      <c r="GK82" s="17"/>
      <c r="GL82" s="17"/>
      <c r="GM82" s="17"/>
      <c r="GN82" s="17"/>
      <c r="GO82" s="17"/>
      <c r="GP82" s="17"/>
      <c r="GQ82" s="17"/>
      <c r="GR82" s="17"/>
      <c r="GS82" s="17"/>
      <c r="GT82" s="17"/>
      <c r="GU82" s="17"/>
      <c r="GV82" s="17"/>
      <c r="GW82" s="17"/>
      <c r="GX82" s="17"/>
      <c r="GY82" s="17"/>
      <c r="GZ82" s="17"/>
      <c r="HA82" s="17"/>
      <c r="HB82" s="17"/>
      <c r="HC82" s="17"/>
      <c r="HD82" s="17"/>
      <c r="HE82" s="17"/>
      <c r="HF82" s="17"/>
      <c r="HG82" s="17"/>
      <c r="HH82" s="17"/>
      <c r="HI82" s="17"/>
      <c r="HJ82" s="17"/>
      <c r="HK82" s="17"/>
      <c r="HL82" s="17"/>
      <c r="HM82" s="17"/>
      <c r="HN82" s="17"/>
    </row>
    <row r="83" spans="2:223" s="18" customFormat="1">
      <c r="B83" s="129" t="s">
        <v>859</v>
      </c>
      <c r="C83" s="7" t="s">
        <v>325</v>
      </c>
      <c r="D83" s="129" t="s">
        <v>5</v>
      </c>
      <c r="E83" s="129">
        <v>290</v>
      </c>
      <c r="F83" s="129" t="s">
        <v>2</v>
      </c>
      <c r="G83" s="129" t="s">
        <v>22</v>
      </c>
      <c r="H83" s="15" t="s">
        <v>326</v>
      </c>
      <c r="I83" s="67">
        <v>20.260000000000002</v>
      </c>
      <c r="J83" s="16">
        <f t="shared" si="4"/>
        <v>5875.4000000000005</v>
      </c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7"/>
      <c r="AL83" s="17"/>
      <c r="AM83" s="17"/>
      <c r="AN83" s="17"/>
      <c r="AO83" s="17"/>
      <c r="AP83" s="17"/>
      <c r="AQ83" s="17"/>
      <c r="AR83" s="17"/>
      <c r="AS83" s="17"/>
      <c r="AT83" s="17"/>
      <c r="AU83" s="17"/>
      <c r="AV83" s="17"/>
      <c r="AW83" s="17"/>
      <c r="AX83" s="17"/>
      <c r="AY83" s="17"/>
      <c r="AZ83" s="17"/>
      <c r="BA83" s="17"/>
      <c r="BB83" s="17"/>
      <c r="BC83" s="17"/>
      <c r="BD83" s="17"/>
      <c r="BE83" s="17"/>
      <c r="BF83" s="17"/>
      <c r="BG83" s="17"/>
      <c r="BH83" s="17"/>
      <c r="BI83" s="17"/>
      <c r="BJ83" s="17"/>
      <c r="BK83" s="17"/>
      <c r="BL83" s="17"/>
      <c r="BM83" s="17"/>
      <c r="BN83" s="17"/>
      <c r="BO83" s="17"/>
      <c r="BP83" s="17"/>
      <c r="BQ83" s="17"/>
      <c r="BR83" s="17"/>
      <c r="BS83" s="17"/>
      <c r="BT83" s="17"/>
      <c r="BU83" s="17"/>
      <c r="BV83" s="17"/>
      <c r="BW83" s="17"/>
      <c r="BX83" s="17"/>
      <c r="BY83" s="17"/>
      <c r="BZ83" s="17"/>
      <c r="CA83" s="17"/>
      <c r="CB83" s="17"/>
      <c r="CC83" s="17"/>
      <c r="CD83" s="17"/>
      <c r="CE83" s="17"/>
      <c r="CF83" s="17"/>
      <c r="CG83" s="17"/>
      <c r="CH83" s="17"/>
      <c r="CI83" s="17"/>
      <c r="CJ83" s="17"/>
      <c r="CK83" s="17"/>
      <c r="CL83" s="17"/>
      <c r="CM83" s="17"/>
      <c r="CN83" s="17"/>
      <c r="CO83" s="17"/>
      <c r="CP83" s="17"/>
      <c r="CQ83" s="17"/>
      <c r="CR83" s="17"/>
      <c r="CS83" s="17"/>
      <c r="CT83" s="17"/>
      <c r="CU83" s="17"/>
      <c r="CV83" s="17"/>
      <c r="CW83" s="17"/>
      <c r="CX83" s="17"/>
      <c r="CY83" s="17"/>
      <c r="CZ83" s="17"/>
      <c r="DA83" s="17"/>
      <c r="DB83" s="17"/>
      <c r="DC83" s="17"/>
      <c r="DD83" s="17"/>
      <c r="DE83" s="17"/>
      <c r="DF83" s="17"/>
      <c r="DG83" s="17"/>
      <c r="DH83" s="17"/>
      <c r="DI83" s="17"/>
      <c r="DJ83" s="17"/>
      <c r="DK83" s="17"/>
      <c r="DL83" s="17"/>
      <c r="DM83" s="17"/>
      <c r="DN83" s="17"/>
      <c r="DO83" s="17"/>
      <c r="DP83" s="17"/>
      <c r="DQ83" s="17"/>
      <c r="DR83" s="17"/>
      <c r="DS83" s="17"/>
      <c r="DT83" s="17"/>
      <c r="DU83" s="17"/>
      <c r="DV83" s="17"/>
      <c r="DW83" s="17"/>
      <c r="DX83" s="17"/>
      <c r="DY83" s="17"/>
      <c r="DZ83" s="17"/>
      <c r="EA83" s="17"/>
      <c r="EB83" s="17"/>
      <c r="EC83" s="17"/>
      <c r="ED83" s="17"/>
      <c r="EE83" s="17"/>
      <c r="EF83" s="17"/>
      <c r="EG83" s="17"/>
      <c r="EH83" s="17"/>
      <c r="EI83" s="17"/>
      <c r="EJ83" s="17"/>
      <c r="EK83" s="17"/>
      <c r="EL83" s="17"/>
      <c r="EM83" s="17"/>
      <c r="EN83" s="17"/>
      <c r="EO83" s="17"/>
      <c r="EP83" s="17"/>
      <c r="EQ83" s="17"/>
      <c r="ER83" s="17"/>
      <c r="ES83" s="17"/>
      <c r="ET83" s="17"/>
      <c r="EU83" s="17"/>
      <c r="EV83" s="17"/>
      <c r="EW83" s="17"/>
      <c r="EX83" s="17"/>
      <c r="EY83" s="17"/>
      <c r="EZ83" s="17"/>
      <c r="FA83" s="17"/>
      <c r="FB83" s="17"/>
      <c r="FC83" s="17"/>
      <c r="FD83" s="17"/>
      <c r="FE83" s="17"/>
      <c r="FF83" s="17"/>
      <c r="FG83" s="17"/>
      <c r="FH83" s="17"/>
      <c r="FI83" s="17"/>
      <c r="FJ83" s="17"/>
      <c r="FK83" s="17"/>
      <c r="FL83" s="17"/>
      <c r="FM83" s="17"/>
      <c r="FN83" s="17"/>
      <c r="FO83" s="17"/>
      <c r="FP83" s="17"/>
      <c r="FQ83" s="17"/>
      <c r="FR83" s="17"/>
      <c r="FS83" s="17"/>
      <c r="FT83" s="17"/>
      <c r="FU83" s="17"/>
      <c r="FV83" s="17"/>
      <c r="FW83" s="17"/>
      <c r="FX83" s="17"/>
      <c r="FY83" s="17"/>
      <c r="FZ83" s="17"/>
      <c r="GA83" s="17"/>
      <c r="GB83" s="17"/>
      <c r="GC83" s="17"/>
      <c r="GD83" s="17"/>
      <c r="GE83" s="17"/>
      <c r="GF83" s="17"/>
      <c r="GG83" s="17"/>
      <c r="GH83" s="17"/>
      <c r="GI83" s="17"/>
      <c r="GJ83" s="17"/>
      <c r="GK83" s="17"/>
      <c r="GL83" s="17"/>
      <c r="GM83" s="17"/>
      <c r="GN83" s="17"/>
      <c r="GO83" s="17"/>
      <c r="GP83" s="17"/>
      <c r="GQ83" s="17"/>
      <c r="GR83" s="17"/>
      <c r="GS83" s="17"/>
      <c r="GT83" s="17"/>
      <c r="GU83" s="17"/>
      <c r="GV83" s="17"/>
      <c r="GW83" s="17"/>
      <c r="GX83" s="17"/>
      <c r="GY83" s="17"/>
      <c r="GZ83" s="17"/>
      <c r="HA83" s="17"/>
      <c r="HB83" s="17"/>
      <c r="HC83" s="17"/>
      <c r="HD83" s="17"/>
      <c r="HE83" s="17"/>
      <c r="HF83" s="17"/>
      <c r="HG83" s="17"/>
      <c r="HH83" s="17"/>
      <c r="HI83" s="17"/>
      <c r="HJ83" s="17"/>
      <c r="HK83" s="17"/>
      <c r="HL83" s="17"/>
      <c r="HM83" s="17"/>
      <c r="HN83" s="17"/>
    </row>
    <row r="84" spans="2:223" s="18" customFormat="1" ht="22.5">
      <c r="B84" s="129" t="s">
        <v>860</v>
      </c>
      <c r="C84" s="7" t="s">
        <v>837</v>
      </c>
      <c r="D84" s="129" t="s">
        <v>5</v>
      </c>
      <c r="E84" s="129">
        <v>418</v>
      </c>
      <c r="F84" s="129" t="s">
        <v>29</v>
      </c>
      <c r="G84" s="129" t="s">
        <v>22</v>
      </c>
      <c r="H84" s="15" t="s">
        <v>838</v>
      </c>
      <c r="I84" s="67">
        <v>14.5</v>
      </c>
      <c r="J84" s="16">
        <f t="shared" si="4"/>
        <v>6061</v>
      </c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7"/>
      <c r="AL84" s="17"/>
      <c r="AM84" s="17"/>
      <c r="AN84" s="17"/>
      <c r="AO84" s="17"/>
      <c r="AP84" s="17"/>
      <c r="AQ84" s="17"/>
      <c r="AR84" s="17"/>
      <c r="AS84" s="17"/>
      <c r="AT84" s="17"/>
      <c r="AU84" s="17"/>
      <c r="AV84" s="17"/>
      <c r="AW84" s="17"/>
      <c r="AX84" s="17"/>
      <c r="AY84" s="17"/>
      <c r="AZ84" s="17"/>
      <c r="BA84" s="17"/>
      <c r="BB84" s="17"/>
      <c r="BC84" s="17"/>
      <c r="BD84" s="17"/>
      <c r="BE84" s="17"/>
      <c r="BF84" s="17"/>
      <c r="BG84" s="17"/>
      <c r="BH84" s="17"/>
      <c r="BI84" s="17"/>
      <c r="BJ84" s="17"/>
      <c r="BK84" s="17"/>
      <c r="BL84" s="17"/>
      <c r="BM84" s="17"/>
      <c r="BN84" s="17"/>
      <c r="BO84" s="17"/>
      <c r="BP84" s="17"/>
      <c r="BQ84" s="17"/>
      <c r="BR84" s="17"/>
      <c r="BS84" s="17"/>
      <c r="BT84" s="17"/>
      <c r="BU84" s="17"/>
      <c r="BV84" s="17"/>
      <c r="BW84" s="17"/>
      <c r="BX84" s="17"/>
      <c r="BY84" s="17"/>
      <c r="BZ84" s="17"/>
      <c r="CA84" s="17"/>
      <c r="CB84" s="17"/>
      <c r="CC84" s="17"/>
      <c r="CD84" s="17"/>
      <c r="CE84" s="17"/>
      <c r="CF84" s="17"/>
      <c r="CG84" s="17"/>
      <c r="CH84" s="17"/>
      <c r="CI84" s="17"/>
      <c r="CJ84" s="17"/>
      <c r="CK84" s="17"/>
      <c r="CL84" s="17"/>
      <c r="CM84" s="17"/>
      <c r="CN84" s="17"/>
      <c r="CO84" s="17"/>
      <c r="CP84" s="17"/>
      <c r="CQ84" s="17"/>
      <c r="CR84" s="17"/>
      <c r="CS84" s="17"/>
      <c r="CT84" s="17"/>
      <c r="CU84" s="17"/>
      <c r="CV84" s="17"/>
      <c r="CW84" s="17"/>
      <c r="CX84" s="17"/>
      <c r="CY84" s="17"/>
      <c r="CZ84" s="17"/>
      <c r="DA84" s="17"/>
      <c r="DB84" s="17"/>
      <c r="DC84" s="17"/>
      <c r="DD84" s="17"/>
      <c r="DE84" s="17"/>
      <c r="DF84" s="17"/>
      <c r="DG84" s="17"/>
      <c r="DH84" s="17"/>
      <c r="DI84" s="17"/>
      <c r="DJ84" s="17"/>
      <c r="DK84" s="17"/>
      <c r="DL84" s="17"/>
      <c r="DM84" s="17"/>
      <c r="DN84" s="17"/>
      <c r="DO84" s="17"/>
      <c r="DP84" s="17"/>
      <c r="DQ84" s="17"/>
      <c r="DR84" s="17"/>
      <c r="DS84" s="17"/>
      <c r="DT84" s="17"/>
      <c r="DU84" s="17"/>
      <c r="DV84" s="17"/>
      <c r="DW84" s="17"/>
      <c r="DX84" s="17"/>
      <c r="DY84" s="17"/>
      <c r="DZ84" s="17"/>
      <c r="EA84" s="17"/>
      <c r="EB84" s="17"/>
      <c r="EC84" s="17"/>
      <c r="ED84" s="17"/>
      <c r="EE84" s="17"/>
      <c r="EF84" s="17"/>
      <c r="EG84" s="17"/>
      <c r="EH84" s="17"/>
      <c r="EI84" s="17"/>
      <c r="EJ84" s="17"/>
      <c r="EK84" s="17"/>
      <c r="EL84" s="17"/>
      <c r="EM84" s="17"/>
      <c r="EN84" s="17"/>
      <c r="EO84" s="17"/>
      <c r="EP84" s="17"/>
      <c r="EQ84" s="17"/>
      <c r="ER84" s="17"/>
      <c r="ES84" s="17"/>
      <c r="ET84" s="17"/>
      <c r="EU84" s="17"/>
      <c r="EV84" s="17"/>
      <c r="EW84" s="17"/>
      <c r="EX84" s="17"/>
      <c r="EY84" s="17"/>
      <c r="EZ84" s="17"/>
      <c r="FA84" s="17"/>
      <c r="FB84" s="17"/>
      <c r="FC84" s="17"/>
      <c r="FD84" s="17"/>
      <c r="FE84" s="17"/>
      <c r="FF84" s="17"/>
      <c r="FG84" s="17"/>
      <c r="FH84" s="17"/>
      <c r="FI84" s="17"/>
      <c r="FJ84" s="17"/>
      <c r="FK84" s="17"/>
      <c r="FL84" s="17"/>
      <c r="FM84" s="17"/>
      <c r="FN84" s="17"/>
      <c r="FO84" s="17"/>
      <c r="FP84" s="17"/>
      <c r="FQ84" s="17"/>
      <c r="FR84" s="17"/>
      <c r="FS84" s="17"/>
      <c r="FT84" s="17"/>
      <c r="FU84" s="17"/>
      <c r="FV84" s="17"/>
      <c r="FW84" s="17"/>
      <c r="FX84" s="17"/>
      <c r="FY84" s="17"/>
      <c r="FZ84" s="17"/>
      <c r="GA84" s="17"/>
      <c r="GB84" s="17"/>
      <c r="GC84" s="17"/>
      <c r="GD84" s="17"/>
      <c r="GE84" s="17"/>
      <c r="GF84" s="17"/>
      <c r="GG84" s="17"/>
      <c r="GH84" s="17"/>
      <c r="GI84" s="17"/>
      <c r="GJ84" s="17"/>
      <c r="GK84" s="17"/>
      <c r="GL84" s="17"/>
      <c r="GM84" s="17"/>
      <c r="GN84" s="17"/>
      <c r="GO84" s="17"/>
      <c r="GP84" s="17"/>
      <c r="GQ84" s="17"/>
      <c r="GR84" s="17"/>
      <c r="GS84" s="17"/>
      <c r="GT84" s="17"/>
      <c r="GU84" s="17"/>
      <c r="GV84" s="17"/>
      <c r="GW84" s="17"/>
      <c r="GX84" s="17"/>
      <c r="GY84" s="17"/>
      <c r="GZ84" s="17"/>
      <c r="HA84" s="17"/>
      <c r="HB84" s="17"/>
      <c r="HC84" s="17"/>
      <c r="HD84" s="17"/>
      <c r="HE84" s="17"/>
      <c r="HF84" s="17"/>
      <c r="HG84" s="17"/>
      <c r="HH84" s="17"/>
      <c r="HI84" s="17"/>
      <c r="HJ84" s="17"/>
      <c r="HK84" s="17"/>
      <c r="HL84" s="17"/>
      <c r="HM84" s="17"/>
      <c r="HN84" s="17"/>
    </row>
    <row r="85" spans="2:223" s="18" customFormat="1">
      <c r="B85" s="129" t="s">
        <v>861</v>
      </c>
      <c r="C85" s="7" t="s">
        <v>327</v>
      </c>
      <c r="D85" s="129" t="s">
        <v>5</v>
      </c>
      <c r="E85" s="129">
        <v>418</v>
      </c>
      <c r="F85" s="129" t="s">
        <v>29</v>
      </c>
      <c r="G85" s="129" t="s">
        <v>22</v>
      </c>
      <c r="H85" s="15" t="s">
        <v>328</v>
      </c>
      <c r="I85" s="67">
        <v>2.2799999999999998</v>
      </c>
      <c r="J85" s="16">
        <f t="shared" si="4"/>
        <v>953.04</v>
      </c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7"/>
      <c r="AL85" s="17"/>
      <c r="AM85" s="17"/>
      <c r="AN85" s="17"/>
      <c r="AO85" s="17"/>
      <c r="AP85" s="17"/>
      <c r="AQ85" s="17"/>
      <c r="AR85" s="17"/>
      <c r="AS85" s="17"/>
      <c r="AT85" s="17"/>
      <c r="AU85" s="17"/>
      <c r="AV85" s="17"/>
      <c r="AW85" s="17"/>
      <c r="AX85" s="17"/>
      <c r="AY85" s="17"/>
      <c r="AZ85" s="17"/>
      <c r="BA85" s="17"/>
      <c r="BB85" s="17"/>
      <c r="BC85" s="17"/>
      <c r="BD85" s="17"/>
      <c r="BE85" s="17"/>
      <c r="BF85" s="17"/>
      <c r="BG85" s="17"/>
      <c r="BH85" s="17"/>
      <c r="BI85" s="17"/>
      <c r="BJ85" s="17"/>
      <c r="BK85" s="17"/>
      <c r="BL85" s="17"/>
      <c r="BM85" s="17"/>
      <c r="BN85" s="17"/>
      <c r="BO85" s="17"/>
      <c r="BP85" s="17"/>
      <c r="BQ85" s="17"/>
      <c r="BR85" s="17"/>
      <c r="BS85" s="17"/>
      <c r="BT85" s="17"/>
      <c r="BU85" s="17"/>
      <c r="BV85" s="17"/>
      <c r="BW85" s="17"/>
      <c r="BX85" s="17"/>
      <c r="BY85" s="17"/>
      <c r="BZ85" s="17"/>
      <c r="CA85" s="17"/>
      <c r="CB85" s="17"/>
      <c r="CC85" s="17"/>
      <c r="CD85" s="17"/>
      <c r="CE85" s="17"/>
      <c r="CF85" s="17"/>
      <c r="CG85" s="17"/>
      <c r="CH85" s="17"/>
      <c r="CI85" s="17"/>
      <c r="CJ85" s="17"/>
      <c r="CK85" s="17"/>
      <c r="CL85" s="17"/>
      <c r="CM85" s="17"/>
      <c r="CN85" s="17"/>
      <c r="CO85" s="17"/>
      <c r="CP85" s="17"/>
      <c r="CQ85" s="17"/>
      <c r="CR85" s="17"/>
      <c r="CS85" s="17"/>
      <c r="CT85" s="17"/>
      <c r="CU85" s="17"/>
      <c r="CV85" s="17"/>
      <c r="CW85" s="17"/>
      <c r="CX85" s="17"/>
      <c r="CY85" s="17"/>
      <c r="CZ85" s="17"/>
      <c r="DA85" s="17"/>
      <c r="DB85" s="17"/>
      <c r="DC85" s="17"/>
      <c r="DD85" s="17"/>
      <c r="DE85" s="17"/>
      <c r="DF85" s="17"/>
      <c r="DG85" s="17"/>
      <c r="DH85" s="17"/>
      <c r="DI85" s="17"/>
      <c r="DJ85" s="17"/>
      <c r="DK85" s="17"/>
      <c r="DL85" s="17"/>
      <c r="DM85" s="17"/>
      <c r="DN85" s="17"/>
      <c r="DO85" s="17"/>
      <c r="DP85" s="17"/>
      <c r="DQ85" s="17"/>
      <c r="DR85" s="17"/>
      <c r="DS85" s="17"/>
      <c r="DT85" s="17"/>
      <c r="DU85" s="17"/>
      <c r="DV85" s="17"/>
      <c r="DW85" s="17"/>
      <c r="DX85" s="17"/>
      <c r="DY85" s="17"/>
      <c r="DZ85" s="17"/>
      <c r="EA85" s="17"/>
      <c r="EB85" s="17"/>
      <c r="EC85" s="17"/>
      <c r="ED85" s="17"/>
      <c r="EE85" s="17"/>
      <c r="EF85" s="17"/>
      <c r="EG85" s="17"/>
      <c r="EH85" s="17"/>
      <c r="EI85" s="17"/>
      <c r="EJ85" s="17"/>
      <c r="EK85" s="17"/>
      <c r="EL85" s="17"/>
      <c r="EM85" s="17"/>
      <c r="EN85" s="17"/>
      <c r="EO85" s="17"/>
      <c r="EP85" s="17"/>
      <c r="EQ85" s="17"/>
      <c r="ER85" s="17"/>
      <c r="ES85" s="17"/>
      <c r="ET85" s="17"/>
      <c r="EU85" s="17"/>
      <c r="EV85" s="17"/>
      <c r="EW85" s="17"/>
      <c r="EX85" s="17"/>
      <c r="EY85" s="17"/>
      <c r="EZ85" s="17"/>
      <c r="FA85" s="17"/>
      <c r="FB85" s="17"/>
      <c r="FC85" s="17"/>
      <c r="FD85" s="17"/>
      <c r="FE85" s="17"/>
      <c r="FF85" s="17"/>
      <c r="FG85" s="17"/>
      <c r="FH85" s="17"/>
      <c r="FI85" s="17"/>
      <c r="FJ85" s="17"/>
      <c r="FK85" s="17"/>
      <c r="FL85" s="17"/>
      <c r="FM85" s="17"/>
      <c r="FN85" s="17"/>
      <c r="FO85" s="17"/>
      <c r="FP85" s="17"/>
      <c r="FQ85" s="17"/>
      <c r="FR85" s="17"/>
      <c r="FS85" s="17"/>
      <c r="FT85" s="17"/>
      <c r="FU85" s="17"/>
      <c r="FV85" s="17"/>
      <c r="FW85" s="17"/>
      <c r="FX85" s="17"/>
      <c r="FY85" s="17"/>
      <c r="FZ85" s="17"/>
      <c r="GA85" s="17"/>
      <c r="GB85" s="17"/>
      <c r="GC85" s="17"/>
      <c r="GD85" s="17"/>
      <c r="GE85" s="17"/>
      <c r="GF85" s="17"/>
      <c r="GG85" s="17"/>
      <c r="GH85" s="17"/>
      <c r="GI85" s="17"/>
      <c r="GJ85" s="17"/>
      <c r="GK85" s="17"/>
      <c r="GL85" s="17"/>
      <c r="GM85" s="17"/>
      <c r="GN85" s="17"/>
      <c r="GO85" s="17"/>
      <c r="GP85" s="17"/>
      <c r="GQ85" s="17"/>
      <c r="GR85" s="17"/>
      <c r="GS85" s="17"/>
      <c r="GT85" s="17"/>
      <c r="GU85" s="17"/>
      <c r="GV85" s="17"/>
      <c r="GW85" s="17"/>
      <c r="GX85" s="17"/>
      <c r="GY85" s="17"/>
      <c r="GZ85" s="17"/>
      <c r="HA85" s="17"/>
      <c r="HB85" s="17"/>
      <c r="HC85" s="17"/>
      <c r="HD85" s="17"/>
      <c r="HE85" s="17"/>
      <c r="HF85" s="17"/>
      <c r="HG85" s="17"/>
      <c r="HH85" s="17"/>
      <c r="HI85" s="17"/>
      <c r="HJ85" s="17"/>
      <c r="HK85" s="17"/>
    </row>
    <row r="86" spans="2:223" ht="20.100000000000001" customHeight="1">
      <c r="B86" s="129"/>
      <c r="C86" s="25" t="s">
        <v>69</v>
      </c>
      <c r="D86" s="129"/>
      <c r="E86" s="129"/>
      <c r="F86" s="129"/>
      <c r="G86" s="129"/>
      <c r="H86" s="15"/>
      <c r="I86" s="16"/>
      <c r="J86" s="165">
        <f>SUBTOTAL(9,J79:J85)</f>
        <v>45417.283199999998</v>
      </c>
    </row>
    <row r="87" spans="2:223">
      <c r="B87" s="33" t="s">
        <v>862</v>
      </c>
      <c r="C87" s="28" t="s">
        <v>593</v>
      </c>
      <c r="D87" s="33"/>
      <c r="E87" s="33"/>
      <c r="F87" s="33"/>
      <c r="G87" s="33"/>
      <c r="H87" s="33"/>
      <c r="I87" s="33"/>
      <c r="J87" s="33"/>
    </row>
    <row r="88" spans="2:223" s="18" customFormat="1" ht="31.5" customHeight="1">
      <c r="B88" s="69" t="s">
        <v>863</v>
      </c>
      <c r="C88" s="14" t="s">
        <v>1135</v>
      </c>
      <c r="D88" s="69" t="s">
        <v>5</v>
      </c>
      <c r="E88" s="69">
        <v>2700</v>
      </c>
      <c r="F88" s="69" t="s">
        <v>292</v>
      </c>
      <c r="G88" s="69" t="s">
        <v>22</v>
      </c>
      <c r="H88" s="15" t="s">
        <v>402</v>
      </c>
      <c r="I88" s="74">
        <v>10.5</v>
      </c>
      <c r="J88" s="168">
        <f>I88*E88</f>
        <v>28350</v>
      </c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7"/>
      <c r="AL88" s="17"/>
      <c r="AM88" s="17"/>
      <c r="AN88" s="17"/>
      <c r="AO88" s="17"/>
      <c r="AP88" s="17"/>
      <c r="AQ88" s="17"/>
      <c r="AR88" s="17"/>
      <c r="AS88" s="17"/>
      <c r="AT88" s="17"/>
      <c r="AU88" s="17"/>
      <c r="AV88" s="17"/>
      <c r="AW88" s="17"/>
      <c r="AX88" s="17"/>
      <c r="AY88" s="17"/>
      <c r="AZ88" s="17"/>
      <c r="BA88" s="17"/>
      <c r="BB88" s="17"/>
      <c r="BC88" s="17"/>
      <c r="BD88" s="17"/>
      <c r="BE88" s="17"/>
      <c r="BF88" s="17"/>
      <c r="BG88" s="17"/>
      <c r="BH88" s="17"/>
      <c r="BI88" s="17"/>
      <c r="BJ88" s="17"/>
      <c r="BK88" s="17"/>
      <c r="BL88" s="17"/>
      <c r="BM88" s="17"/>
      <c r="BN88" s="17"/>
      <c r="BO88" s="17"/>
      <c r="BP88" s="17"/>
      <c r="BQ88" s="17"/>
      <c r="BR88" s="17"/>
      <c r="BS88" s="17"/>
      <c r="BT88" s="17"/>
      <c r="BU88" s="17"/>
      <c r="BV88" s="17"/>
      <c r="BW88" s="17"/>
      <c r="BX88" s="17"/>
      <c r="BY88" s="17"/>
      <c r="BZ88" s="17"/>
      <c r="CA88" s="17"/>
      <c r="CB88" s="17"/>
      <c r="CC88" s="17"/>
      <c r="CD88" s="17"/>
      <c r="CE88" s="17"/>
      <c r="CF88" s="17"/>
      <c r="CG88" s="17"/>
      <c r="CH88" s="17"/>
      <c r="CI88" s="17"/>
      <c r="CJ88" s="17"/>
      <c r="CK88" s="17"/>
      <c r="CL88" s="17"/>
      <c r="CM88" s="17"/>
      <c r="CN88" s="17"/>
      <c r="CO88" s="17"/>
      <c r="CP88" s="17"/>
      <c r="CQ88" s="17"/>
      <c r="CR88" s="17"/>
      <c r="CS88" s="17"/>
      <c r="CT88" s="17"/>
      <c r="CU88" s="17"/>
      <c r="CV88" s="17"/>
      <c r="CW88" s="17"/>
      <c r="CX88" s="17"/>
      <c r="CY88" s="17"/>
      <c r="CZ88" s="17"/>
      <c r="DA88" s="17"/>
      <c r="DB88" s="17"/>
      <c r="DC88" s="17"/>
      <c r="DD88" s="17"/>
      <c r="DE88" s="17"/>
      <c r="DF88" s="17"/>
      <c r="DG88" s="17"/>
      <c r="DH88" s="17"/>
      <c r="DI88" s="17"/>
      <c r="DJ88" s="17"/>
      <c r="DK88" s="17"/>
      <c r="DL88" s="17"/>
      <c r="DM88" s="17"/>
      <c r="DN88" s="17"/>
      <c r="DO88" s="17"/>
      <c r="DP88" s="17"/>
      <c r="DQ88" s="17"/>
      <c r="DR88" s="17"/>
      <c r="DS88" s="17"/>
      <c r="DT88" s="17"/>
      <c r="DU88" s="17"/>
      <c r="DV88" s="17"/>
      <c r="DW88" s="17"/>
      <c r="DX88" s="17"/>
      <c r="DY88" s="17"/>
      <c r="DZ88" s="17"/>
      <c r="EA88" s="17"/>
      <c r="EB88" s="17"/>
      <c r="EC88" s="17"/>
      <c r="ED88" s="17"/>
      <c r="EE88" s="17"/>
      <c r="EF88" s="17"/>
      <c r="EG88" s="17"/>
      <c r="EH88" s="17"/>
      <c r="EI88" s="17"/>
      <c r="EJ88" s="17"/>
      <c r="EK88" s="17"/>
      <c r="EL88" s="17"/>
      <c r="EM88" s="17"/>
      <c r="EN88" s="17"/>
      <c r="EO88" s="17"/>
      <c r="EP88" s="17"/>
      <c r="EQ88" s="17"/>
      <c r="ER88" s="17"/>
      <c r="ES88" s="17"/>
      <c r="ET88" s="17"/>
      <c r="EU88" s="17"/>
      <c r="EV88" s="17"/>
      <c r="EW88" s="17"/>
      <c r="EX88" s="17"/>
      <c r="EY88" s="17"/>
      <c r="EZ88" s="17"/>
      <c r="FA88" s="17"/>
      <c r="FB88" s="17"/>
      <c r="FC88" s="17"/>
      <c r="FD88" s="17"/>
      <c r="FE88" s="17"/>
      <c r="FF88" s="17"/>
      <c r="FG88" s="17"/>
      <c r="FH88" s="17"/>
      <c r="FI88" s="17"/>
      <c r="FJ88" s="17"/>
      <c r="FK88" s="17"/>
      <c r="FL88" s="17"/>
      <c r="FM88" s="17"/>
      <c r="FN88" s="17"/>
      <c r="FO88" s="17"/>
      <c r="FP88" s="17"/>
      <c r="FQ88" s="17"/>
      <c r="FR88" s="17"/>
      <c r="FS88" s="17"/>
      <c r="FT88" s="17"/>
      <c r="FU88" s="17"/>
      <c r="FV88" s="17"/>
      <c r="FW88" s="17"/>
      <c r="FX88" s="17"/>
      <c r="FY88" s="17"/>
      <c r="FZ88" s="17"/>
      <c r="GA88" s="17"/>
      <c r="GB88" s="17"/>
      <c r="GC88" s="17"/>
      <c r="GD88" s="17"/>
      <c r="GE88" s="17"/>
      <c r="GF88" s="17"/>
      <c r="GG88" s="17"/>
      <c r="GH88" s="17"/>
      <c r="GI88" s="17"/>
      <c r="GJ88" s="17"/>
      <c r="GK88" s="17"/>
      <c r="GL88" s="17"/>
      <c r="GM88" s="17"/>
      <c r="GN88" s="17"/>
      <c r="GO88" s="17"/>
      <c r="GP88" s="17"/>
      <c r="GQ88" s="17"/>
      <c r="GR88" s="17"/>
      <c r="GS88" s="17"/>
      <c r="GT88" s="17"/>
      <c r="GU88" s="17"/>
      <c r="GV88" s="17"/>
      <c r="GW88" s="17"/>
      <c r="GX88" s="17"/>
      <c r="GY88" s="17"/>
      <c r="GZ88" s="17"/>
      <c r="HA88" s="17"/>
      <c r="HB88" s="17"/>
      <c r="HC88" s="17"/>
      <c r="HD88" s="17"/>
      <c r="HE88" s="17"/>
      <c r="HF88" s="17"/>
      <c r="HG88" s="17"/>
      <c r="HH88" s="17"/>
      <c r="HI88" s="17"/>
      <c r="HJ88" s="17"/>
      <c r="HK88" s="17"/>
      <c r="HL88" s="17"/>
      <c r="HM88" s="17"/>
      <c r="HN88" s="17"/>
    </row>
    <row r="89" spans="2:223" s="18" customFormat="1">
      <c r="B89" s="69" t="s">
        <v>864</v>
      </c>
      <c r="C89" s="14" t="s">
        <v>596</v>
      </c>
      <c r="D89" s="69" t="s">
        <v>5</v>
      </c>
      <c r="E89" s="69">
        <v>120</v>
      </c>
      <c r="F89" s="69" t="s">
        <v>29</v>
      </c>
      <c r="G89" s="69" t="s">
        <v>1087</v>
      </c>
      <c r="H89" s="69" t="s">
        <v>1058</v>
      </c>
      <c r="I89" s="74">
        <f>COMPOSIÇÃO!G11</f>
        <v>144.26749999999998</v>
      </c>
      <c r="J89" s="168">
        <f>I89*E89</f>
        <v>17312.099999999999</v>
      </c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7"/>
      <c r="AL89" s="17"/>
      <c r="AM89" s="17"/>
      <c r="AN89" s="17"/>
      <c r="AO89" s="17"/>
      <c r="AP89" s="17"/>
      <c r="AQ89" s="17"/>
      <c r="AR89" s="17"/>
      <c r="AS89" s="17"/>
      <c r="AT89" s="17"/>
      <c r="AU89" s="17"/>
      <c r="AV89" s="17"/>
      <c r="AW89" s="17"/>
      <c r="AX89" s="17"/>
      <c r="AY89" s="17"/>
      <c r="AZ89" s="17"/>
      <c r="BA89" s="17"/>
      <c r="BB89" s="17"/>
      <c r="BC89" s="17"/>
      <c r="BD89" s="17"/>
      <c r="BE89" s="17"/>
      <c r="BF89" s="17"/>
      <c r="BG89" s="17"/>
      <c r="BH89" s="17"/>
      <c r="BI89" s="17"/>
      <c r="BJ89" s="17"/>
      <c r="BK89" s="17"/>
      <c r="BL89" s="17"/>
      <c r="BM89" s="17"/>
      <c r="BN89" s="17"/>
      <c r="BO89" s="17"/>
      <c r="BP89" s="17"/>
      <c r="BQ89" s="17"/>
      <c r="BR89" s="17"/>
      <c r="BS89" s="17"/>
      <c r="BT89" s="17"/>
      <c r="BU89" s="17"/>
      <c r="BV89" s="17"/>
      <c r="BW89" s="17"/>
      <c r="BX89" s="17"/>
      <c r="BY89" s="17"/>
      <c r="BZ89" s="17"/>
      <c r="CA89" s="17"/>
      <c r="CB89" s="17"/>
      <c r="CC89" s="17"/>
      <c r="CD89" s="17"/>
      <c r="CE89" s="17"/>
      <c r="CF89" s="17"/>
      <c r="CG89" s="17"/>
      <c r="CH89" s="17"/>
      <c r="CI89" s="17"/>
      <c r="CJ89" s="17"/>
      <c r="CK89" s="17"/>
      <c r="CL89" s="17"/>
      <c r="CM89" s="17"/>
      <c r="CN89" s="17"/>
      <c r="CO89" s="17"/>
      <c r="CP89" s="17"/>
      <c r="CQ89" s="17"/>
      <c r="CR89" s="17"/>
      <c r="CS89" s="17"/>
      <c r="CT89" s="17"/>
      <c r="CU89" s="17"/>
      <c r="CV89" s="17"/>
      <c r="CW89" s="17"/>
      <c r="CX89" s="17"/>
      <c r="CY89" s="17"/>
      <c r="CZ89" s="17"/>
      <c r="DA89" s="17"/>
      <c r="DB89" s="17"/>
      <c r="DC89" s="17"/>
      <c r="DD89" s="17"/>
      <c r="DE89" s="17"/>
      <c r="DF89" s="17"/>
      <c r="DG89" s="17"/>
      <c r="DH89" s="17"/>
      <c r="DI89" s="17"/>
      <c r="DJ89" s="17"/>
      <c r="DK89" s="17"/>
      <c r="DL89" s="17"/>
      <c r="DM89" s="17"/>
      <c r="DN89" s="17"/>
      <c r="DO89" s="17"/>
      <c r="DP89" s="17"/>
      <c r="DQ89" s="17"/>
      <c r="DR89" s="17"/>
      <c r="DS89" s="17"/>
      <c r="DT89" s="17"/>
      <c r="DU89" s="17"/>
      <c r="DV89" s="17"/>
      <c r="DW89" s="17"/>
      <c r="DX89" s="17"/>
      <c r="DY89" s="17"/>
      <c r="DZ89" s="17"/>
      <c r="EA89" s="17"/>
      <c r="EB89" s="17"/>
      <c r="EC89" s="17"/>
      <c r="ED89" s="17"/>
      <c r="EE89" s="17"/>
      <c r="EF89" s="17"/>
      <c r="EG89" s="17"/>
      <c r="EH89" s="17"/>
      <c r="EI89" s="17"/>
      <c r="EJ89" s="17"/>
      <c r="EK89" s="17"/>
      <c r="EL89" s="17"/>
      <c r="EM89" s="17"/>
      <c r="EN89" s="17"/>
      <c r="EO89" s="17"/>
      <c r="EP89" s="17"/>
      <c r="EQ89" s="17"/>
      <c r="ER89" s="17"/>
      <c r="ES89" s="17"/>
      <c r="ET89" s="17"/>
      <c r="EU89" s="17"/>
      <c r="EV89" s="17"/>
      <c r="EW89" s="17"/>
      <c r="EX89" s="17"/>
      <c r="EY89" s="17"/>
      <c r="EZ89" s="17"/>
      <c r="FA89" s="17"/>
      <c r="FB89" s="17"/>
      <c r="FC89" s="17"/>
      <c r="FD89" s="17"/>
      <c r="FE89" s="17"/>
      <c r="FF89" s="17"/>
      <c r="FG89" s="17"/>
      <c r="FH89" s="17"/>
      <c r="FI89" s="17"/>
      <c r="FJ89" s="17"/>
      <c r="FK89" s="17"/>
      <c r="FL89" s="17"/>
      <c r="FM89" s="17"/>
      <c r="FN89" s="17"/>
      <c r="FO89" s="17"/>
      <c r="FP89" s="17"/>
      <c r="FQ89" s="17"/>
      <c r="FR89" s="17"/>
      <c r="FS89" s="17"/>
      <c r="FT89" s="17"/>
      <c r="FU89" s="17"/>
      <c r="FV89" s="17"/>
      <c r="FW89" s="17"/>
      <c r="FX89" s="17"/>
      <c r="FY89" s="17"/>
      <c r="FZ89" s="17"/>
      <c r="GA89" s="17"/>
      <c r="GB89" s="17"/>
      <c r="GC89" s="17"/>
      <c r="GD89" s="17"/>
      <c r="GE89" s="17"/>
      <c r="GF89" s="17"/>
      <c r="GG89" s="17"/>
      <c r="GH89" s="17"/>
      <c r="GI89" s="17"/>
      <c r="GJ89" s="17"/>
      <c r="GK89" s="17"/>
      <c r="GL89" s="17"/>
      <c r="GM89" s="17"/>
      <c r="GN89" s="17"/>
      <c r="GO89" s="17"/>
      <c r="GP89" s="17"/>
      <c r="GQ89" s="17"/>
      <c r="GR89" s="17"/>
      <c r="GS89" s="17"/>
      <c r="GT89" s="17"/>
      <c r="GU89" s="17"/>
      <c r="GV89" s="17"/>
      <c r="GW89" s="17"/>
      <c r="GX89" s="17"/>
      <c r="GY89" s="17"/>
      <c r="GZ89" s="17"/>
      <c r="HA89" s="17"/>
      <c r="HB89" s="17"/>
      <c r="HC89" s="17"/>
      <c r="HD89" s="17"/>
      <c r="HE89" s="17"/>
      <c r="HF89" s="17"/>
      <c r="HG89" s="17"/>
      <c r="HH89" s="17"/>
      <c r="HI89" s="17"/>
      <c r="HJ89" s="17"/>
      <c r="HK89" s="17"/>
      <c r="HL89" s="17"/>
      <c r="HM89" s="17"/>
      <c r="HN89" s="17"/>
    </row>
    <row r="90" spans="2:223" s="18" customFormat="1" ht="33.75">
      <c r="B90" s="69" t="s">
        <v>865</v>
      </c>
      <c r="C90" s="14" t="s">
        <v>594</v>
      </c>
      <c r="D90" s="69" t="s">
        <v>5</v>
      </c>
      <c r="E90" s="69">
        <v>148</v>
      </c>
      <c r="F90" s="69" t="s">
        <v>292</v>
      </c>
      <c r="G90" s="69" t="s">
        <v>22</v>
      </c>
      <c r="H90" s="15" t="s">
        <v>595</v>
      </c>
      <c r="I90" s="74">
        <v>17.38</v>
      </c>
      <c r="J90" s="168">
        <f>I90*E90</f>
        <v>2572.2399999999998</v>
      </c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7"/>
      <c r="AL90" s="17"/>
      <c r="AM90" s="17"/>
      <c r="AN90" s="17"/>
      <c r="AO90" s="17"/>
      <c r="AP90" s="17"/>
      <c r="AQ90" s="17"/>
      <c r="AR90" s="17"/>
      <c r="AS90" s="17"/>
      <c r="AT90" s="17"/>
      <c r="AU90" s="17"/>
      <c r="AV90" s="17"/>
      <c r="AW90" s="17"/>
      <c r="AX90" s="17"/>
      <c r="AY90" s="17"/>
      <c r="AZ90" s="17"/>
      <c r="BA90" s="17"/>
      <c r="BB90" s="17"/>
      <c r="BC90" s="17"/>
      <c r="BD90" s="17"/>
      <c r="BE90" s="17"/>
      <c r="BF90" s="17"/>
      <c r="BG90" s="17"/>
      <c r="BH90" s="17"/>
      <c r="BI90" s="17"/>
      <c r="BJ90" s="17"/>
      <c r="BK90" s="17"/>
      <c r="BL90" s="17"/>
      <c r="BM90" s="17"/>
      <c r="BN90" s="17"/>
      <c r="BO90" s="17"/>
      <c r="BP90" s="17"/>
      <c r="BQ90" s="17"/>
      <c r="BR90" s="17"/>
      <c r="BS90" s="17"/>
      <c r="BT90" s="17"/>
      <c r="BU90" s="17"/>
      <c r="BV90" s="17"/>
      <c r="BW90" s="17"/>
      <c r="BX90" s="17"/>
      <c r="BY90" s="17"/>
      <c r="BZ90" s="17"/>
      <c r="CA90" s="17"/>
      <c r="CB90" s="17"/>
      <c r="CC90" s="17"/>
      <c r="CD90" s="17"/>
      <c r="CE90" s="17"/>
      <c r="CF90" s="17"/>
      <c r="CG90" s="17"/>
      <c r="CH90" s="17"/>
      <c r="CI90" s="17"/>
      <c r="CJ90" s="17"/>
      <c r="CK90" s="17"/>
      <c r="CL90" s="17"/>
      <c r="CM90" s="17"/>
      <c r="CN90" s="17"/>
      <c r="CO90" s="17"/>
      <c r="CP90" s="17"/>
      <c r="CQ90" s="17"/>
      <c r="CR90" s="17"/>
      <c r="CS90" s="17"/>
      <c r="CT90" s="17"/>
      <c r="CU90" s="17"/>
      <c r="CV90" s="17"/>
      <c r="CW90" s="17"/>
      <c r="CX90" s="17"/>
      <c r="CY90" s="17"/>
      <c r="CZ90" s="17"/>
      <c r="DA90" s="17"/>
      <c r="DB90" s="17"/>
      <c r="DC90" s="17"/>
      <c r="DD90" s="17"/>
      <c r="DE90" s="17"/>
      <c r="DF90" s="17"/>
      <c r="DG90" s="17"/>
      <c r="DH90" s="17"/>
      <c r="DI90" s="17"/>
      <c r="DJ90" s="17"/>
      <c r="DK90" s="17"/>
      <c r="DL90" s="17"/>
      <c r="DM90" s="17"/>
      <c r="DN90" s="17"/>
      <c r="DO90" s="17"/>
      <c r="DP90" s="17"/>
      <c r="DQ90" s="17"/>
      <c r="DR90" s="17"/>
      <c r="DS90" s="17"/>
      <c r="DT90" s="17"/>
      <c r="DU90" s="17"/>
      <c r="DV90" s="17"/>
      <c r="DW90" s="17"/>
      <c r="DX90" s="17"/>
      <c r="DY90" s="17"/>
      <c r="DZ90" s="17"/>
      <c r="EA90" s="17"/>
      <c r="EB90" s="17"/>
      <c r="EC90" s="17"/>
      <c r="ED90" s="17"/>
      <c r="EE90" s="17"/>
      <c r="EF90" s="17"/>
      <c r="EG90" s="17"/>
      <c r="EH90" s="17"/>
      <c r="EI90" s="17"/>
      <c r="EJ90" s="17"/>
      <c r="EK90" s="17"/>
      <c r="EL90" s="17"/>
      <c r="EM90" s="17"/>
      <c r="EN90" s="17"/>
      <c r="EO90" s="17"/>
      <c r="EP90" s="17"/>
      <c r="EQ90" s="17"/>
      <c r="ER90" s="17"/>
      <c r="ES90" s="17"/>
      <c r="ET90" s="17"/>
      <c r="EU90" s="17"/>
      <c r="EV90" s="17"/>
      <c r="EW90" s="17"/>
      <c r="EX90" s="17"/>
      <c r="EY90" s="17"/>
      <c r="EZ90" s="17"/>
      <c r="FA90" s="17"/>
      <c r="FB90" s="17"/>
      <c r="FC90" s="17"/>
      <c r="FD90" s="17"/>
      <c r="FE90" s="17"/>
      <c r="FF90" s="17"/>
      <c r="FG90" s="17"/>
      <c r="FH90" s="17"/>
      <c r="FI90" s="17"/>
      <c r="FJ90" s="17"/>
      <c r="FK90" s="17"/>
      <c r="FL90" s="17"/>
      <c r="FM90" s="17"/>
      <c r="FN90" s="17"/>
      <c r="FO90" s="17"/>
      <c r="FP90" s="17"/>
      <c r="FQ90" s="17"/>
      <c r="FR90" s="17"/>
      <c r="FS90" s="17"/>
      <c r="FT90" s="17"/>
      <c r="FU90" s="17"/>
      <c r="FV90" s="17"/>
      <c r="FW90" s="17"/>
      <c r="FX90" s="17"/>
      <c r="FY90" s="17"/>
      <c r="FZ90" s="17"/>
      <c r="GA90" s="17"/>
      <c r="GB90" s="17"/>
      <c r="GC90" s="17"/>
      <c r="GD90" s="17"/>
      <c r="GE90" s="17"/>
      <c r="GF90" s="17"/>
      <c r="GG90" s="17"/>
      <c r="GH90" s="17"/>
      <c r="GI90" s="17"/>
      <c r="GJ90" s="17"/>
      <c r="GK90" s="17"/>
      <c r="GL90" s="17"/>
      <c r="GM90" s="17"/>
      <c r="GN90" s="17"/>
      <c r="GO90" s="17"/>
      <c r="GP90" s="17"/>
      <c r="GQ90" s="17"/>
      <c r="GR90" s="17"/>
      <c r="GS90" s="17"/>
      <c r="GT90" s="17"/>
      <c r="GU90" s="17"/>
      <c r="GV90" s="17"/>
      <c r="GW90" s="17"/>
      <c r="GX90" s="17"/>
      <c r="GY90" s="17"/>
      <c r="GZ90" s="17"/>
      <c r="HA90" s="17"/>
      <c r="HB90" s="17"/>
      <c r="HC90" s="17"/>
      <c r="HD90" s="17"/>
      <c r="HE90" s="17"/>
      <c r="HF90" s="17"/>
      <c r="HG90" s="17"/>
      <c r="HH90" s="17"/>
      <c r="HI90" s="17"/>
      <c r="HJ90" s="17"/>
      <c r="HK90" s="17"/>
      <c r="HL90" s="17"/>
      <c r="HM90" s="17"/>
      <c r="HN90" s="17"/>
    </row>
    <row r="91" spans="2:223" s="18" customFormat="1" ht="26.25" customHeight="1">
      <c r="B91" s="129" t="s">
        <v>866</v>
      </c>
      <c r="C91" s="7" t="s">
        <v>323</v>
      </c>
      <c r="D91" s="129" t="s">
        <v>5</v>
      </c>
      <c r="E91" s="129">
        <v>9.8000000000000007</v>
      </c>
      <c r="F91" s="129" t="s">
        <v>30</v>
      </c>
      <c r="G91" s="129" t="s">
        <v>22</v>
      </c>
      <c r="H91" s="15" t="s">
        <v>324</v>
      </c>
      <c r="I91" s="74">
        <v>413.85</v>
      </c>
      <c r="J91" s="16">
        <f>I91*E91</f>
        <v>4055.7300000000005</v>
      </c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7"/>
      <c r="AL91" s="17"/>
      <c r="AM91" s="17"/>
      <c r="AN91" s="17"/>
      <c r="AO91" s="17"/>
      <c r="AP91" s="17"/>
      <c r="AQ91" s="17"/>
      <c r="AR91" s="17"/>
      <c r="AS91" s="17"/>
      <c r="AT91" s="17"/>
      <c r="AU91" s="17"/>
      <c r="AV91" s="17"/>
      <c r="AW91" s="17"/>
      <c r="AX91" s="17"/>
      <c r="AY91" s="17"/>
      <c r="AZ91" s="17"/>
      <c r="BA91" s="17"/>
      <c r="BB91" s="17"/>
      <c r="BC91" s="17"/>
      <c r="BD91" s="17"/>
      <c r="BE91" s="17"/>
      <c r="BF91" s="17"/>
      <c r="BG91" s="17"/>
      <c r="BH91" s="17"/>
      <c r="BI91" s="17"/>
      <c r="BJ91" s="17"/>
      <c r="BK91" s="17"/>
      <c r="BL91" s="17"/>
      <c r="BM91" s="17"/>
      <c r="BN91" s="17"/>
      <c r="BO91" s="17"/>
      <c r="BP91" s="17"/>
      <c r="BQ91" s="17"/>
      <c r="BR91" s="17"/>
      <c r="BS91" s="17"/>
      <c r="BT91" s="17"/>
      <c r="BU91" s="17"/>
      <c r="BV91" s="17"/>
      <c r="BW91" s="17"/>
      <c r="BX91" s="17"/>
      <c r="BY91" s="17"/>
      <c r="BZ91" s="17"/>
      <c r="CA91" s="17"/>
      <c r="CB91" s="17"/>
      <c r="CC91" s="17"/>
      <c r="CD91" s="17"/>
      <c r="CE91" s="17"/>
      <c r="CF91" s="17"/>
      <c r="CG91" s="17"/>
      <c r="CH91" s="17"/>
      <c r="CI91" s="17"/>
      <c r="CJ91" s="17"/>
      <c r="CK91" s="17"/>
      <c r="CL91" s="17"/>
      <c r="CM91" s="17"/>
      <c r="CN91" s="17"/>
      <c r="CO91" s="17"/>
      <c r="CP91" s="17"/>
      <c r="CQ91" s="17"/>
      <c r="CR91" s="17"/>
      <c r="CS91" s="17"/>
      <c r="CT91" s="17"/>
      <c r="CU91" s="17"/>
      <c r="CV91" s="17"/>
      <c r="CW91" s="17"/>
      <c r="CX91" s="17"/>
      <c r="CY91" s="17"/>
      <c r="CZ91" s="17"/>
      <c r="DA91" s="17"/>
      <c r="DB91" s="17"/>
      <c r="DC91" s="17"/>
      <c r="DD91" s="17"/>
      <c r="DE91" s="17"/>
      <c r="DF91" s="17"/>
      <c r="DG91" s="17"/>
      <c r="DH91" s="17"/>
      <c r="DI91" s="17"/>
      <c r="DJ91" s="17"/>
      <c r="DK91" s="17"/>
      <c r="DL91" s="17"/>
      <c r="DM91" s="17"/>
      <c r="DN91" s="17"/>
      <c r="DO91" s="17"/>
      <c r="DP91" s="17"/>
      <c r="DQ91" s="17"/>
      <c r="DR91" s="17"/>
      <c r="DS91" s="17"/>
      <c r="DT91" s="17"/>
      <c r="DU91" s="17"/>
      <c r="DV91" s="17"/>
      <c r="DW91" s="17"/>
      <c r="DX91" s="17"/>
      <c r="DY91" s="17"/>
      <c r="DZ91" s="17"/>
      <c r="EA91" s="17"/>
      <c r="EB91" s="17"/>
      <c r="EC91" s="17"/>
      <c r="ED91" s="17"/>
      <c r="EE91" s="17"/>
      <c r="EF91" s="17"/>
      <c r="EG91" s="17"/>
      <c r="EH91" s="17"/>
      <c r="EI91" s="17"/>
      <c r="EJ91" s="17"/>
      <c r="EK91" s="17"/>
      <c r="EL91" s="17"/>
      <c r="EM91" s="17"/>
      <c r="EN91" s="17"/>
      <c r="EO91" s="17"/>
      <c r="EP91" s="17"/>
      <c r="EQ91" s="17"/>
      <c r="ER91" s="17"/>
      <c r="ES91" s="17"/>
      <c r="ET91" s="17"/>
      <c r="EU91" s="17"/>
      <c r="EV91" s="17"/>
      <c r="EW91" s="17"/>
      <c r="EX91" s="17"/>
      <c r="EY91" s="17"/>
      <c r="EZ91" s="17"/>
      <c r="FA91" s="17"/>
      <c r="FB91" s="17"/>
      <c r="FC91" s="17"/>
      <c r="FD91" s="17"/>
      <c r="FE91" s="17"/>
      <c r="FF91" s="17"/>
      <c r="FG91" s="17"/>
      <c r="FH91" s="17"/>
      <c r="FI91" s="17"/>
      <c r="FJ91" s="17"/>
      <c r="FK91" s="17"/>
      <c r="FL91" s="17"/>
      <c r="FM91" s="17"/>
      <c r="FN91" s="17"/>
      <c r="FO91" s="17"/>
      <c r="FP91" s="17"/>
      <c r="FQ91" s="17"/>
      <c r="FR91" s="17"/>
      <c r="FS91" s="17"/>
      <c r="FT91" s="17"/>
      <c r="FU91" s="17"/>
      <c r="FV91" s="17"/>
      <c r="FW91" s="17"/>
      <c r="FX91" s="17"/>
      <c r="FY91" s="17"/>
      <c r="FZ91" s="17"/>
      <c r="GA91" s="17"/>
      <c r="GB91" s="17"/>
      <c r="GC91" s="17"/>
      <c r="GD91" s="17"/>
      <c r="GE91" s="17"/>
      <c r="GF91" s="17"/>
      <c r="GG91" s="17"/>
      <c r="GH91" s="17"/>
      <c r="GI91" s="17"/>
      <c r="GJ91" s="17"/>
      <c r="GK91" s="17"/>
      <c r="GL91" s="17"/>
      <c r="GM91" s="17"/>
      <c r="GN91" s="17"/>
      <c r="GO91" s="17"/>
      <c r="GP91" s="17"/>
      <c r="GQ91" s="17"/>
      <c r="GR91" s="17"/>
      <c r="GS91" s="17"/>
      <c r="GT91" s="17"/>
      <c r="GU91" s="17"/>
      <c r="GV91" s="17"/>
      <c r="GW91" s="17"/>
      <c r="GX91" s="17"/>
      <c r="GY91" s="17"/>
      <c r="GZ91" s="17"/>
      <c r="HA91" s="17"/>
      <c r="HB91" s="17"/>
      <c r="HC91" s="17"/>
      <c r="HD91" s="17"/>
      <c r="HE91" s="17"/>
      <c r="HF91" s="17"/>
      <c r="HG91" s="17"/>
      <c r="HH91" s="17"/>
      <c r="HI91" s="17"/>
      <c r="HJ91" s="17"/>
      <c r="HK91" s="17"/>
      <c r="HL91" s="17"/>
      <c r="HM91" s="17"/>
      <c r="HN91" s="17"/>
    </row>
    <row r="92" spans="2:223" ht="20.100000000000001" customHeight="1">
      <c r="B92" s="129"/>
      <c r="C92" s="25" t="s">
        <v>69</v>
      </c>
      <c r="D92" s="129"/>
      <c r="E92" s="129"/>
      <c r="F92" s="129"/>
      <c r="G92" s="129"/>
      <c r="H92" s="15"/>
      <c r="I92" s="16"/>
      <c r="J92" s="165">
        <f>SUBTOTAL(9,J88:J91)</f>
        <v>52290.07</v>
      </c>
    </row>
    <row r="93" spans="2:223">
      <c r="B93" s="33" t="s">
        <v>862</v>
      </c>
      <c r="C93" s="28" t="s">
        <v>570</v>
      </c>
      <c r="D93" s="33"/>
      <c r="E93" s="33"/>
      <c r="F93" s="33"/>
      <c r="G93" s="33"/>
      <c r="H93" s="33"/>
      <c r="I93" s="33"/>
      <c r="J93" s="33"/>
    </row>
    <row r="94" spans="2:223" s="18" customFormat="1" ht="22.5">
      <c r="B94" s="129" t="s">
        <v>863</v>
      </c>
      <c r="C94" s="7" t="s">
        <v>306</v>
      </c>
      <c r="D94" s="129" t="s">
        <v>5</v>
      </c>
      <c r="E94" s="129">
        <v>3.27</v>
      </c>
      <c r="F94" s="129" t="s">
        <v>30</v>
      </c>
      <c r="G94" s="129" t="s">
        <v>206</v>
      </c>
      <c r="H94" s="15">
        <v>95969</v>
      </c>
      <c r="I94" s="67">
        <v>2447.0700000000002</v>
      </c>
      <c r="J94" s="16">
        <f>I94*E94</f>
        <v>8001.9189000000006</v>
      </c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7"/>
      <c r="AM94" s="17"/>
      <c r="AN94" s="17"/>
      <c r="AO94" s="17"/>
      <c r="AP94" s="17"/>
      <c r="AQ94" s="17"/>
      <c r="AR94" s="17"/>
      <c r="AS94" s="17"/>
      <c r="AT94" s="17"/>
      <c r="AU94" s="17"/>
      <c r="AV94" s="17"/>
      <c r="AW94" s="17"/>
      <c r="AX94" s="17"/>
      <c r="AY94" s="17"/>
      <c r="AZ94" s="17"/>
      <c r="BA94" s="17"/>
      <c r="BB94" s="17"/>
      <c r="BC94" s="17"/>
      <c r="BD94" s="17"/>
      <c r="BE94" s="17"/>
      <c r="BF94" s="17"/>
      <c r="BG94" s="17"/>
      <c r="BH94" s="17"/>
      <c r="BI94" s="17"/>
      <c r="BJ94" s="17"/>
      <c r="BK94" s="17"/>
      <c r="BL94" s="17"/>
      <c r="BM94" s="17"/>
      <c r="BN94" s="17"/>
      <c r="BO94" s="17"/>
      <c r="BP94" s="17"/>
      <c r="BQ94" s="17"/>
      <c r="BR94" s="17"/>
      <c r="BS94" s="17"/>
      <c r="BT94" s="17"/>
      <c r="BU94" s="17"/>
      <c r="BV94" s="17"/>
      <c r="BW94" s="17"/>
      <c r="BX94" s="17"/>
      <c r="BY94" s="17"/>
      <c r="BZ94" s="17"/>
      <c r="CA94" s="17"/>
      <c r="CB94" s="17"/>
      <c r="CC94" s="17"/>
      <c r="CD94" s="17"/>
      <c r="CE94" s="17"/>
      <c r="CF94" s="17"/>
      <c r="CG94" s="17"/>
      <c r="CH94" s="17"/>
      <c r="CI94" s="17"/>
      <c r="CJ94" s="17"/>
      <c r="CK94" s="17"/>
      <c r="CL94" s="17"/>
      <c r="CM94" s="17"/>
      <c r="CN94" s="17"/>
      <c r="CO94" s="17"/>
      <c r="CP94" s="17"/>
      <c r="CQ94" s="17"/>
      <c r="CR94" s="17"/>
      <c r="CS94" s="17"/>
      <c r="CT94" s="17"/>
      <c r="CU94" s="17"/>
      <c r="CV94" s="17"/>
      <c r="CW94" s="17"/>
      <c r="CX94" s="17"/>
      <c r="CY94" s="17"/>
      <c r="CZ94" s="17"/>
      <c r="DA94" s="17"/>
      <c r="DB94" s="17"/>
      <c r="DC94" s="17"/>
      <c r="DD94" s="17"/>
      <c r="DE94" s="17"/>
      <c r="DF94" s="17"/>
      <c r="DG94" s="17"/>
      <c r="DH94" s="17"/>
      <c r="DI94" s="17"/>
      <c r="DJ94" s="17"/>
      <c r="DK94" s="17"/>
      <c r="DL94" s="17"/>
      <c r="DM94" s="17"/>
      <c r="DN94" s="17"/>
      <c r="DO94" s="17"/>
      <c r="DP94" s="17"/>
      <c r="DQ94" s="17"/>
      <c r="DR94" s="17"/>
      <c r="DS94" s="17"/>
      <c r="DT94" s="17"/>
      <c r="DU94" s="17"/>
      <c r="DV94" s="17"/>
      <c r="DW94" s="17"/>
      <c r="DX94" s="17"/>
      <c r="DY94" s="17"/>
      <c r="DZ94" s="17"/>
      <c r="EA94" s="17"/>
      <c r="EB94" s="17"/>
      <c r="EC94" s="17"/>
      <c r="ED94" s="17"/>
      <c r="EE94" s="17"/>
      <c r="EF94" s="17"/>
      <c r="EG94" s="17"/>
      <c r="EH94" s="17"/>
      <c r="EI94" s="17"/>
      <c r="EJ94" s="17"/>
      <c r="EK94" s="17"/>
      <c r="EL94" s="17"/>
      <c r="EM94" s="17"/>
      <c r="EN94" s="17"/>
      <c r="EO94" s="17"/>
      <c r="EP94" s="17"/>
      <c r="EQ94" s="17"/>
      <c r="ER94" s="17"/>
      <c r="ES94" s="17"/>
      <c r="ET94" s="17"/>
      <c r="EU94" s="17"/>
      <c r="EV94" s="17"/>
      <c r="EW94" s="17"/>
      <c r="EX94" s="17"/>
      <c r="EY94" s="17"/>
      <c r="EZ94" s="17"/>
      <c r="FA94" s="17"/>
      <c r="FB94" s="17"/>
      <c r="FC94" s="17"/>
      <c r="FD94" s="17"/>
      <c r="FE94" s="17"/>
      <c r="FF94" s="17"/>
      <c r="FG94" s="17"/>
      <c r="FH94" s="17"/>
      <c r="FI94" s="17"/>
      <c r="FJ94" s="17"/>
      <c r="FK94" s="17"/>
      <c r="FL94" s="17"/>
      <c r="FM94" s="17"/>
      <c r="FN94" s="17"/>
      <c r="FO94" s="17"/>
      <c r="FP94" s="17"/>
      <c r="FQ94" s="17"/>
      <c r="FR94" s="17"/>
      <c r="FS94" s="17"/>
      <c r="FT94" s="17"/>
      <c r="FU94" s="17"/>
      <c r="FV94" s="17"/>
      <c r="FW94" s="17"/>
      <c r="FX94" s="17"/>
      <c r="FY94" s="17"/>
      <c r="FZ94" s="17"/>
      <c r="GA94" s="17"/>
      <c r="GB94" s="17"/>
      <c r="GC94" s="17"/>
      <c r="GD94" s="17"/>
      <c r="GE94" s="17"/>
      <c r="GF94" s="17"/>
      <c r="GG94" s="17"/>
      <c r="GH94" s="17"/>
      <c r="GI94" s="17"/>
      <c r="GJ94" s="17"/>
      <c r="GK94" s="17"/>
      <c r="GL94" s="17"/>
      <c r="GM94" s="17"/>
      <c r="GN94" s="17"/>
      <c r="GO94" s="17"/>
      <c r="GP94" s="17"/>
      <c r="GQ94" s="17"/>
      <c r="GR94" s="17"/>
      <c r="GS94" s="17"/>
      <c r="GT94" s="17"/>
      <c r="GU94" s="17"/>
      <c r="GV94" s="17"/>
      <c r="GW94" s="17"/>
      <c r="GX94" s="17"/>
      <c r="GY94" s="17"/>
      <c r="GZ94" s="17"/>
      <c r="HA94" s="17"/>
      <c r="HB94" s="17"/>
      <c r="HC94" s="17"/>
      <c r="HD94" s="17"/>
      <c r="HE94" s="17"/>
      <c r="HF94" s="17"/>
      <c r="HG94" s="17"/>
      <c r="HH94" s="17"/>
      <c r="HI94" s="17"/>
      <c r="HJ94" s="17"/>
      <c r="HK94" s="17"/>
      <c r="HL94" s="17"/>
      <c r="HM94" s="17"/>
      <c r="HN94" s="17"/>
      <c r="HO94" s="17"/>
    </row>
    <row r="95" spans="2:223" ht="20.100000000000001" customHeight="1">
      <c r="B95" s="129"/>
      <c r="C95" s="25" t="s">
        <v>69</v>
      </c>
      <c r="D95" s="129"/>
      <c r="E95" s="129"/>
      <c r="F95" s="129"/>
      <c r="G95" s="129"/>
      <c r="H95" s="15"/>
      <c r="I95" s="16"/>
      <c r="J95" s="165">
        <f>SUBTOTAL(9,J94)</f>
        <v>8001.9189000000006</v>
      </c>
    </row>
    <row r="96" spans="2:223">
      <c r="B96" s="33" t="s">
        <v>813</v>
      </c>
      <c r="C96" s="28" t="s">
        <v>359</v>
      </c>
      <c r="D96" s="33"/>
      <c r="E96" s="33"/>
      <c r="F96" s="33"/>
      <c r="G96" s="33"/>
      <c r="H96" s="33"/>
      <c r="I96" s="33"/>
      <c r="J96" s="33"/>
    </row>
    <row r="97" spans="2:223" s="18" customFormat="1" ht="45">
      <c r="B97" s="129" t="s">
        <v>814</v>
      </c>
      <c r="C97" s="14" t="s">
        <v>898</v>
      </c>
      <c r="D97" s="129" t="s">
        <v>5</v>
      </c>
      <c r="E97" s="65">
        <v>3541.01</v>
      </c>
      <c r="F97" s="129" t="s">
        <v>292</v>
      </c>
      <c r="G97" s="129" t="s">
        <v>22</v>
      </c>
      <c r="H97" s="15" t="s">
        <v>402</v>
      </c>
      <c r="I97" s="67">
        <v>10.5</v>
      </c>
      <c r="J97" s="16">
        <f>I97*E97</f>
        <v>37180.605000000003</v>
      </c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7"/>
      <c r="AL97" s="17"/>
      <c r="AM97" s="17"/>
      <c r="AN97" s="17"/>
      <c r="AO97" s="17"/>
      <c r="AP97" s="17"/>
      <c r="AQ97" s="17"/>
      <c r="AR97" s="17"/>
      <c r="AS97" s="17"/>
      <c r="AT97" s="17"/>
      <c r="AU97" s="17"/>
      <c r="AV97" s="17"/>
      <c r="AW97" s="17"/>
      <c r="AX97" s="17"/>
      <c r="AY97" s="17"/>
      <c r="AZ97" s="17"/>
      <c r="BA97" s="17"/>
      <c r="BB97" s="17"/>
      <c r="BC97" s="17"/>
      <c r="BD97" s="17"/>
      <c r="BE97" s="17"/>
      <c r="BF97" s="17"/>
      <c r="BG97" s="17"/>
      <c r="BH97" s="17"/>
      <c r="BI97" s="17"/>
      <c r="BJ97" s="17"/>
      <c r="BK97" s="17"/>
      <c r="BL97" s="17"/>
      <c r="BM97" s="17"/>
      <c r="BN97" s="17"/>
      <c r="BO97" s="17"/>
      <c r="BP97" s="17"/>
      <c r="BQ97" s="17"/>
      <c r="BR97" s="17"/>
      <c r="BS97" s="17"/>
      <c r="BT97" s="17"/>
      <c r="BU97" s="17"/>
      <c r="BV97" s="17"/>
      <c r="BW97" s="17"/>
      <c r="BX97" s="17"/>
      <c r="BY97" s="17"/>
      <c r="BZ97" s="17"/>
      <c r="CA97" s="17"/>
      <c r="CB97" s="17"/>
      <c r="CC97" s="17"/>
      <c r="CD97" s="17"/>
      <c r="CE97" s="17"/>
      <c r="CF97" s="17"/>
      <c r="CG97" s="17"/>
      <c r="CH97" s="17"/>
      <c r="CI97" s="17"/>
      <c r="CJ97" s="17"/>
      <c r="CK97" s="17"/>
      <c r="CL97" s="17"/>
      <c r="CM97" s="17"/>
      <c r="CN97" s="17"/>
      <c r="CO97" s="17"/>
      <c r="CP97" s="17"/>
      <c r="CQ97" s="17"/>
      <c r="CR97" s="17"/>
      <c r="CS97" s="17"/>
      <c r="CT97" s="17"/>
      <c r="CU97" s="17"/>
      <c r="CV97" s="17"/>
      <c r="CW97" s="17"/>
      <c r="CX97" s="17"/>
      <c r="CY97" s="17"/>
      <c r="CZ97" s="17"/>
      <c r="DA97" s="17"/>
      <c r="DB97" s="17"/>
      <c r="DC97" s="17"/>
      <c r="DD97" s="17"/>
      <c r="DE97" s="17"/>
      <c r="DF97" s="17"/>
      <c r="DG97" s="17"/>
      <c r="DH97" s="17"/>
      <c r="DI97" s="17"/>
      <c r="DJ97" s="17"/>
      <c r="DK97" s="17"/>
      <c r="DL97" s="17"/>
      <c r="DM97" s="17"/>
      <c r="DN97" s="17"/>
      <c r="DO97" s="17"/>
      <c r="DP97" s="17"/>
      <c r="DQ97" s="17"/>
      <c r="DR97" s="17"/>
      <c r="DS97" s="17"/>
      <c r="DT97" s="17"/>
      <c r="DU97" s="17"/>
      <c r="DV97" s="17"/>
      <c r="DW97" s="17"/>
      <c r="DX97" s="17"/>
      <c r="DY97" s="17"/>
      <c r="DZ97" s="17"/>
      <c r="EA97" s="17"/>
      <c r="EB97" s="17"/>
      <c r="EC97" s="17"/>
      <c r="ED97" s="17"/>
      <c r="EE97" s="17"/>
      <c r="EF97" s="17"/>
      <c r="EG97" s="17"/>
      <c r="EH97" s="17"/>
      <c r="EI97" s="17"/>
      <c r="EJ97" s="17"/>
      <c r="EK97" s="17"/>
      <c r="EL97" s="17"/>
      <c r="EM97" s="17"/>
      <c r="EN97" s="17"/>
      <c r="EO97" s="17"/>
      <c r="EP97" s="17"/>
      <c r="EQ97" s="17"/>
      <c r="ER97" s="17"/>
      <c r="ES97" s="17"/>
      <c r="ET97" s="17"/>
      <c r="EU97" s="17"/>
      <c r="EV97" s="17"/>
      <c r="EW97" s="17"/>
      <c r="EX97" s="17"/>
      <c r="EY97" s="17"/>
      <c r="EZ97" s="17"/>
      <c r="FA97" s="17"/>
      <c r="FB97" s="17"/>
      <c r="FC97" s="17"/>
      <c r="FD97" s="17"/>
      <c r="FE97" s="17"/>
      <c r="FF97" s="17"/>
      <c r="FG97" s="17"/>
      <c r="FH97" s="17"/>
      <c r="FI97" s="17"/>
      <c r="FJ97" s="17"/>
      <c r="FK97" s="17"/>
      <c r="FL97" s="17"/>
      <c r="FM97" s="17"/>
      <c r="FN97" s="17"/>
      <c r="FO97" s="17"/>
      <c r="FP97" s="17"/>
      <c r="FQ97" s="17"/>
      <c r="FR97" s="17"/>
      <c r="FS97" s="17"/>
      <c r="FT97" s="17"/>
      <c r="FU97" s="17"/>
      <c r="FV97" s="17"/>
      <c r="FW97" s="17"/>
      <c r="FX97" s="17"/>
      <c r="FY97" s="17"/>
      <c r="FZ97" s="17"/>
      <c r="GA97" s="17"/>
      <c r="GB97" s="17"/>
      <c r="GC97" s="17"/>
      <c r="GD97" s="17"/>
      <c r="GE97" s="17"/>
      <c r="GF97" s="17"/>
      <c r="GG97" s="17"/>
      <c r="GH97" s="17"/>
      <c r="GI97" s="17"/>
      <c r="GJ97" s="17"/>
      <c r="GK97" s="17"/>
      <c r="GL97" s="17"/>
      <c r="GM97" s="17"/>
      <c r="GN97" s="17"/>
      <c r="GO97" s="17"/>
      <c r="GP97" s="17"/>
      <c r="GQ97" s="17"/>
      <c r="GR97" s="17"/>
      <c r="GS97" s="17"/>
      <c r="GT97" s="17"/>
      <c r="GU97" s="17"/>
      <c r="GV97" s="17"/>
      <c r="GW97" s="17"/>
      <c r="GX97" s="17"/>
      <c r="GY97" s="17"/>
      <c r="GZ97" s="17"/>
      <c r="HA97" s="17"/>
      <c r="HB97" s="17"/>
      <c r="HC97" s="17"/>
      <c r="HD97" s="17"/>
      <c r="HE97" s="17"/>
      <c r="HF97" s="17"/>
      <c r="HG97" s="17"/>
      <c r="HH97" s="17"/>
      <c r="HI97" s="17"/>
      <c r="HJ97" s="17"/>
      <c r="HK97" s="17"/>
      <c r="HL97" s="17"/>
      <c r="HM97" s="17"/>
      <c r="HN97" s="17"/>
    </row>
    <row r="98" spans="2:223" s="18" customFormat="1" ht="22.5">
      <c r="B98" s="129" t="s">
        <v>868</v>
      </c>
      <c r="C98" s="7" t="s">
        <v>867</v>
      </c>
      <c r="D98" s="129" t="s">
        <v>5</v>
      </c>
      <c r="E98" s="129">
        <v>16</v>
      </c>
      <c r="F98" s="129" t="s">
        <v>29</v>
      </c>
      <c r="G98" s="129" t="s">
        <v>22</v>
      </c>
      <c r="H98" s="15" t="s">
        <v>281</v>
      </c>
      <c r="I98" s="67">
        <v>97.26</v>
      </c>
      <c r="J98" s="16">
        <f>I98*E98</f>
        <v>1556.16</v>
      </c>
      <c r="K98" s="49"/>
      <c r="L98" s="49"/>
      <c r="M98" s="49"/>
      <c r="N98" s="49"/>
      <c r="O98" s="49"/>
      <c r="P98" s="49"/>
      <c r="Q98" s="49"/>
      <c r="R98" s="49"/>
      <c r="S98" s="49"/>
      <c r="T98" s="49"/>
      <c r="U98" s="49"/>
      <c r="V98" s="49"/>
      <c r="W98" s="49"/>
      <c r="X98" s="49"/>
      <c r="Y98" s="49"/>
      <c r="Z98" s="49"/>
      <c r="AA98" s="49"/>
      <c r="AB98" s="49"/>
      <c r="AC98" s="49"/>
      <c r="AD98" s="49"/>
      <c r="AE98" s="49"/>
      <c r="AF98" s="49"/>
      <c r="AG98" s="49"/>
      <c r="AH98" s="49"/>
      <c r="AI98" s="49"/>
      <c r="AJ98" s="49"/>
      <c r="AK98" s="49"/>
      <c r="AL98" s="49"/>
      <c r="AM98" s="49"/>
      <c r="AN98" s="49"/>
      <c r="AO98" s="49"/>
      <c r="AP98" s="49"/>
      <c r="AQ98" s="49"/>
      <c r="AR98" s="49"/>
      <c r="AS98" s="49"/>
      <c r="AT98" s="49"/>
      <c r="AU98" s="49"/>
      <c r="AV98" s="49"/>
      <c r="AW98" s="49"/>
      <c r="AX98" s="49"/>
      <c r="AY98" s="49"/>
      <c r="AZ98" s="49"/>
      <c r="BA98" s="49"/>
      <c r="BB98" s="49"/>
      <c r="BC98" s="49"/>
      <c r="BD98" s="49"/>
      <c r="BE98" s="49"/>
      <c r="BF98" s="49"/>
      <c r="BG98" s="49"/>
      <c r="BH98" s="49"/>
      <c r="BI98" s="49"/>
      <c r="BJ98" s="49"/>
      <c r="BK98" s="49"/>
      <c r="BL98" s="49"/>
      <c r="BM98" s="49"/>
      <c r="BN98" s="49"/>
      <c r="BO98" s="49"/>
      <c r="BP98" s="49"/>
      <c r="BQ98" s="49"/>
      <c r="BR98" s="17"/>
      <c r="BS98" s="17"/>
      <c r="BT98" s="17"/>
      <c r="BU98" s="17"/>
      <c r="BV98" s="17"/>
      <c r="BW98" s="17"/>
      <c r="BX98" s="17"/>
      <c r="BY98" s="17"/>
      <c r="BZ98" s="17"/>
      <c r="CA98" s="17"/>
      <c r="CB98" s="17"/>
      <c r="CC98" s="17"/>
      <c r="CD98" s="17"/>
      <c r="CE98" s="17"/>
      <c r="CF98" s="17"/>
      <c r="CG98" s="17"/>
      <c r="CH98" s="17"/>
      <c r="CI98" s="17"/>
      <c r="CJ98" s="17"/>
      <c r="CK98" s="17"/>
      <c r="CL98" s="17"/>
      <c r="CM98" s="17"/>
      <c r="CN98" s="17"/>
      <c r="CO98" s="17"/>
      <c r="CP98" s="17"/>
      <c r="CQ98" s="17"/>
      <c r="CR98" s="17"/>
      <c r="CS98" s="17"/>
      <c r="CT98" s="17"/>
      <c r="CU98" s="17"/>
      <c r="CV98" s="17"/>
      <c r="CW98" s="17"/>
      <c r="CX98" s="17"/>
      <c r="CY98" s="17"/>
      <c r="CZ98" s="17"/>
      <c r="DA98" s="17"/>
      <c r="DB98" s="17"/>
      <c r="DC98" s="17"/>
      <c r="DD98" s="17"/>
      <c r="DE98" s="17"/>
      <c r="DF98" s="17"/>
      <c r="DG98" s="17"/>
      <c r="DH98" s="17"/>
      <c r="DI98" s="17"/>
      <c r="DJ98" s="17"/>
      <c r="DK98" s="17"/>
      <c r="DL98" s="17"/>
      <c r="DM98" s="17"/>
      <c r="DN98" s="17"/>
      <c r="DO98" s="17"/>
      <c r="DP98" s="17"/>
      <c r="DQ98" s="17"/>
      <c r="DR98" s="17"/>
      <c r="DS98" s="17"/>
      <c r="DT98" s="17"/>
      <c r="DU98" s="17"/>
      <c r="DV98" s="17"/>
      <c r="DW98" s="17"/>
      <c r="DX98" s="17"/>
      <c r="DY98" s="17"/>
      <c r="DZ98" s="17"/>
      <c r="EA98" s="17"/>
      <c r="EB98" s="17"/>
      <c r="EC98" s="17"/>
      <c r="ED98" s="17"/>
      <c r="EE98" s="17"/>
      <c r="EF98" s="17"/>
      <c r="EG98" s="17"/>
      <c r="EH98" s="17"/>
      <c r="EI98" s="17"/>
      <c r="EJ98" s="17"/>
      <c r="EK98" s="17"/>
      <c r="EL98" s="17"/>
      <c r="EM98" s="17"/>
      <c r="EN98" s="17"/>
      <c r="EO98" s="17"/>
      <c r="EP98" s="17"/>
      <c r="EQ98" s="17"/>
      <c r="ER98" s="17"/>
      <c r="ES98" s="17"/>
      <c r="ET98" s="17"/>
      <c r="EU98" s="17"/>
      <c r="EV98" s="17"/>
      <c r="EW98" s="17"/>
      <c r="EX98" s="17"/>
      <c r="EY98" s="17"/>
      <c r="EZ98" s="17"/>
      <c r="FA98" s="17"/>
      <c r="FB98" s="17"/>
      <c r="FC98" s="17"/>
      <c r="FD98" s="17"/>
      <c r="FE98" s="17"/>
      <c r="FF98" s="17"/>
      <c r="FG98" s="17"/>
      <c r="FH98" s="17"/>
      <c r="FI98" s="17"/>
      <c r="FJ98" s="17"/>
      <c r="FK98" s="17"/>
      <c r="FL98" s="17"/>
      <c r="FM98" s="17"/>
      <c r="FN98" s="17"/>
      <c r="FO98" s="17"/>
      <c r="FP98" s="17"/>
      <c r="FQ98" s="17"/>
      <c r="FR98" s="17"/>
      <c r="FS98" s="17"/>
      <c r="FT98" s="17"/>
      <c r="FU98" s="17"/>
      <c r="FV98" s="17"/>
      <c r="FW98" s="17"/>
      <c r="FX98" s="17"/>
      <c r="FY98" s="17"/>
      <c r="FZ98" s="17"/>
      <c r="GA98" s="17"/>
      <c r="GB98" s="17"/>
      <c r="GC98" s="17"/>
      <c r="GD98" s="17"/>
      <c r="GE98" s="17"/>
      <c r="GF98" s="17"/>
      <c r="GG98" s="17"/>
      <c r="GH98" s="17"/>
      <c r="GI98" s="17"/>
      <c r="GJ98" s="17"/>
      <c r="GK98" s="17"/>
      <c r="GL98" s="17"/>
      <c r="GM98" s="17"/>
      <c r="GN98" s="17"/>
      <c r="GO98" s="17"/>
      <c r="GP98" s="17"/>
      <c r="GQ98" s="17"/>
      <c r="GR98" s="17"/>
      <c r="GS98" s="17"/>
      <c r="GT98" s="17"/>
      <c r="GU98" s="17"/>
      <c r="GV98" s="17"/>
      <c r="GW98" s="17"/>
      <c r="GX98" s="17"/>
      <c r="GY98" s="17"/>
      <c r="GZ98" s="17"/>
      <c r="HA98" s="17"/>
      <c r="HB98" s="17"/>
      <c r="HC98" s="17"/>
      <c r="HD98" s="17"/>
      <c r="HE98" s="17"/>
      <c r="HF98" s="17"/>
      <c r="HG98" s="17"/>
      <c r="HH98" s="17"/>
      <c r="HI98" s="17"/>
      <c r="HJ98" s="17"/>
      <c r="HK98" s="17"/>
      <c r="HL98" s="17"/>
      <c r="HM98" s="17"/>
      <c r="HN98" s="17"/>
    </row>
    <row r="99" spans="2:223" s="18" customFormat="1" ht="22.5">
      <c r="B99" s="129" t="s">
        <v>869</v>
      </c>
      <c r="C99" s="7" t="s">
        <v>289</v>
      </c>
      <c r="D99" s="129" t="s">
        <v>5</v>
      </c>
      <c r="E99" s="129">
        <v>6.4</v>
      </c>
      <c r="F99" s="129" t="s">
        <v>29</v>
      </c>
      <c r="G99" s="129" t="s">
        <v>22</v>
      </c>
      <c r="H99" s="15" t="s">
        <v>290</v>
      </c>
      <c r="I99" s="67">
        <v>35.57</v>
      </c>
      <c r="J99" s="16">
        <f>I99*E99</f>
        <v>227.64800000000002</v>
      </c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7"/>
      <c r="AL99" s="17"/>
      <c r="AM99" s="17"/>
      <c r="AN99" s="17"/>
      <c r="AO99" s="17"/>
      <c r="AP99" s="17"/>
      <c r="AQ99" s="17"/>
      <c r="AR99" s="17"/>
      <c r="AS99" s="17"/>
      <c r="AT99" s="17"/>
      <c r="AU99" s="17"/>
      <c r="AV99" s="17"/>
      <c r="AW99" s="17"/>
      <c r="AX99" s="17"/>
      <c r="AY99" s="17"/>
      <c r="AZ99" s="17"/>
      <c r="BA99" s="17"/>
      <c r="BB99" s="17"/>
      <c r="BC99" s="17"/>
      <c r="BD99" s="17"/>
      <c r="BE99" s="17"/>
      <c r="BF99" s="17"/>
      <c r="BG99" s="17"/>
      <c r="BH99" s="17"/>
      <c r="BI99" s="17"/>
      <c r="BJ99" s="17"/>
      <c r="BK99" s="17"/>
      <c r="BL99" s="17"/>
      <c r="BM99" s="17"/>
      <c r="BN99" s="17"/>
      <c r="BO99" s="17"/>
      <c r="BP99" s="17"/>
      <c r="BQ99" s="17"/>
      <c r="BR99" s="17"/>
      <c r="BS99" s="17"/>
      <c r="BT99" s="17"/>
      <c r="BU99" s="17"/>
      <c r="BV99" s="17"/>
      <c r="BW99" s="17"/>
      <c r="BX99" s="17"/>
      <c r="BY99" s="17"/>
      <c r="BZ99" s="17"/>
      <c r="CA99" s="17"/>
      <c r="CB99" s="17"/>
      <c r="CC99" s="17"/>
      <c r="CD99" s="17"/>
      <c r="CE99" s="17"/>
      <c r="CF99" s="17"/>
      <c r="CG99" s="17"/>
      <c r="CH99" s="17"/>
      <c r="CI99" s="17"/>
      <c r="CJ99" s="17"/>
      <c r="CK99" s="17"/>
      <c r="CL99" s="17"/>
      <c r="CM99" s="17"/>
      <c r="CN99" s="17"/>
      <c r="CO99" s="17"/>
      <c r="CP99" s="17"/>
      <c r="CQ99" s="17"/>
      <c r="CR99" s="17"/>
      <c r="CS99" s="17"/>
      <c r="CT99" s="17"/>
      <c r="CU99" s="17"/>
      <c r="CV99" s="17"/>
      <c r="CW99" s="17"/>
      <c r="CX99" s="17"/>
      <c r="CY99" s="17"/>
      <c r="CZ99" s="17"/>
      <c r="DA99" s="17"/>
      <c r="DB99" s="17"/>
      <c r="DC99" s="17"/>
      <c r="DD99" s="17"/>
      <c r="DE99" s="17"/>
      <c r="DF99" s="17"/>
      <c r="DG99" s="17"/>
      <c r="DH99" s="17"/>
      <c r="DI99" s="17"/>
      <c r="DJ99" s="17"/>
      <c r="DK99" s="17"/>
      <c r="DL99" s="17"/>
      <c r="DM99" s="17"/>
      <c r="DN99" s="17"/>
      <c r="DO99" s="17"/>
      <c r="DP99" s="17"/>
      <c r="DQ99" s="17"/>
      <c r="DR99" s="17"/>
      <c r="DS99" s="17"/>
      <c r="DT99" s="17"/>
      <c r="DU99" s="17"/>
      <c r="DV99" s="17"/>
      <c r="DW99" s="17"/>
      <c r="DX99" s="17"/>
      <c r="DY99" s="17"/>
      <c r="DZ99" s="17"/>
      <c r="EA99" s="17"/>
      <c r="EB99" s="17"/>
      <c r="EC99" s="17"/>
      <c r="ED99" s="17"/>
      <c r="EE99" s="17"/>
      <c r="EF99" s="17"/>
      <c r="EG99" s="17"/>
      <c r="EH99" s="17"/>
      <c r="EI99" s="17"/>
      <c r="EJ99" s="17"/>
      <c r="EK99" s="17"/>
      <c r="EL99" s="17"/>
      <c r="EM99" s="17"/>
      <c r="EN99" s="17"/>
      <c r="EO99" s="17"/>
      <c r="EP99" s="17"/>
      <c r="EQ99" s="17"/>
      <c r="ER99" s="17"/>
      <c r="ES99" s="17"/>
      <c r="ET99" s="17"/>
      <c r="EU99" s="17"/>
      <c r="EV99" s="17"/>
      <c r="EW99" s="17"/>
      <c r="EX99" s="17"/>
      <c r="EY99" s="17"/>
      <c r="EZ99" s="17"/>
      <c r="FA99" s="17"/>
      <c r="FB99" s="17"/>
      <c r="FC99" s="17"/>
      <c r="FD99" s="17"/>
      <c r="FE99" s="17"/>
      <c r="FF99" s="17"/>
      <c r="FG99" s="17"/>
      <c r="FH99" s="17"/>
      <c r="FI99" s="17"/>
      <c r="FJ99" s="17"/>
      <c r="FK99" s="17"/>
      <c r="FL99" s="17"/>
      <c r="FM99" s="17"/>
      <c r="FN99" s="17"/>
      <c r="FO99" s="17"/>
      <c r="FP99" s="17"/>
      <c r="FQ99" s="17"/>
      <c r="FR99" s="17"/>
      <c r="FS99" s="17"/>
      <c r="FT99" s="17"/>
      <c r="FU99" s="17"/>
      <c r="FV99" s="17"/>
      <c r="FW99" s="17"/>
      <c r="FX99" s="17"/>
      <c r="FY99" s="17"/>
      <c r="FZ99" s="17"/>
      <c r="GA99" s="17"/>
      <c r="GB99" s="17"/>
      <c r="GC99" s="17"/>
      <c r="GD99" s="17"/>
      <c r="GE99" s="17"/>
      <c r="GF99" s="17"/>
      <c r="GG99" s="17"/>
      <c r="GH99" s="17"/>
      <c r="GI99" s="17"/>
      <c r="GJ99" s="17"/>
      <c r="GK99" s="17"/>
      <c r="GL99" s="17"/>
      <c r="GM99" s="17"/>
      <c r="GN99" s="17"/>
      <c r="GO99" s="17"/>
      <c r="GP99" s="17"/>
      <c r="GQ99" s="17"/>
      <c r="GR99" s="17"/>
      <c r="GS99" s="17"/>
      <c r="GT99" s="17"/>
      <c r="GU99" s="17"/>
      <c r="GV99" s="17"/>
      <c r="GW99" s="17"/>
      <c r="GX99" s="17"/>
      <c r="GY99" s="17"/>
      <c r="GZ99" s="17"/>
      <c r="HA99" s="17"/>
      <c r="HB99" s="17"/>
      <c r="HC99" s="17"/>
      <c r="HD99" s="17"/>
      <c r="HE99" s="17"/>
      <c r="HF99" s="17"/>
      <c r="HG99" s="17"/>
      <c r="HH99" s="17"/>
      <c r="HI99" s="17"/>
      <c r="HJ99" s="17"/>
      <c r="HK99" s="17"/>
      <c r="HL99" s="17"/>
      <c r="HM99" s="17"/>
      <c r="HN99" s="17"/>
    </row>
    <row r="100" spans="2:223" s="18" customFormat="1" ht="18" customHeight="1">
      <c r="B100" s="129"/>
      <c r="C100" s="25" t="s">
        <v>69</v>
      </c>
      <c r="D100" s="129"/>
      <c r="E100" s="129"/>
      <c r="F100" s="129"/>
      <c r="G100" s="129"/>
      <c r="H100" s="15"/>
      <c r="I100" s="16"/>
      <c r="J100" s="165">
        <f>SUBTOTAL(9,J97:J99)</f>
        <v>38964.413000000008</v>
      </c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7"/>
      <c r="AL100" s="17"/>
      <c r="AM100" s="17"/>
      <c r="AN100" s="17"/>
      <c r="AO100" s="17"/>
      <c r="AP100" s="17"/>
      <c r="AQ100" s="17"/>
      <c r="AR100" s="17"/>
      <c r="AS100" s="17"/>
      <c r="AT100" s="17"/>
      <c r="AU100" s="17"/>
      <c r="AV100" s="17"/>
      <c r="AW100" s="17"/>
      <c r="AX100" s="17"/>
      <c r="AY100" s="17"/>
      <c r="AZ100" s="17"/>
      <c r="BA100" s="17"/>
      <c r="BB100" s="17"/>
      <c r="BC100" s="17"/>
      <c r="BD100" s="17"/>
      <c r="BE100" s="17"/>
      <c r="BF100" s="17"/>
      <c r="BG100" s="17"/>
      <c r="BH100" s="17"/>
      <c r="BI100" s="17"/>
      <c r="BJ100" s="17"/>
      <c r="BK100" s="17"/>
      <c r="BL100" s="17"/>
      <c r="BM100" s="17"/>
      <c r="BN100" s="17"/>
      <c r="BO100" s="17"/>
      <c r="BP100" s="17"/>
      <c r="BQ100" s="17"/>
      <c r="BR100" s="17"/>
      <c r="BS100" s="17"/>
      <c r="BT100" s="17"/>
      <c r="BU100" s="17"/>
      <c r="BV100" s="17"/>
      <c r="BW100" s="17"/>
      <c r="BX100" s="17"/>
      <c r="BY100" s="17"/>
      <c r="BZ100" s="17"/>
      <c r="CA100" s="17"/>
      <c r="CB100" s="17"/>
      <c r="CC100" s="17"/>
      <c r="CD100" s="17"/>
      <c r="CE100" s="17"/>
      <c r="CF100" s="17"/>
      <c r="CG100" s="17"/>
      <c r="CH100" s="17"/>
      <c r="CI100" s="17"/>
      <c r="CJ100" s="17"/>
      <c r="CK100" s="17"/>
      <c r="CL100" s="17"/>
      <c r="CM100" s="17"/>
      <c r="CN100" s="17"/>
      <c r="CO100" s="17"/>
      <c r="CP100" s="17"/>
      <c r="CQ100" s="17"/>
      <c r="CR100" s="17"/>
      <c r="CS100" s="17"/>
      <c r="CT100" s="17"/>
      <c r="CU100" s="17"/>
      <c r="CV100" s="17"/>
      <c r="CW100" s="17"/>
      <c r="CX100" s="17"/>
      <c r="CY100" s="17"/>
      <c r="CZ100" s="17"/>
      <c r="DA100" s="17"/>
      <c r="DB100" s="17"/>
      <c r="DC100" s="17"/>
      <c r="DD100" s="17"/>
      <c r="DE100" s="17"/>
      <c r="DF100" s="17"/>
      <c r="DG100" s="17"/>
      <c r="DH100" s="17"/>
      <c r="DI100" s="17"/>
      <c r="DJ100" s="17"/>
      <c r="DK100" s="17"/>
      <c r="DL100" s="17"/>
      <c r="DM100" s="17"/>
      <c r="DN100" s="17"/>
      <c r="DO100" s="17"/>
      <c r="DP100" s="17"/>
      <c r="DQ100" s="17"/>
      <c r="DR100" s="17"/>
      <c r="DS100" s="17"/>
      <c r="DT100" s="17"/>
      <c r="DU100" s="17"/>
      <c r="DV100" s="17"/>
      <c r="DW100" s="17"/>
      <c r="DX100" s="17"/>
      <c r="DY100" s="17"/>
      <c r="DZ100" s="17"/>
      <c r="EA100" s="17"/>
      <c r="EB100" s="17"/>
      <c r="EC100" s="17"/>
      <c r="ED100" s="17"/>
      <c r="EE100" s="17"/>
      <c r="EF100" s="17"/>
      <c r="EG100" s="17"/>
      <c r="EH100" s="17"/>
      <c r="EI100" s="17"/>
      <c r="EJ100" s="17"/>
      <c r="EK100" s="17"/>
      <c r="EL100" s="17"/>
      <c r="EM100" s="17"/>
      <c r="EN100" s="17"/>
      <c r="EO100" s="17"/>
      <c r="EP100" s="17"/>
      <c r="EQ100" s="17"/>
      <c r="ER100" s="17"/>
      <c r="ES100" s="17"/>
      <c r="ET100" s="17"/>
      <c r="EU100" s="17"/>
      <c r="EV100" s="17"/>
      <c r="EW100" s="17"/>
      <c r="EX100" s="17"/>
      <c r="EY100" s="17"/>
      <c r="EZ100" s="17"/>
      <c r="FA100" s="17"/>
      <c r="FB100" s="17"/>
      <c r="FC100" s="17"/>
      <c r="FD100" s="17"/>
      <c r="FE100" s="17"/>
      <c r="FF100" s="17"/>
      <c r="FG100" s="17"/>
      <c r="FH100" s="17"/>
      <c r="FI100" s="17"/>
      <c r="FJ100" s="17"/>
      <c r="FK100" s="17"/>
      <c r="FL100" s="17"/>
      <c r="FM100" s="17"/>
      <c r="FN100" s="17"/>
      <c r="FO100" s="17"/>
      <c r="FP100" s="17"/>
      <c r="FQ100" s="17"/>
      <c r="FR100" s="17"/>
      <c r="FS100" s="17"/>
      <c r="FT100" s="17"/>
      <c r="FU100" s="17"/>
      <c r="FV100" s="17"/>
      <c r="FW100" s="17"/>
      <c r="FX100" s="17"/>
      <c r="FY100" s="17"/>
      <c r="FZ100" s="17"/>
      <c r="GA100" s="17"/>
      <c r="GB100" s="17"/>
      <c r="GC100" s="17"/>
      <c r="GD100" s="17"/>
      <c r="GE100" s="17"/>
      <c r="GF100" s="17"/>
      <c r="GG100" s="17"/>
      <c r="GH100" s="17"/>
      <c r="GI100" s="17"/>
      <c r="GJ100" s="17"/>
      <c r="GK100" s="17"/>
      <c r="GL100" s="17"/>
      <c r="GM100" s="17"/>
      <c r="GN100" s="17"/>
      <c r="GO100" s="17"/>
      <c r="GP100" s="17"/>
      <c r="GQ100" s="17"/>
      <c r="GR100" s="17"/>
      <c r="GS100" s="17"/>
      <c r="GT100" s="17"/>
      <c r="GU100" s="17"/>
      <c r="GV100" s="17"/>
      <c r="GW100" s="17"/>
      <c r="GX100" s="17"/>
      <c r="GY100" s="17"/>
      <c r="GZ100" s="17"/>
      <c r="HA100" s="17"/>
      <c r="HB100" s="17"/>
      <c r="HC100" s="17"/>
      <c r="HD100" s="17"/>
      <c r="HE100" s="17"/>
      <c r="HF100" s="17"/>
      <c r="HG100" s="17"/>
      <c r="HH100" s="17"/>
      <c r="HI100" s="17"/>
      <c r="HJ100" s="17"/>
      <c r="HK100" s="17"/>
    </row>
    <row r="101" spans="2:223" s="4" customFormat="1" ht="24" customHeight="1">
      <c r="B101" s="33">
        <v>4</v>
      </c>
      <c r="C101" s="33" t="s">
        <v>392</v>
      </c>
      <c r="D101" s="33" t="s">
        <v>5</v>
      </c>
      <c r="E101" s="33"/>
      <c r="F101" s="33"/>
      <c r="G101" s="33" t="s">
        <v>3</v>
      </c>
      <c r="H101" s="33" t="s">
        <v>3</v>
      </c>
      <c r="I101" s="33" t="s">
        <v>3</v>
      </c>
      <c r="J101" s="163">
        <f>J110+J115</f>
        <v>303028.38</v>
      </c>
    </row>
    <row r="102" spans="2:223">
      <c r="B102" s="33" t="s">
        <v>391</v>
      </c>
      <c r="C102" s="28" t="s">
        <v>358</v>
      </c>
      <c r="D102" s="33"/>
      <c r="E102" s="33"/>
      <c r="F102" s="33"/>
      <c r="G102" s="33"/>
      <c r="H102" s="33"/>
      <c r="I102" s="33"/>
      <c r="J102" s="33"/>
    </row>
    <row r="103" spans="2:223" s="18" customFormat="1" ht="22.5">
      <c r="B103" s="129" t="s">
        <v>393</v>
      </c>
      <c r="C103" s="7" t="s">
        <v>887</v>
      </c>
      <c r="D103" s="129" t="s">
        <v>5</v>
      </c>
      <c r="E103" s="129">
        <v>2381</v>
      </c>
      <c r="F103" s="129" t="s">
        <v>29</v>
      </c>
      <c r="G103" s="129" t="s">
        <v>22</v>
      </c>
      <c r="H103" s="15" t="s">
        <v>307</v>
      </c>
      <c r="I103" s="67">
        <v>49.32</v>
      </c>
      <c r="J103" s="16">
        <f t="shared" ref="J103:J109" si="5">I103*E103</f>
        <v>117430.92</v>
      </c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7"/>
      <c r="AL103" s="17"/>
      <c r="AM103" s="17"/>
      <c r="AN103" s="17"/>
      <c r="AO103" s="17"/>
      <c r="AP103" s="17"/>
      <c r="AQ103" s="17"/>
      <c r="AR103" s="17"/>
      <c r="AS103" s="17"/>
      <c r="AT103" s="17"/>
      <c r="AU103" s="17"/>
      <c r="AV103" s="17"/>
      <c r="AW103" s="17"/>
      <c r="AX103" s="17"/>
      <c r="AY103" s="17"/>
      <c r="AZ103" s="17"/>
      <c r="BA103" s="17"/>
      <c r="BB103" s="17"/>
      <c r="BC103" s="17"/>
      <c r="BD103" s="17"/>
      <c r="BE103" s="17"/>
      <c r="BF103" s="17"/>
      <c r="BG103" s="17"/>
      <c r="BH103" s="17"/>
      <c r="BI103" s="17"/>
      <c r="BJ103" s="17"/>
      <c r="BK103" s="17"/>
      <c r="BL103" s="17"/>
      <c r="BM103" s="17"/>
      <c r="BN103" s="17"/>
      <c r="BO103" s="17"/>
      <c r="BP103" s="17"/>
      <c r="BQ103" s="17"/>
      <c r="BR103" s="17"/>
      <c r="BS103" s="17"/>
      <c r="BT103" s="17"/>
      <c r="BU103" s="17"/>
      <c r="BV103" s="17"/>
      <c r="BW103" s="17"/>
      <c r="BX103" s="17"/>
      <c r="BY103" s="17"/>
      <c r="BZ103" s="17"/>
      <c r="CA103" s="17"/>
      <c r="CB103" s="17"/>
      <c r="CC103" s="17"/>
      <c r="CD103" s="17"/>
      <c r="CE103" s="17"/>
      <c r="CF103" s="17"/>
      <c r="CG103" s="17"/>
      <c r="CH103" s="17"/>
      <c r="CI103" s="17"/>
      <c r="CJ103" s="17"/>
      <c r="CK103" s="17"/>
      <c r="CL103" s="17"/>
      <c r="CM103" s="17"/>
      <c r="CN103" s="17"/>
      <c r="CO103" s="17"/>
      <c r="CP103" s="17"/>
      <c r="CQ103" s="17"/>
      <c r="CR103" s="17"/>
      <c r="CS103" s="17"/>
      <c r="CT103" s="17"/>
      <c r="CU103" s="17"/>
      <c r="CV103" s="17"/>
      <c r="CW103" s="17"/>
      <c r="CX103" s="17"/>
      <c r="CY103" s="17"/>
      <c r="CZ103" s="17"/>
      <c r="DA103" s="17"/>
      <c r="DB103" s="17"/>
      <c r="DC103" s="17"/>
      <c r="DD103" s="17"/>
      <c r="DE103" s="17"/>
      <c r="DF103" s="17"/>
      <c r="DG103" s="17"/>
      <c r="DH103" s="17"/>
      <c r="DI103" s="17"/>
      <c r="DJ103" s="17"/>
      <c r="DK103" s="17"/>
      <c r="DL103" s="17"/>
      <c r="DM103" s="17"/>
      <c r="DN103" s="17"/>
      <c r="DO103" s="17"/>
      <c r="DP103" s="17"/>
      <c r="DQ103" s="17"/>
      <c r="DR103" s="17"/>
      <c r="DS103" s="17"/>
      <c r="DT103" s="17"/>
      <c r="DU103" s="17"/>
      <c r="DV103" s="17"/>
      <c r="DW103" s="17"/>
      <c r="DX103" s="17"/>
      <c r="DY103" s="17"/>
      <c r="DZ103" s="17"/>
      <c r="EA103" s="17"/>
      <c r="EB103" s="17"/>
      <c r="EC103" s="17"/>
      <c r="ED103" s="17"/>
      <c r="EE103" s="17"/>
      <c r="EF103" s="17"/>
      <c r="EG103" s="17"/>
      <c r="EH103" s="17"/>
      <c r="EI103" s="17"/>
      <c r="EJ103" s="17"/>
      <c r="EK103" s="17"/>
      <c r="EL103" s="17"/>
      <c r="EM103" s="17"/>
      <c r="EN103" s="17"/>
      <c r="EO103" s="17"/>
      <c r="EP103" s="17"/>
      <c r="EQ103" s="17"/>
      <c r="ER103" s="17"/>
      <c r="ES103" s="17"/>
      <c r="ET103" s="17"/>
      <c r="EU103" s="17"/>
      <c r="EV103" s="17"/>
      <c r="EW103" s="17"/>
      <c r="EX103" s="17"/>
      <c r="EY103" s="17"/>
      <c r="EZ103" s="17"/>
      <c r="FA103" s="17"/>
      <c r="FB103" s="17"/>
      <c r="FC103" s="17"/>
      <c r="FD103" s="17"/>
      <c r="FE103" s="17"/>
      <c r="FF103" s="17"/>
      <c r="FG103" s="17"/>
      <c r="FH103" s="17"/>
      <c r="FI103" s="17"/>
      <c r="FJ103" s="17"/>
      <c r="FK103" s="17"/>
      <c r="FL103" s="17"/>
      <c r="FM103" s="17"/>
      <c r="FN103" s="17"/>
      <c r="FO103" s="17"/>
      <c r="FP103" s="17"/>
      <c r="FQ103" s="17"/>
      <c r="FR103" s="17"/>
      <c r="FS103" s="17"/>
      <c r="FT103" s="17"/>
      <c r="FU103" s="17"/>
      <c r="FV103" s="17"/>
      <c r="FW103" s="17"/>
      <c r="FX103" s="17"/>
      <c r="FY103" s="17"/>
      <c r="FZ103" s="17"/>
      <c r="GA103" s="17"/>
      <c r="GB103" s="17"/>
      <c r="GC103" s="17"/>
      <c r="GD103" s="17"/>
      <c r="GE103" s="17"/>
      <c r="GF103" s="17"/>
      <c r="GG103" s="17"/>
      <c r="GH103" s="17"/>
      <c r="GI103" s="17"/>
      <c r="GJ103" s="17"/>
      <c r="GK103" s="17"/>
      <c r="GL103" s="17"/>
      <c r="GM103" s="17"/>
      <c r="GN103" s="17"/>
      <c r="GO103" s="17"/>
      <c r="GP103" s="17"/>
      <c r="GQ103" s="17"/>
      <c r="GR103" s="17"/>
      <c r="GS103" s="17"/>
      <c r="GT103" s="17"/>
      <c r="GU103" s="17"/>
      <c r="GV103" s="17"/>
      <c r="GW103" s="17"/>
      <c r="GX103" s="17"/>
      <c r="GY103" s="17"/>
      <c r="GZ103" s="17"/>
      <c r="HA103" s="17"/>
      <c r="HB103" s="17"/>
      <c r="HC103" s="17"/>
      <c r="HD103" s="17"/>
      <c r="HE103" s="17"/>
      <c r="HF103" s="17"/>
      <c r="HG103" s="17"/>
      <c r="HH103" s="17"/>
      <c r="HI103" s="17"/>
      <c r="HJ103" s="17"/>
      <c r="HK103" s="17"/>
      <c r="HL103" s="17"/>
      <c r="HM103" s="17"/>
      <c r="HN103" s="17"/>
    </row>
    <row r="104" spans="2:223" s="18" customFormat="1" ht="33.75">
      <c r="B104" s="129" t="s">
        <v>759</v>
      </c>
      <c r="C104" s="7" t="s">
        <v>826</v>
      </c>
      <c r="D104" s="129" t="s">
        <v>5</v>
      </c>
      <c r="E104" s="129">
        <v>2747</v>
      </c>
      <c r="F104" s="129" t="s">
        <v>29</v>
      </c>
      <c r="G104" s="129" t="s">
        <v>22</v>
      </c>
      <c r="H104" s="63" t="s">
        <v>827</v>
      </c>
      <c r="I104" s="67">
        <v>28.56</v>
      </c>
      <c r="J104" s="16">
        <f t="shared" si="5"/>
        <v>78454.319999999992</v>
      </c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7"/>
      <c r="AL104" s="17"/>
      <c r="AM104" s="17"/>
      <c r="AN104" s="17"/>
      <c r="AO104" s="17"/>
      <c r="AP104" s="17"/>
      <c r="AQ104" s="17"/>
      <c r="AR104" s="17"/>
      <c r="AS104" s="17"/>
      <c r="AT104" s="17"/>
      <c r="AU104" s="17"/>
      <c r="AV104" s="17"/>
      <c r="AW104" s="17"/>
      <c r="AX104" s="17"/>
      <c r="AY104" s="17"/>
      <c r="AZ104" s="17"/>
      <c r="BA104" s="17"/>
      <c r="BB104" s="17"/>
      <c r="BC104" s="17"/>
      <c r="BD104" s="17"/>
      <c r="BE104" s="17"/>
      <c r="BF104" s="17"/>
      <c r="BG104" s="17"/>
      <c r="BH104" s="17"/>
      <c r="BI104" s="17"/>
      <c r="BJ104" s="17"/>
      <c r="BK104" s="17"/>
      <c r="BL104" s="17"/>
      <c r="BM104" s="17"/>
      <c r="BN104" s="17"/>
      <c r="BO104" s="17"/>
      <c r="BP104" s="17"/>
      <c r="BQ104" s="17"/>
      <c r="BR104" s="17"/>
      <c r="BS104" s="17"/>
      <c r="BT104" s="17"/>
      <c r="BU104" s="17"/>
      <c r="BV104" s="17"/>
      <c r="BW104" s="17"/>
      <c r="BX104" s="17"/>
      <c r="BY104" s="17"/>
      <c r="BZ104" s="17"/>
      <c r="CA104" s="17"/>
      <c r="CB104" s="17"/>
      <c r="CC104" s="17"/>
      <c r="CD104" s="17"/>
      <c r="CE104" s="17"/>
      <c r="CF104" s="17"/>
      <c r="CG104" s="17"/>
      <c r="CH104" s="17"/>
      <c r="CI104" s="17"/>
      <c r="CJ104" s="17"/>
      <c r="CK104" s="17"/>
      <c r="CL104" s="17"/>
      <c r="CM104" s="17"/>
      <c r="CN104" s="17"/>
      <c r="CO104" s="17"/>
      <c r="CP104" s="17"/>
      <c r="CQ104" s="17"/>
      <c r="CR104" s="17"/>
      <c r="CS104" s="17"/>
      <c r="CT104" s="17"/>
      <c r="CU104" s="17"/>
      <c r="CV104" s="17"/>
      <c r="CW104" s="17"/>
      <c r="CX104" s="17"/>
      <c r="CY104" s="17"/>
      <c r="CZ104" s="17"/>
      <c r="DA104" s="17"/>
      <c r="DB104" s="17"/>
      <c r="DC104" s="17"/>
      <c r="DD104" s="17"/>
      <c r="DE104" s="17"/>
      <c r="DF104" s="17"/>
      <c r="DG104" s="17"/>
      <c r="DH104" s="17"/>
      <c r="DI104" s="17"/>
      <c r="DJ104" s="17"/>
      <c r="DK104" s="17"/>
      <c r="DL104" s="17"/>
      <c r="DM104" s="17"/>
      <c r="DN104" s="17"/>
      <c r="DO104" s="17"/>
      <c r="DP104" s="17"/>
      <c r="DQ104" s="17"/>
      <c r="DR104" s="17"/>
      <c r="DS104" s="17"/>
      <c r="DT104" s="17"/>
      <c r="DU104" s="17"/>
      <c r="DV104" s="17"/>
      <c r="DW104" s="17"/>
      <c r="DX104" s="17"/>
      <c r="DY104" s="17"/>
      <c r="DZ104" s="17"/>
      <c r="EA104" s="17"/>
      <c r="EB104" s="17"/>
      <c r="EC104" s="17"/>
      <c r="ED104" s="17"/>
      <c r="EE104" s="17"/>
      <c r="EF104" s="17"/>
      <c r="EG104" s="17"/>
      <c r="EH104" s="17"/>
      <c r="EI104" s="17"/>
      <c r="EJ104" s="17"/>
      <c r="EK104" s="17"/>
      <c r="EL104" s="17"/>
      <c r="EM104" s="17"/>
      <c r="EN104" s="17"/>
      <c r="EO104" s="17"/>
      <c r="EP104" s="17"/>
      <c r="EQ104" s="17"/>
      <c r="ER104" s="17"/>
      <c r="ES104" s="17"/>
      <c r="ET104" s="17"/>
      <c r="EU104" s="17"/>
      <c r="EV104" s="17"/>
      <c r="EW104" s="17"/>
      <c r="EX104" s="17"/>
      <c r="EY104" s="17"/>
      <c r="EZ104" s="17"/>
      <c r="FA104" s="17"/>
      <c r="FB104" s="17"/>
      <c r="FC104" s="17"/>
      <c r="FD104" s="17"/>
      <c r="FE104" s="17"/>
      <c r="FF104" s="17"/>
      <c r="FG104" s="17"/>
      <c r="FH104" s="17"/>
      <c r="FI104" s="17"/>
      <c r="FJ104" s="17"/>
      <c r="FK104" s="17"/>
      <c r="FL104" s="17"/>
      <c r="FM104" s="17"/>
      <c r="FN104" s="17"/>
      <c r="FO104" s="17"/>
      <c r="FP104" s="17"/>
      <c r="FQ104" s="17"/>
      <c r="FR104" s="17"/>
      <c r="FS104" s="17"/>
      <c r="FT104" s="17"/>
      <c r="FU104" s="17"/>
      <c r="FV104" s="17"/>
      <c r="FW104" s="17"/>
      <c r="FX104" s="17"/>
      <c r="FY104" s="17"/>
      <c r="FZ104" s="17"/>
      <c r="GA104" s="17"/>
      <c r="GB104" s="17"/>
      <c r="GC104" s="17"/>
      <c r="GD104" s="17"/>
      <c r="GE104" s="17"/>
      <c r="GF104" s="17"/>
      <c r="GG104" s="17"/>
      <c r="GH104" s="17"/>
      <c r="GI104" s="17"/>
      <c r="GJ104" s="17"/>
      <c r="GK104" s="17"/>
      <c r="GL104" s="17"/>
      <c r="GM104" s="17"/>
      <c r="GN104" s="17"/>
      <c r="GO104" s="17"/>
      <c r="GP104" s="17"/>
      <c r="GQ104" s="17"/>
      <c r="GR104" s="17"/>
      <c r="GS104" s="17"/>
      <c r="GT104" s="17"/>
      <c r="GU104" s="17"/>
      <c r="GV104" s="17"/>
      <c r="GW104" s="17"/>
      <c r="GX104" s="17"/>
      <c r="GY104" s="17"/>
      <c r="GZ104" s="17"/>
      <c r="HA104" s="17"/>
      <c r="HB104" s="17"/>
      <c r="HC104" s="17"/>
      <c r="HD104" s="17"/>
      <c r="HE104" s="17"/>
      <c r="HF104" s="17"/>
      <c r="HG104" s="17"/>
      <c r="HH104" s="17"/>
      <c r="HI104" s="17"/>
      <c r="HJ104" s="17"/>
      <c r="HK104" s="17"/>
      <c r="HL104" s="17"/>
      <c r="HM104" s="17"/>
      <c r="HN104" s="17"/>
    </row>
    <row r="105" spans="2:223" s="18" customFormat="1" ht="33.75">
      <c r="B105" s="129" t="s">
        <v>760</v>
      </c>
      <c r="C105" s="7" t="s">
        <v>888</v>
      </c>
      <c r="D105" s="129" t="s">
        <v>5</v>
      </c>
      <c r="E105" s="129">
        <v>1718</v>
      </c>
      <c r="F105" s="129" t="s">
        <v>29</v>
      </c>
      <c r="G105" s="129" t="s">
        <v>22</v>
      </c>
      <c r="H105" s="63" t="s">
        <v>827</v>
      </c>
      <c r="I105" s="67">
        <v>28.57</v>
      </c>
      <c r="J105" s="16">
        <f t="shared" si="5"/>
        <v>49083.26</v>
      </c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7"/>
      <c r="AL105" s="17"/>
      <c r="AM105" s="17"/>
      <c r="AN105" s="17"/>
      <c r="AO105" s="17"/>
      <c r="AP105" s="17"/>
      <c r="AQ105" s="17"/>
      <c r="AR105" s="17"/>
      <c r="AS105" s="17"/>
      <c r="AT105" s="17"/>
      <c r="AU105" s="17"/>
      <c r="AV105" s="17"/>
      <c r="AW105" s="17"/>
      <c r="AX105" s="17"/>
      <c r="AY105" s="17"/>
      <c r="AZ105" s="17"/>
      <c r="BA105" s="17"/>
      <c r="BB105" s="17"/>
      <c r="BC105" s="17"/>
      <c r="BD105" s="17"/>
      <c r="BE105" s="17"/>
      <c r="BF105" s="17"/>
      <c r="BG105" s="17"/>
      <c r="BH105" s="17"/>
      <c r="BI105" s="17"/>
      <c r="BJ105" s="17"/>
      <c r="BK105" s="17"/>
      <c r="BL105" s="17"/>
      <c r="BM105" s="17"/>
      <c r="BN105" s="17"/>
      <c r="BO105" s="17"/>
      <c r="BP105" s="17"/>
      <c r="BQ105" s="17"/>
      <c r="BR105" s="17"/>
      <c r="BS105" s="17"/>
      <c r="BT105" s="17"/>
      <c r="BU105" s="17"/>
      <c r="BV105" s="17"/>
      <c r="BW105" s="17"/>
      <c r="BX105" s="17"/>
      <c r="BY105" s="17"/>
      <c r="BZ105" s="17"/>
      <c r="CA105" s="17"/>
      <c r="CB105" s="17"/>
      <c r="CC105" s="17"/>
      <c r="CD105" s="17"/>
      <c r="CE105" s="17"/>
      <c r="CF105" s="17"/>
      <c r="CG105" s="17"/>
      <c r="CH105" s="17"/>
      <c r="CI105" s="17"/>
      <c r="CJ105" s="17"/>
      <c r="CK105" s="17"/>
      <c r="CL105" s="17"/>
      <c r="CM105" s="17"/>
      <c r="CN105" s="17"/>
      <c r="CO105" s="17"/>
      <c r="CP105" s="17"/>
      <c r="CQ105" s="17"/>
      <c r="CR105" s="17"/>
      <c r="CS105" s="17"/>
      <c r="CT105" s="17"/>
      <c r="CU105" s="17"/>
      <c r="CV105" s="17"/>
      <c r="CW105" s="17"/>
      <c r="CX105" s="17"/>
      <c r="CY105" s="17"/>
      <c r="CZ105" s="17"/>
      <c r="DA105" s="17"/>
      <c r="DB105" s="17"/>
      <c r="DC105" s="17"/>
      <c r="DD105" s="17"/>
      <c r="DE105" s="17"/>
      <c r="DF105" s="17"/>
      <c r="DG105" s="17"/>
      <c r="DH105" s="17"/>
      <c r="DI105" s="17"/>
      <c r="DJ105" s="17"/>
      <c r="DK105" s="17"/>
      <c r="DL105" s="17"/>
      <c r="DM105" s="17"/>
      <c r="DN105" s="17"/>
      <c r="DO105" s="17"/>
      <c r="DP105" s="17"/>
      <c r="DQ105" s="17"/>
      <c r="DR105" s="17"/>
      <c r="DS105" s="17"/>
      <c r="DT105" s="17"/>
      <c r="DU105" s="17"/>
      <c r="DV105" s="17"/>
      <c r="DW105" s="17"/>
      <c r="DX105" s="17"/>
      <c r="DY105" s="17"/>
      <c r="DZ105" s="17"/>
      <c r="EA105" s="17"/>
      <c r="EB105" s="17"/>
      <c r="EC105" s="17"/>
      <c r="ED105" s="17"/>
      <c r="EE105" s="17"/>
      <c r="EF105" s="17"/>
      <c r="EG105" s="17"/>
      <c r="EH105" s="17"/>
      <c r="EI105" s="17"/>
      <c r="EJ105" s="17"/>
      <c r="EK105" s="17"/>
      <c r="EL105" s="17"/>
      <c r="EM105" s="17"/>
      <c r="EN105" s="17"/>
      <c r="EO105" s="17"/>
      <c r="EP105" s="17"/>
      <c r="EQ105" s="17"/>
      <c r="ER105" s="17"/>
      <c r="ES105" s="17"/>
      <c r="ET105" s="17"/>
      <c r="EU105" s="17"/>
      <c r="EV105" s="17"/>
      <c r="EW105" s="17"/>
      <c r="EX105" s="17"/>
      <c r="EY105" s="17"/>
      <c r="EZ105" s="17"/>
      <c r="FA105" s="17"/>
      <c r="FB105" s="17"/>
      <c r="FC105" s="17"/>
      <c r="FD105" s="17"/>
      <c r="FE105" s="17"/>
      <c r="FF105" s="17"/>
      <c r="FG105" s="17"/>
      <c r="FH105" s="17"/>
      <c r="FI105" s="17"/>
      <c r="FJ105" s="17"/>
      <c r="FK105" s="17"/>
      <c r="FL105" s="17"/>
      <c r="FM105" s="17"/>
      <c r="FN105" s="17"/>
      <c r="FO105" s="17"/>
      <c r="FP105" s="17"/>
      <c r="FQ105" s="17"/>
      <c r="FR105" s="17"/>
      <c r="FS105" s="17"/>
      <c r="FT105" s="17"/>
      <c r="FU105" s="17"/>
      <c r="FV105" s="17"/>
      <c r="FW105" s="17"/>
      <c r="FX105" s="17"/>
      <c r="FY105" s="17"/>
      <c r="FZ105" s="17"/>
      <c r="GA105" s="17"/>
      <c r="GB105" s="17"/>
      <c r="GC105" s="17"/>
      <c r="GD105" s="17"/>
      <c r="GE105" s="17"/>
      <c r="GF105" s="17"/>
      <c r="GG105" s="17"/>
      <c r="GH105" s="17"/>
      <c r="GI105" s="17"/>
      <c r="GJ105" s="17"/>
      <c r="GK105" s="17"/>
      <c r="GL105" s="17"/>
      <c r="GM105" s="17"/>
      <c r="GN105" s="17"/>
      <c r="GO105" s="17"/>
      <c r="GP105" s="17"/>
      <c r="GQ105" s="17"/>
      <c r="GR105" s="17"/>
      <c r="GS105" s="17"/>
      <c r="GT105" s="17"/>
      <c r="GU105" s="17"/>
      <c r="GV105" s="17"/>
      <c r="GW105" s="17"/>
      <c r="GX105" s="17"/>
      <c r="GY105" s="17"/>
      <c r="GZ105" s="17"/>
      <c r="HA105" s="17"/>
      <c r="HB105" s="17"/>
      <c r="HC105" s="17"/>
      <c r="HD105" s="17"/>
      <c r="HE105" s="17"/>
      <c r="HF105" s="17"/>
      <c r="HG105" s="17"/>
      <c r="HH105" s="17"/>
      <c r="HI105" s="17"/>
      <c r="HJ105" s="17"/>
      <c r="HK105" s="17"/>
      <c r="HL105" s="17"/>
      <c r="HM105" s="17"/>
      <c r="HN105" s="17"/>
    </row>
    <row r="106" spans="2:223" s="18" customFormat="1" ht="33.75">
      <c r="B106" s="129" t="s">
        <v>394</v>
      </c>
      <c r="C106" s="7" t="s">
        <v>825</v>
      </c>
      <c r="D106" s="129" t="s">
        <v>5</v>
      </c>
      <c r="E106" s="129">
        <v>2747</v>
      </c>
      <c r="F106" s="129" t="s">
        <v>29</v>
      </c>
      <c r="G106" s="129" t="s">
        <v>22</v>
      </c>
      <c r="H106" s="15" t="s">
        <v>31</v>
      </c>
      <c r="I106" s="67">
        <v>6.38</v>
      </c>
      <c r="J106" s="16">
        <f t="shared" si="5"/>
        <v>17525.86</v>
      </c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7"/>
      <c r="AL106" s="17"/>
      <c r="AM106" s="17"/>
      <c r="AN106" s="17"/>
      <c r="AO106" s="17"/>
      <c r="AP106" s="17"/>
      <c r="AQ106" s="17"/>
      <c r="AR106" s="17"/>
      <c r="AS106" s="17"/>
      <c r="AT106" s="17"/>
      <c r="AU106" s="17"/>
      <c r="AV106" s="17"/>
      <c r="AW106" s="17"/>
      <c r="AX106" s="17"/>
      <c r="AY106" s="17"/>
      <c r="AZ106" s="17"/>
      <c r="BA106" s="17"/>
      <c r="BB106" s="17"/>
      <c r="BC106" s="17"/>
      <c r="BD106" s="17"/>
      <c r="BE106" s="17"/>
      <c r="BF106" s="17"/>
      <c r="BG106" s="17"/>
      <c r="BH106" s="17"/>
      <c r="BI106" s="17"/>
      <c r="BJ106" s="17"/>
      <c r="BK106" s="17"/>
      <c r="BL106" s="17"/>
      <c r="BM106" s="17"/>
      <c r="BN106" s="17"/>
      <c r="BO106" s="17"/>
      <c r="BP106" s="17"/>
      <c r="BQ106" s="17"/>
      <c r="BR106" s="17"/>
      <c r="BS106" s="17"/>
      <c r="BT106" s="17"/>
      <c r="BU106" s="17"/>
      <c r="BV106" s="17"/>
      <c r="BW106" s="17"/>
      <c r="BX106" s="17"/>
      <c r="BY106" s="17"/>
      <c r="BZ106" s="17"/>
      <c r="CA106" s="17"/>
      <c r="CB106" s="17"/>
      <c r="CC106" s="17"/>
      <c r="CD106" s="17"/>
      <c r="CE106" s="17"/>
      <c r="CF106" s="17"/>
      <c r="CG106" s="17"/>
      <c r="CH106" s="17"/>
      <c r="CI106" s="17"/>
      <c r="CJ106" s="17"/>
      <c r="CK106" s="17"/>
      <c r="CL106" s="17"/>
      <c r="CM106" s="17"/>
      <c r="CN106" s="17"/>
      <c r="CO106" s="17"/>
      <c r="CP106" s="17"/>
      <c r="CQ106" s="17"/>
      <c r="CR106" s="17"/>
      <c r="CS106" s="17"/>
      <c r="CT106" s="17"/>
      <c r="CU106" s="17"/>
      <c r="CV106" s="17"/>
      <c r="CW106" s="17"/>
      <c r="CX106" s="17"/>
      <c r="CY106" s="17"/>
      <c r="CZ106" s="17"/>
      <c r="DA106" s="17"/>
      <c r="DB106" s="17"/>
      <c r="DC106" s="17"/>
      <c r="DD106" s="17"/>
      <c r="DE106" s="17"/>
      <c r="DF106" s="17"/>
      <c r="DG106" s="17"/>
      <c r="DH106" s="17"/>
      <c r="DI106" s="17"/>
      <c r="DJ106" s="17"/>
      <c r="DK106" s="17"/>
      <c r="DL106" s="17"/>
      <c r="DM106" s="17"/>
      <c r="DN106" s="17"/>
      <c r="DO106" s="17"/>
      <c r="DP106" s="17"/>
      <c r="DQ106" s="17"/>
      <c r="DR106" s="17"/>
      <c r="DS106" s="17"/>
      <c r="DT106" s="17"/>
      <c r="DU106" s="17"/>
      <c r="DV106" s="17"/>
      <c r="DW106" s="17"/>
      <c r="DX106" s="17"/>
      <c r="DY106" s="17"/>
      <c r="DZ106" s="17"/>
      <c r="EA106" s="17"/>
      <c r="EB106" s="17"/>
      <c r="EC106" s="17"/>
      <c r="ED106" s="17"/>
      <c r="EE106" s="17"/>
      <c r="EF106" s="17"/>
      <c r="EG106" s="17"/>
      <c r="EH106" s="17"/>
      <c r="EI106" s="17"/>
      <c r="EJ106" s="17"/>
      <c r="EK106" s="17"/>
      <c r="EL106" s="17"/>
      <c r="EM106" s="17"/>
      <c r="EN106" s="17"/>
      <c r="EO106" s="17"/>
      <c r="EP106" s="17"/>
      <c r="EQ106" s="17"/>
      <c r="ER106" s="17"/>
      <c r="ES106" s="17"/>
      <c r="ET106" s="17"/>
      <c r="EU106" s="17"/>
      <c r="EV106" s="17"/>
      <c r="EW106" s="17"/>
      <c r="EX106" s="17"/>
      <c r="EY106" s="17"/>
      <c r="EZ106" s="17"/>
      <c r="FA106" s="17"/>
      <c r="FB106" s="17"/>
      <c r="FC106" s="17"/>
      <c r="FD106" s="17"/>
      <c r="FE106" s="17"/>
      <c r="FF106" s="17"/>
      <c r="FG106" s="17"/>
      <c r="FH106" s="17"/>
      <c r="FI106" s="17"/>
      <c r="FJ106" s="17"/>
      <c r="FK106" s="17"/>
      <c r="FL106" s="17"/>
      <c r="FM106" s="17"/>
      <c r="FN106" s="17"/>
      <c r="FO106" s="17"/>
      <c r="FP106" s="17"/>
      <c r="FQ106" s="17"/>
      <c r="FR106" s="17"/>
      <c r="FS106" s="17"/>
      <c r="FT106" s="17"/>
      <c r="FU106" s="17"/>
      <c r="FV106" s="17"/>
      <c r="FW106" s="17"/>
      <c r="FX106" s="17"/>
      <c r="FY106" s="17"/>
      <c r="FZ106" s="17"/>
      <c r="GA106" s="17"/>
      <c r="GB106" s="17"/>
      <c r="GC106" s="17"/>
      <c r="GD106" s="17"/>
      <c r="GE106" s="17"/>
      <c r="GF106" s="17"/>
      <c r="GG106" s="17"/>
      <c r="GH106" s="17"/>
      <c r="GI106" s="17"/>
      <c r="GJ106" s="17"/>
      <c r="GK106" s="17"/>
      <c r="GL106" s="17"/>
      <c r="GM106" s="17"/>
      <c r="GN106" s="17"/>
      <c r="GO106" s="17"/>
      <c r="GP106" s="17"/>
      <c r="GQ106" s="17"/>
      <c r="GR106" s="17"/>
      <c r="GS106" s="17"/>
      <c r="GT106" s="17"/>
      <c r="GU106" s="17"/>
      <c r="GV106" s="17"/>
      <c r="GW106" s="17"/>
      <c r="GX106" s="17"/>
      <c r="GY106" s="17"/>
      <c r="GZ106" s="17"/>
      <c r="HA106" s="17"/>
      <c r="HB106" s="17"/>
      <c r="HC106" s="17"/>
      <c r="HD106" s="17"/>
      <c r="HE106" s="17"/>
      <c r="HF106" s="17"/>
      <c r="HG106" s="17"/>
      <c r="HH106" s="17"/>
      <c r="HI106" s="17"/>
      <c r="HJ106" s="17"/>
      <c r="HK106" s="17"/>
      <c r="HL106" s="17"/>
      <c r="HM106" s="17"/>
      <c r="HN106" s="17"/>
    </row>
    <row r="107" spans="2:223" s="18" customFormat="1" ht="33.75">
      <c r="B107" s="129" t="s">
        <v>395</v>
      </c>
      <c r="C107" s="7" t="s">
        <v>889</v>
      </c>
      <c r="D107" s="129" t="s">
        <v>5</v>
      </c>
      <c r="E107" s="129">
        <v>1718</v>
      </c>
      <c r="F107" s="129" t="s">
        <v>29</v>
      </c>
      <c r="G107" s="129" t="s">
        <v>22</v>
      </c>
      <c r="H107" s="15" t="s">
        <v>31</v>
      </c>
      <c r="I107" s="67">
        <v>6.39</v>
      </c>
      <c r="J107" s="16">
        <f t="shared" si="5"/>
        <v>10978.019999999999</v>
      </c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7"/>
      <c r="AM107" s="17"/>
      <c r="AN107" s="17"/>
      <c r="AO107" s="17"/>
      <c r="AP107" s="17"/>
      <c r="AQ107" s="17"/>
      <c r="AR107" s="17"/>
      <c r="AS107" s="17"/>
      <c r="AT107" s="17"/>
      <c r="AU107" s="17"/>
      <c r="AV107" s="17"/>
      <c r="AW107" s="17"/>
      <c r="AX107" s="17"/>
      <c r="AY107" s="17"/>
      <c r="AZ107" s="17"/>
      <c r="BA107" s="17"/>
      <c r="BB107" s="17"/>
      <c r="BC107" s="17"/>
      <c r="BD107" s="17"/>
      <c r="BE107" s="17"/>
      <c r="BF107" s="17"/>
      <c r="BG107" s="17"/>
      <c r="BH107" s="17"/>
      <c r="BI107" s="17"/>
      <c r="BJ107" s="17"/>
      <c r="BK107" s="17"/>
      <c r="BL107" s="17"/>
      <c r="BM107" s="17"/>
      <c r="BN107" s="17"/>
      <c r="BO107" s="17"/>
      <c r="BP107" s="17"/>
      <c r="BQ107" s="17"/>
      <c r="BR107" s="17"/>
      <c r="BS107" s="17"/>
      <c r="BT107" s="17"/>
      <c r="BU107" s="17"/>
      <c r="BV107" s="17"/>
      <c r="BW107" s="17"/>
      <c r="BX107" s="17"/>
      <c r="BY107" s="17"/>
      <c r="BZ107" s="17"/>
      <c r="CA107" s="17"/>
      <c r="CB107" s="17"/>
      <c r="CC107" s="17"/>
      <c r="CD107" s="17"/>
      <c r="CE107" s="17"/>
      <c r="CF107" s="17"/>
      <c r="CG107" s="17"/>
      <c r="CH107" s="17"/>
      <c r="CI107" s="17"/>
      <c r="CJ107" s="17"/>
      <c r="CK107" s="17"/>
      <c r="CL107" s="17"/>
      <c r="CM107" s="17"/>
      <c r="CN107" s="17"/>
      <c r="CO107" s="17"/>
      <c r="CP107" s="17"/>
      <c r="CQ107" s="17"/>
      <c r="CR107" s="17"/>
      <c r="CS107" s="17"/>
      <c r="CT107" s="17"/>
      <c r="CU107" s="17"/>
      <c r="CV107" s="17"/>
      <c r="CW107" s="17"/>
      <c r="CX107" s="17"/>
      <c r="CY107" s="17"/>
      <c r="CZ107" s="17"/>
      <c r="DA107" s="17"/>
      <c r="DB107" s="17"/>
      <c r="DC107" s="17"/>
      <c r="DD107" s="17"/>
      <c r="DE107" s="17"/>
      <c r="DF107" s="17"/>
      <c r="DG107" s="17"/>
      <c r="DH107" s="17"/>
      <c r="DI107" s="17"/>
      <c r="DJ107" s="17"/>
      <c r="DK107" s="17"/>
      <c r="DL107" s="17"/>
      <c r="DM107" s="17"/>
      <c r="DN107" s="17"/>
      <c r="DO107" s="17"/>
      <c r="DP107" s="17"/>
      <c r="DQ107" s="17"/>
      <c r="DR107" s="17"/>
      <c r="DS107" s="17"/>
      <c r="DT107" s="17"/>
      <c r="DU107" s="17"/>
      <c r="DV107" s="17"/>
      <c r="DW107" s="17"/>
      <c r="DX107" s="17"/>
      <c r="DY107" s="17"/>
      <c r="DZ107" s="17"/>
      <c r="EA107" s="17"/>
      <c r="EB107" s="17"/>
      <c r="EC107" s="17"/>
      <c r="ED107" s="17"/>
      <c r="EE107" s="17"/>
      <c r="EF107" s="17"/>
      <c r="EG107" s="17"/>
      <c r="EH107" s="17"/>
      <c r="EI107" s="17"/>
      <c r="EJ107" s="17"/>
      <c r="EK107" s="17"/>
      <c r="EL107" s="17"/>
      <c r="EM107" s="17"/>
      <c r="EN107" s="17"/>
      <c r="EO107" s="17"/>
      <c r="EP107" s="17"/>
      <c r="EQ107" s="17"/>
      <c r="ER107" s="17"/>
      <c r="ES107" s="17"/>
      <c r="ET107" s="17"/>
      <c r="EU107" s="17"/>
      <c r="EV107" s="17"/>
      <c r="EW107" s="17"/>
      <c r="EX107" s="17"/>
      <c r="EY107" s="17"/>
      <c r="EZ107" s="17"/>
      <c r="FA107" s="17"/>
      <c r="FB107" s="17"/>
      <c r="FC107" s="17"/>
      <c r="FD107" s="17"/>
      <c r="FE107" s="17"/>
      <c r="FF107" s="17"/>
      <c r="FG107" s="17"/>
      <c r="FH107" s="17"/>
      <c r="FI107" s="17"/>
      <c r="FJ107" s="17"/>
      <c r="FK107" s="17"/>
      <c r="FL107" s="17"/>
      <c r="FM107" s="17"/>
      <c r="FN107" s="17"/>
      <c r="FO107" s="17"/>
      <c r="FP107" s="17"/>
      <c r="FQ107" s="17"/>
      <c r="FR107" s="17"/>
      <c r="FS107" s="17"/>
      <c r="FT107" s="17"/>
      <c r="FU107" s="17"/>
      <c r="FV107" s="17"/>
      <c r="FW107" s="17"/>
      <c r="FX107" s="17"/>
      <c r="FY107" s="17"/>
      <c r="FZ107" s="17"/>
      <c r="GA107" s="17"/>
      <c r="GB107" s="17"/>
      <c r="GC107" s="17"/>
      <c r="GD107" s="17"/>
      <c r="GE107" s="17"/>
      <c r="GF107" s="17"/>
      <c r="GG107" s="17"/>
      <c r="GH107" s="17"/>
      <c r="GI107" s="17"/>
      <c r="GJ107" s="17"/>
      <c r="GK107" s="17"/>
      <c r="GL107" s="17"/>
      <c r="GM107" s="17"/>
      <c r="GN107" s="17"/>
      <c r="GO107" s="17"/>
      <c r="GP107" s="17"/>
      <c r="GQ107" s="17"/>
      <c r="GR107" s="17"/>
      <c r="GS107" s="17"/>
      <c r="GT107" s="17"/>
      <c r="GU107" s="17"/>
      <c r="GV107" s="17"/>
      <c r="GW107" s="17"/>
      <c r="GX107" s="17"/>
      <c r="GY107" s="17"/>
      <c r="GZ107" s="17"/>
      <c r="HA107" s="17"/>
      <c r="HB107" s="17"/>
      <c r="HC107" s="17"/>
      <c r="HD107" s="17"/>
      <c r="HE107" s="17"/>
      <c r="HF107" s="17"/>
      <c r="HG107" s="17"/>
      <c r="HH107" s="17"/>
      <c r="HI107" s="17"/>
      <c r="HJ107" s="17"/>
      <c r="HK107" s="17"/>
      <c r="HL107" s="17"/>
      <c r="HM107" s="17"/>
      <c r="HN107" s="17"/>
    </row>
    <row r="108" spans="2:223" s="18" customFormat="1">
      <c r="B108" s="129" t="s">
        <v>870</v>
      </c>
      <c r="C108" s="7" t="s">
        <v>571</v>
      </c>
      <c r="D108" s="129" t="s">
        <v>5</v>
      </c>
      <c r="E108" s="129">
        <v>50</v>
      </c>
      <c r="F108" s="129" t="s">
        <v>29</v>
      </c>
      <c r="G108" s="129" t="s">
        <v>22</v>
      </c>
      <c r="H108" s="15" t="s">
        <v>309</v>
      </c>
      <c r="I108" s="67">
        <v>39.9</v>
      </c>
      <c r="J108" s="16">
        <f t="shared" si="5"/>
        <v>1995</v>
      </c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7"/>
      <c r="AL108" s="17"/>
      <c r="AM108" s="17"/>
      <c r="AN108" s="17"/>
      <c r="AO108" s="17"/>
      <c r="AP108" s="17"/>
      <c r="AQ108" s="17"/>
      <c r="AR108" s="17"/>
      <c r="AS108" s="17"/>
      <c r="AT108" s="17"/>
      <c r="AU108" s="17"/>
      <c r="AV108" s="17"/>
      <c r="AW108" s="17"/>
      <c r="AX108" s="17"/>
      <c r="AY108" s="17"/>
      <c r="AZ108" s="17"/>
      <c r="BA108" s="17"/>
      <c r="BB108" s="17"/>
      <c r="BC108" s="17"/>
      <c r="BD108" s="17"/>
      <c r="BE108" s="17"/>
      <c r="BF108" s="17"/>
      <c r="BG108" s="17"/>
      <c r="BH108" s="17"/>
      <c r="BI108" s="17"/>
      <c r="BJ108" s="17"/>
      <c r="BK108" s="17"/>
      <c r="BL108" s="17"/>
      <c r="BM108" s="17"/>
      <c r="BN108" s="17"/>
      <c r="BO108" s="17"/>
      <c r="BP108" s="17"/>
      <c r="BQ108" s="17"/>
      <c r="BR108" s="17"/>
      <c r="BS108" s="17"/>
      <c r="BT108" s="17"/>
      <c r="BU108" s="17"/>
      <c r="BV108" s="17"/>
      <c r="BW108" s="17"/>
      <c r="BX108" s="17"/>
      <c r="BY108" s="17"/>
      <c r="BZ108" s="17"/>
      <c r="CA108" s="17"/>
      <c r="CB108" s="17"/>
      <c r="CC108" s="17"/>
      <c r="CD108" s="17"/>
      <c r="CE108" s="17"/>
      <c r="CF108" s="17"/>
      <c r="CG108" s="17"/>
      <c r="CH108" s="17"/>
      <c r="CI108" s="17"/>
      <c r="CJ108" s="17"/>
      <c r="CK108" s="17"/>
      <c r="CL108" s="17"/>
      <c r="CM108" s="17"/>
      <c r="CN108" s="17"/>
      <c r="CO108" s="17"/>
      <c r="CP108" s="17"/>
      <c r="CQ108" s="17"/>
      <c r="CR108" s="17"/>
      <c r="CS108" s="17"/>
      <c r="CT108" s="17"/>
      <c r="CU108" s="17"/>
      <c r="CV108" s="17"/>
      <c r="CW108" s="17"/>
      <c r="CX108" s="17"/>
      <c r="CY108" s="17"/>
      <c r="CZ108" s="17"/>
      <c r="DA108" s="17"/>
      <c r="DB108" s="17"/>
      <c r="DC108" s="17"/>
      <c r="DD108" s="17"/>
      <c r="DE108" s="17"/>
      <c r="DF108" s="17"/>
      <c r="DG108" s="17"/>
      <c r="DH108" s="17"/>
      <c r="DI108" s="17"/>
      <c r="DJ108" s="17"/>
      <c r="DK108" s="17"/>
      <c r="DL108" s="17"/>
      <c r="DM108" s="17"/>
      <c r="DN108" s="17"/>
      <c r="DO108" s="17"/>
      <c r="DP108" s="17"/>
      <c r="DQ108" s="17"/>
      <c r="DR108" s="17"/>
      <c r="DS108" s="17"/>
      <c r="DT108" s="17"/>
      <c r="DU108" s="17"/>
      <c r="DV108" s="17"/>
      <c r="DW108" s="17"/>
      <c r="DX108" s="17"/>
      <c r="DY108" s="17"/>
      <c r="DZ108" s="17"/>
      <c r="EA108" s="17"/>
      <c r="EB108" s="17"/>
      <c r="EC108" s="17"/>
      <c r="ED108" s="17"/>
      <c r="EE108" s="17"/>
      <c r="EF108" s="17"/>
      <c r="EG108" s="17"/>
      <c r="EH108" s="17"/>
      <c r="EI108" s="17"/>
      <c r="EJ108" s="17"/>
      <c r="EK108" s="17"/>
      <c r="EL108" s="17"/>
      <c r="EM108" s="17"/>
      <c r="EN108" s="17"/>
      <c r="EO108" s="17"/>
      <c r="EP108" s="17"/>
      <c r="EQ108" s="17"/>
      <c r="ER108" s="17"/>
      <c r="ES108" s="17"/>
      <c r="ET108" s="17"/>
      <c r="EU108" s="17"/>
      <c r="EV108" s="17"/>
      <c r="EW108" s="17"/>
      <c r="EX108" s="17"/>
      <c r="EY108" s="17"/>
      <c r="EZ108" s="17"/>
      <c r="FA108" s="17"/>
      <c r="FB108" s="17"/>
      <c r="FC108" s="17"/>
      <c r="FD108" s="17"/>
      <c r="FE108" s="17"/>
      <c r="FF108" s="17"/>
      <c r="FG108" s="17"/>
      <c r="FH108" s="17"/>
      <c r="FI108" s="17"/>
      <c r="FJ108" s="17"/>
      <c r="FK108" s="17"/>
      <c r="FL108" s="17"/>
      <c r="FM108" s="17"/>
      <c r="FN108" s="17"/>
      <c r="FO108" s="17"/>
      <c r="FP108" s="17"/>
      <c r="FQ108" s="17"/>
      <c r="FR108" s="17"/>
      <c r="FS108" s="17"/>
      <c r="FT108" s="17"/>
      <c r="FU108" s="17"/>
      <c r="FV108" s="17"/>
      <c r="FW108" s="17"/>
      <c r="FX108" s="17"/>
      <c r="FY108" s="17"/>
      <c r="FZ108" s="17"/>
      <c r="GA108" s="17"/>
      <c r="GB108" s="17"/>
      <c r="GC108" s="17"/>
      <c r="GD108" s="17"/>
      <c r="GE108" s="17"/>
      <c r="GF108" s="17"/>
      <c r="GG108" s="17"/>
      <c r="GH108" s="17"/>
      <c r="GI108" s="17"/>
      <c r="GJ108" s="17"/>
      <c r="GK108" s="17"/>
      <c r="GL108" s="17"/>
      <c r="GM108" s="17"/>
      <c r="GN108" s="17"/>
      <c r="GO108" s="17"/>
      <c r="GP108" s="17"/>
      <c r="GQ108" s="17"/>
      <c r="GR108" s="17"/>
      <c r="GS108" s="17"/>
      <c r="GT108" s="17"/>
      <c r="GU108" s="17"/>
      <c r="GV108" s="17"/>
      <c r="GW108" s="17"/>
      <c r="GX108" s="17"/>
      <c r="GY108" s="17"/>
      <c r="GZ108" s="17"/>
      <c r="HA108" s="17"/>
      <c r="HB108" s="17"/>
      <c r="HC108" s="17"/>
      <c r="HD108" s="17"/>
      <c r="HE108" s="17"/>
      <c r="HF108" s="17"/>
      <c r="HG108" s="17"/>
      <c r="HH108" s="17"/>
      <c r="HI108" s="17"/>
      <c r="HJ108" s="17"/>
      <c r="HK108" s="17"/>
      <c r="HL108" s="17"/>
      <c r="HM108" s="17"/>
      <c r="HN108" s="17"/>
    </row>
    <row r="109" spans="2:223" s="18" customFormat="1" ht="22.5">
      <c r="B109" s="129" t="s">
        <v>871</v>
      </c>
      <c r="C109" s="7" t="s">
        <v>612</v>
      </c>
      <c r="D109" s="129" t="s">
        <v>5</v>
      </c>
      <c r="E109" s="129">
        <v>350</v>
      </c>
      <c r="F109" s="129" t="s">
        <v>29</v>
      </c>
      <c r="G109" s="129" t="s">
        <v>22</v>
      </c>
      <c r="H109" s="15" t="s">
        <v>305</v>
      </c>
      <c r="I109" s="67">
        <v>18.149999999999999</v>
      </c>
      <c r="J109" s="16">
        <f t="shared" si="5"/>
        <v>6352.4999999999991</v>
      </c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7"/>
      <c r="AL109" s="17"/>
      <c r="AM109" s="17"/>
      <c r="AN109" s="17"/>
      <c r="AO109" s="17"/>
      <c r="AP109" s="17"/>
      <c r="AQ109" s="17"/>
      <c r="AR109" s="17"/>
      <c r="AS109" s="17"/>
      <c r="AT109" s="17"/>
      <c r="AU109" s="17"/>
      <c r="AV109" s="17"/>
      <c r="AW109" s="17"/>
      <c r="AX109" s="17"/>
      <c r="AY109" s="17"/>
      <c r="AZ109" s="17"/>
      <c r="BA109" s="17"/>
      <c r="BB109" s="17"/>
      <c r="BC109" s="17"/>
      <c r="BD109" s="17"/>
      <c r="BE109" s="17"/>
      <c r="BF109" s="17"/>
      <c r="BG109" s="17"/>
      <c r="BH109" s="17"/>
      <c r="BI109" s="17"/>
      <c r="BJ109" s="17"/>
      <c r="BK109" s="17"/>
      <c r="BL109" s="17"/>
      <c r="BM109" s="17"/>
      <c r="BN109" s="17"/>
      <c r="BO109" s="17"/>
      <c r="BP109" s="17"/>
      <c r="BQ109" s="17"/>
      <c r="BR109" s="17"/>
      <c r="BS109" s="17"/>
      <c r="BT109" s="17"/>
      <c r="BU109" s="17"/>
      <c r="BV109" s="17"/>
      <c r="BW109" s="17"/>
      <c r="BX109" s="17"/>
      <c r="BY109" s="17"/>
      <c r="BZ109" s="17"/>
      <c r="CA109" s="17"/>
      <c r="CB109" s="17"/>
      <c r="CC109" s="17"/>
      <c r="CD109" s="17"/>
      <c r="CE109" s="17"/>
      <c r="CF109" s="17"/>
      <c r="CG109" s="17"/>
      <c r="CH109" s="17"/>
      <c r="CI109" s="17"/>
      <c r="CJ109" s="17"/>
      <c r="CK109" s="17"/>
      <c r="CL109" s="17"/>
      <c r="CM109" s="17"/>
      <c r="CN109" s="17"/>
      <c r="CO109" s="17"/>
      <c r="CP109" s="17"/>
      <c r="CQ109" s="17"/>
      <c r="CR109" s="17"/>
      <c r="CS109" s="17"/>
      <c r="CT109" s="17"/>
      <c r="CU109" s="17"/>
      <c r="CV109" s="17"/>
      <c r="CW109" s="17"/>
      <c r="CX109" s="17"/>
      <c r="CY109" s="17"/>
      <c r="CZ109" s="17"/>
      <c r="DA109" s="17"/>
      <c r="DB109" s="17"/>
      <c r="DC109" s="17"/>
      <c r="DD109" s="17"/>
      <c r="DE109" s="17"/>
      <c r="DF109" s="17"/>
      <c r="DG109" s="17"/>
      <c r="DH109" s="17"/>
      <c r="DI109" s="17"/>
      <c r="DJ109" s="17"/>
      <c r="DK109" s="17"/>
      <c r="DL109" s="17"/>
      <c r="DM109" s="17"/>
      <c r="DN109" s="17"/>
      <c r="DO109" s="17"/>
      <c r="DP109" s="17"/>
      <c r="DQ109" s="17"/>
      <c r="DR109" s="17"/>
      <c r="DS109" s="17"/>
      <c r="DT109" s="17"/>
      <c r="DU109" s="17"/>
      <c r="DV109" s="17"/>
      <c r="DW109" s="17"/>
      <c r="DX109" s="17"/>
      <c r="DY109" s="17"/>
      <c r="DZ109" s="17"/>
      <c r="EA109" s="17"/>
      <c r="EB109" s="17"/>
      <c r="EC109" s="17"/>
      <c r="ED109" s="17"/>
      <c r="EE109" s="17"/>
      <c r="EF109" s="17"/>
      <c r="EG109" s="17"/>
      <c r="EH109" s="17"/>
      <c r="EI109" s="17"/>
      <c r="EJ109" s="17"/>
      <c r="EK109" s="17"/>
      <c r="EL109" s="17"/>
      <c r="EM109" s="17"/>
      <c r="EN109" s="17"/>
      <c r="EO109" s="17"/>
      <c r="EP109" s="17"/>
      <c r="EQ109" s="17"/>
      <c r="ER109" s="17"/>
      <c r="ES109" s="17"/>
      <c r="ET109" s="17"/>
      <c r="EU109" s="17"/>
      <c r="EV109" s="17"/>
      <c r="EW109" s="17"/>
      <c r="EX109" s="17"/>
      <c r="EY109" s="17"/>
      <c r="EZ109" s="17"/>
      <c r="FA109" s="17"/>
      <c r="FB109" s="17"/>
      <c r="FC109" s="17"/>
      <c r="FD109" s="17"/>
      <c r="FE109" s="17"/>
      <c r="FF109" s="17"/>
      <c r="FG109" s="17"/>
      <c r="FH109" s="17"/>
      <c r="FI109" s="17"/>
      <c r="FJ109" s="17"/>
      <c r="FK109" s="17"/>
      <c r="FL109" s="17"/>
      <c r="FM109" s="17"/>
      <c r="FN109" s="17"/>
      <c r="FO109" s="17"/>
      <c r="FP109" s="17"/>
      <c r="FQ109" s="17"/>
      <c r="FR109" s="17"/>
      <c r="FS109" s="17"/>
      <c r="FT109" s="17"/>
      <c r="FU109" s="17"/>
      <c r="FV109" s="17"/>
      <c r="FW109" s="17"/>
      <c r="FX109" s="17"/>
      <c r="FY109" s="17"/>
      <c r="FZ109" s="17"/>
      <c r="GA109" s="17"/>
      <c r="GB109" s="17"/>
      <c r="GC109" s="17"/>
      <c r="GD109" s="17"/>
      <c r="GE109" s="17"/>
      <c r="GF109" s="17"/>
      <c r="GG109" s="17"/>
      <c r="GH109" s="17"/>
      <c r="GI109" s="17"/>
      <c r="GJ109" s="17"/>
      <c r="GK109" s="17"/>
      <c r="GL109" s="17"/>
      <c r="GM109" s="17"/>
      <c r="GN109" s="17"/>
      <c r="GO109" s="17"/>
      <c r="GP109" s="17"/>
      <c r="GQ109" s="17"/>
      <c r="GR109" s="17"/>
      <c r="GS109" s="17"/>
      <c r="GT109" s="17"/>
      <c r="GU109" s="17"/>
      <c r="GV109" s="17"/>
      <c r="GW109" s="17"/>
      <c r="GX109" s="17"/>
      <c r="GY109" s="17"/>
      <c r="GZ109" s="17"/>
      <c r="HA109" s="17"/>
      <c r="HB109" s="17"/>
      <c r="HC109" s="17"/>
      <c r="HD109" s="17"/>
      <c r="HE109" s="17"/>
      <c r="HF109" s="17"/>
      <c r="HG109" s="17"/>
      <c r="HH109" s="17"/>
      <c r="HI109" s="17"/>
      <c r="HJ109" s="17"/>
      <c r="HK109" s="17"/>
      <c r="HL109" s="17"/>
      <c r="HM109" s="17"/>
      <c r="HN109" s="17"/>
    </row>
    <row r="110" spans="2:223" ht="20.100000000000001" customHeight="1">
      <c r="B110" s="129"/>
      <c r="C110" s="25" t="s">
        <v>69</v>
      </c>
      <c r="D110" s="129"/>
      <c r="E110" s="129"/>
      <c r="F110" s="129"/>
      <c r="G110" s="129"/>
      <c r="H110" s="15"/>
      <c r="I110" s="16"/>
      <c r="J110" s="165">
        <f>SUBTOTAL(9,J103:J109)</f>
        <v>281819.88</v>
      </c>
    </row>
    <row r="111" spans="2:223">
      <c r="B111" s="33" t="s">
        <v>396</v>
      </c>
      <c r="C111" s="28" t="s">
        <v>359</v>
      </c>
      <c r="D111" s="33"/>
      <c r="E111" s="33"/>
      <c r="F111" s="33"/>
      <c r="G111" s="33"/>
      <c r="H111" s="33"/>
      <c r="I111" s="33"/>
      <c r="J111" s="33"/>
    </row>
    <row r="112" spans="2:223" s="18" customFormat="1" ht="22.5">
      <c r="B112" s="129" t="s">
        <v>397</v>
      </c>
      <c r="C112" s="7" t="s">
        <v>61</v>
      </c>
      <c r="D112" s="129" t="s">
        <v>5</v>
      </c>
      <c r="E112" s="129">
        <v>314</v>
      </c>
      <c r="F112" s="129" t="s">
        <v>29</v>
      </c>
      <c r="G112" s="129" t="s">
        <v>22</v>
      </c>
      <c r="H112" s="15" t="s">
        <v>33</v>
      </c>
      <c r="I112" s="67">
        <v>42.14</v>
      </c>
      <c r="J112" s="16">
        <f>I112*E112</f>
        <v>13231.960000000001</v>
      </c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7"/>
      <c r="AL112" s="17"/>
      <c r="AM112" s="17"/>
      <c r="AN112" s="17"/>
      <c r="AO112" s="17"/>
      <c r="AP112" s="17"/>
      <c r="AQ112" s="17"/>
      <c r="AR112" s="17"/>
      <c r="AS112" s="17"/>
      <c r="AT112" s="17"/>
      <c r="AU112" s="17"/>
      <c r="AV112" s="17"/>
      <c r="AW112" s="17"/>
      <c r="AX112" s="17"/>
      <c r="AY112" s="17"/>
      <c r="AZ112" s="17"/>
      <c r="BA112" s="17"/>
      <c r="BB112" s="17"/>
      <c r="BC112" s="17"/>
      <c r="BD112" s="17"/>
      <c r="BE112" s="17"/>
      <c r="BF112" s="17"/>
      <c r="BG112" s="17"/>
      <c r="BH112" s="17"/>
      <c r="BI112" s="17"/>
      <c r="BJ112" s="17"/>
      <c r="BK112" s="17"/>
      <c r="BL112" s="17"/>
      <c r="BM112" s="17"/>
      <c r="BN112" s="17"/>
      <c r="BO112" s="17"/>
      <c r="BP112" s="17"/>
      <c r="BQ112" s="17"/>
      <c r="BR112" s="17"/>
      <c r="BS112" s="17"/>
      <c r="BT112" s="17"/>
      <c r="BU112" s="17"/>
      <c r="BV112" s="17"/>
      <c r="BW112" s="17"/>
      <c r="BX112" s="17"/>
      <c r="BY112" s="17"/>
      <c r="BZ112" s="17"/>
      <c r="CA112" s="17"/>
      <c r="CB112" s="17"/>
      <c r="CC112" s="17"/>
      <c r="CD112" s="17"/>
      <c r="CE112" s="17"/>
      <c r="CF112" s="17"/>
      <c r="CG112" s="17"/>
      <c r="CH112" s="17"/>
      <c r="CI112" s="17"/>
      <c r="CJ112" s="17"/>
      <c r="CK112" s="17"/>
      <c r="CL112" s="17"/>
      <c r="CM112" s="17"/>
      <c r="CN112" s="17"/>
      <c r="CO112" s="17"/>
      <c r="CP112" s="17"/>
      <c r="CQ112" s="17"/>
      <c r="CR112" s="17"/>
      <c r="CS112" s="17"/>
      <c r="CT112" s="17"/>
      <c r="CU112" s="17"/>
      <c r="CV112" s="17"/>
      <c r="CW112" s="17"/>
      <c r="CX112" s="17"/>
      <c r="CY112" s="17"/>
      <c r="CZ112" s="17"/>
      <c r="DA112" s="17"/>
      <c r="DB112" s="17"/>
      <c r="DC112" s="17"/>
      <c r="DD112" s="17"/>
      <c r="DE112" s="17"/>
      <c r="DF112" s="17"/>
      <c r="DG112" s="17"/>
      <c r="DH112" s="17"/>
      <c r="DI112" s="17"/>
      <c r="DJ112" s="17"/>
      <c r="DK112" s="17"/>
      <c r="DL112" s="17"/>
      <c r="DM112" s="17"/>
      <c r="DN112" s="17"/>
      <c r="DO112" s="17"/>
      <c r="DP112" s="17"/>
      <c r="DQ112" s="17"/>
      <c r="DR112" s="17"/>
      <c r="DS112" s="17"/>
      <c r="DT112" s="17"/>
      <c r="DU112" s="17"/>
      <c r="DV112" s="17"/>
      <c r="DW112" s="17"/>
      <c r="DX112" s="17"/>
      <c r="DY112" s="17"/>
      <c r="DZ112" s="17"/>
      <c r="EA112" s="17"/>
      <c r="EB112" s="17"/>
      <c r="EC112" s="17"/>
      <c r="ED112" s="17"/>
      <c r="EE112" s="17"/>
      <c r="EF112" s="17"/>
      <c r="EG112" s="17"/>
      <c r="EH112" s="17"/>
      <c r="EI112" s="17"/>
      <c r="EJ112" s="17"/>
      <c r="EK112" s="17"/>
      <c r="EL112" s="17"/>
      <c r="EM112" s="17"/>
      <c r="EN112" s="17"/>
      <c r="EO112" s="17"/>
      <c r="EP112" s="17"/>
      <c r="EQ112" s="17"/>
      <c r="ER112" s="17"/>
      <c r="ES112" s="17"/>
      <c r="ET112" s="17"/>
      <c r="EU112" s="17"/>
      <c r="EV112" s="17"/>
      <c r="EW112" s="17"/>
      <c r="EX112" s="17"/>
      <c r="EY112" s="17"/>
      <c r="EZ112" s="17"/>
      <c r="FA112" s="17"/>
      <c r="FB112" s="17"/>
      <c r="FC112" s="17"/>
      <c r="FD112" s="17"/>
      <c r="FE112" s="17"/>
      <c r="FF112" s="17"/>
      <c r="FG112" s="17"/>
      <c r="FH112" s="17"/>
      <c r="FI112" s="17"/>
      <c r="FJ112" s="17"/>
      <c r="FK112" s="17"/>
      <c r="FL112" s="17"/>
      <c r="FM112" s="17"/>
      <c r="FN112" s="17"/>
      <c r="FO112" s="17"/>
      <c r="FP112" s="17"/>
      <c r="FQ112" s="17"/>
      <c r="FR112" s="17"/>
      <c r="FS112" s="17"/>
      <c r="FT112" s="17"/>
      <c r="FU112" s="17"/>
      <c r="FV112" s="17"/>
      <c r="FW112" s="17"/>
      <c r="FX112" s="17"/>
      <c r="FY112" s="17"/>
      <c r="FZ112" s="17"/>
      <c r="GA112" s="17"/>
      <c r="GB112" s="17"/>
      <c r="GC112" s="17"/>
      <c r="GD112" s="17"/>
      <c r="GE112" s="17"/>
      <c r="GF112" s="17"/>
      <c r="GG112" s="17"/>
      <c r="GH112" s="17"/>
      <c r="GI112" s="17"/>
      <c r="GJ112" s="17"/>
      <c r="GK112" s="17"/>
      <c r="GL112" s="17"/>
      <c r="GM112" s="17"/>
      <c r="GN112" s="17"/>
      <c r="GO112" s="17"/>
      <c r="GP112" s="17"/>
      <c r="GQ112" s="17"/>
      <c r="GR112" s="17"/>
      <c r="GS112" s="17"/>
      <c r="GT112" s="17"/>
      <c r="GU112" s="17"/>
      <c r="GV112" s="17"/>
      <c r="GW112" s="17"/>
      <c r="GX112" s="17"/>
      <c r="GY112" s="17"/>
      <c r="GZ112" s="17"/>
      <c r="HA112" s="17"/>
      <c r="HB112" s="17"/>
      <c r="HC112" s="17"/>
      <c r="HD112" s="17"/>
      <c r="HE112" s="17"/>
      <c r="HF112" s="17"/>
      <c r="HG112" s="17"/>
      <c r="HH112" s="17"/>
      <c r="HI112" s="17"/>
      <c r="HJ112" s="17"/>
      <c r="HK112" s="17"/>
      <c r="HL112" s="17"/>
      <c r="HM112" s="17"/>
      <c r="HN112" s="17"/>
      <c r="HO112" s="17"/>
    </row>
    <row r="113" spans="2:223" s="18" customFormat="1">
      <c r="B113" s="129" t="s">
        <v>398</v>
      </c>
      <c r="C113" s="7" t="s">
        <v>63</v>
      </c>
      <c r="D113" s="129" t="s">
        <v>5</v>
      </c>
      <c r="E113" s="129">
        <v>286</v>
      </c>
      <c r="F113" s="129" t="s">
        <v>29</v>
      </c>
      <c r="G113" s="129" t="s">
        <v>22</v>
      </c>
      <c r="H113" s="15" t="s">
        <v>32</v>
      </c>
      <c r="I113" s="67">
        <v>21.51</v>
      </c>
      <c r="J113" s="16">
        <f>I113*E113</f>
        <v>6151.8600000000006</v>
      </c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7"/>
      <c r="AL113" s="17"/>
      <c r="AM113" s="17"/>
      <c r="AN113" s="17"/>
      <c r="AO113" s="17"/>
      <c r="AP113" s="17"/>
      <c r="AQ113" s="17"/>
      <c r="AR113" s="17"/>
      <c r="AS113" s="17"/>
      <c r="AT113" s="17"/>
      <c r="AU113" s="17"/>
      <c r="AV113" s="17"/>
      <c r="AW113" s="17"/>
      <c r="AX113" s="17"/>
      <c r="AY113" s="17"/>
      <c r="AZ113" s="17"/>
      <c r="BA113" s="17"/>
      <c r="BB113" s="17"/>
      <c r="BC113" s="17"/>
      <c r="BD113" s="17"/>
      <c r="BE113" s="17"/>
      <c r="BF113" s="17"/>
      <c r="BG113" s="17"/>
      <c r="BH113" s="17"/>
      <c r="BI113" s="17"/>
      <c r="BJ113" s="17"/>
      <c r="BK113" s="17"/>
      <c r="BL113" s="17"/>
      <c r="BM113" s="17"/>
      <c r="BN113" s="17"/>
      <c r="BO113" s="17"/>
      <c r="BP113" s="17"/>
      <c r="BQ113" s="17"/>
      <c r="BR113" s="17"/>
      <c r="BS113" s="17"/>
      <c r="BT113" s="17"/>
      <c r="BU113" s="17"/>
      <c r="BV113" s="17"/>
      <c r="BW113" s="17"/>
      <c r="BX113" s="17"/>
      <c r="BY113" s="17"/>
      <c r="BZ113" s="17"/>
      <c r="CA113" s="17"/>
      <c r="CB113" s="17"/>
      <c r="CC113" s="17"/>
      <c r="CD113" s="17"/>
      <c r="CE113" s="17"/>
      <c r="CF113" s="17"/>
      <c r="CG113" s="17"/>
      <c r="CH113" s="17"/>
      <c r="CI113" s="17"/>
      <c r="CJ113" s="17"/>
      <c r="CK113" s="17"/>
      <c r="CL113" s="17"/>
      <c r="CM113" s="17"/>
      <c r="CN113" s="17"/>
      <c r="CO113" s="17"/>
      <c r="CP113" s="17"/>
      <c r="CQ113" s="17"/>
      <c r="CR113" s="17"/>
      <c r="CS113" s="17"/>
      <c r="CT113" s="17"/>
      <c r="CU113" s="17"/>
      <c r="CV113" s="17"/>
      <c r="CW113" s="17"/>
      <c r="CX113" s="17"/>
      <c r="CY113" s="17"/>
      <c r="CZ113" s="17"/>
      <c r="DA113" s="17"/>
      <c r="DB113" s="17"/>
      <c r="DC113" s="17"/>
      <c r="DD113" s="17"/>
      <c r="DE113" s="17"/>
      <c r="DF113" s="17"/>
      <c r="DG113" s="17"/>
      <c r="DH113" s="17"/>
      <c r="DI113" s="17"/>
      <c r="DJ113" s="17"/>
      <c r="DK113" s="17"/>
      <c r="DL113" s="17"/>
      <c r="DM113" s="17"/>
      <c r="DN113" s="17"/>
      <c r="DO113" s="17"/>
      <c r="DP113" s="17"/>
      <c r="DQ113" s="17"/>
      <c r="DR113" s="17"/>
      <c r="DS113" s="17"/>
      <c r="DT113" s="17"/>
      <c r="DU113" s="17"/>
      <c r="DV113" s="17"/>
      <c r="DW113" s="17"/>
      <c r="DX113" s="17"/>
      <c r="DY113" s="17"/>
      <c r="DZ113" s="17"/>
      <c r="EA113" s="17"/>
      <c r="EB113" s="17"/>
      <c r="EC113" s="17"/>
      <c r="ED113" s="17"/>
      <c r="EE113" s="17"/>
      <c r="EF113" s="17"/>
      <c r="EG113" s="17"/>
      <c r="EH113" s="17"/>
      <c r="EI113" s="17"/>
      <c r="EJ113" s="17"/>
      <c r="EK113" s="17"/>
      <c r="EL113" s="17"/>
      <c r="EM113" s="17"/>
      <c r="EN113" s="17"/>
      <c r="EO113" s="17"/>
      <c r="EP113" s="17"/>
      <c r="EQ113" s="17"/>
      <c r="ER113" s="17"/>
      <c r="ES113" s="17"/>
      <c r="ET113" s="17"/>
      <c r="EU113" s="17"/>
      <c r="EV113" s="17"/>
      <c r="EW113" s="17"/>
      <c r="EX113" s="17"/>
      <c r="EY113" s="17"/>
      <c r="EZ113" s="17"/>
      <c r="FA113" s="17"/>
      <c r="FB113" s="17"/>
      <c r="FC113" s="17"/>
      <c r="FD113" s="17"/>
      <c r="FE113" s="17"/>
      <c r="FF113" s="17"/>
      <c r="FG113" s="17"/>
      <c r="FH113" s="17"/>
      <c r="FI113" s="17"/>
      <c r="FJ113" s="17"/>
      <c r="FK113" s="17"/>
      <c r="FL113" s="17"/>
      <c r="FM113" s="17"/>
      <c r="FN113" s="17"/>
      <c r="FO113" s="17"/>
      <c r="FP113" s="17"/>
      <c r="FQ113" s="17"/>
      <c r="FR113" s="17"/>
      <c r="FS113" s="17"/>
      <c r="FT113" s="17"/>
      <c r="FU113" s="17"/>
      <c r="FV113" s="17"/>
      <c r="FW113" s="17"/>
      <c r="FX113" s="17"/>
      <c r="FY113" s="17"/>
      <c r="FZ113" s="17"/>
      <c r="GA113" s="17"/>
      <c r="GB113" s="17"/>
      <c r="GC113" s="17"/>
      <c r="GD113" s="17"/>
      <c r="GE113" s="17"/>
      <c r="GF113" s="17"/>
      <c r="GG113" s="17"/>
      <c r="GH113" s="17"/>
      <c r="GI113" s="17"/>
      <c r="GJ113" s="17"/>
      <c r="GK113" s="17"/>
      <c r="GL113" s="17"/>
      <c r="GM113" s="17"/>
      <c r="GN113" s="17"/>
      <c r="GO113" s="17"/>
      <c r="GP113" s="17"/>
      <c r="GQ113" s="17"/>
      <c r="GR113" s="17"/>
      <c r="GS113" s="17"/>
      <c r="GT113" s="17"/>
      <c r="GU113" s="17"/>
      <c r="GV113" s="17"/>
      <c r="GW113" s="17"/>
      <c r="GX113" s="17"/>
      <c r="GY113" s="17"/>
      <c r="GZ113" s="17"/>
      <c r="HA113" s="17"/>
      <c r="HB113" s="17"/>
      <c r="HC113" s="17"/>
      <c r="HD113" s="17"/>
      <c r="HE113" s="17"/>
      <c r="HF113" s="17"/>
      <c r="HG113" s="17"/>
      <c r="HH113" s="17"/>
      <c r="HI113" s="17"/>
      <c r="HJ113" s="17"/>
      <c r="HK113" s="17"/>
      <c r="HL113" s="17"/>
      <c r="HM113" s="17"/>
      <c r="HN113" s="17"/>
      <c r="HO113" s="17"/>
    </row>
    <row r="114" spans="2:223" s="18" customFormat="1">
      <c r="B114" s="129" t="s">
        <v>399</v>
      </c>
      <c r="C114" s="7" t="s">
        <v>62</v>
      </c>
      <c r="D114" s="129" t="s">
        <v>5</v>
      </c>
      <c r="E114" s="129">
        <v>286</v>
      </c>
      <c r="F114" s="129" t="s">
        <v>29</v>
      </c>
      <c r="G114" s="129" t="s">
        <v>22</v>
      </c>
      <c r="H114" s="15" t="s">
        <v>31</v>
      </c>
      <c r="I114" s="67">
        <v>6.38</v>
      </c>
      <c r="J114" s="16">
        <f>I114*E114</f>
        <v>1824.68</v>
      </c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7"/>
      <c r="AL114" s="17"/>
      <c r="AM114" s="17"/>
      <c r="AN114" s="17"/>
      <c r="AO114" s="17"/>
      <c r="AP114" s="17"/>
      <c r="AQ114" s="17"/>
      <c r="AR114" s="17"/>
      <c r="AS114" s="17"/>
      <c r="AT114" s="17"/>
      <c r="AU114" s="17"/>
      <c r="AV114" s="17"/>
      <c r="AW114" s="17"/>
      <c r="AX114" s="17"/>
      <c r="AY114" s="17"/>
      <c r="AZ114" s="17"/>
      <c r="BA114" s="17"/>
      <c r="BB114" s="17"/>
      <c r="BC114" s="17"/>
      <c r="BD114" s="17"/>
      <c r="BE114" s="17"/>
      <c r="BF114" s="17"/>
      <c r="BG114" s="17"/>
      <c r="BH114" s="17"/>
      <c r="BI114" s="17"/>
      <c r="BJ114" s="17"/>
      <c r="BK114" s="17"/>
      <c r="BL114" s="17"/>
      <c r="BM114" s="17"/>
      <c r="BN114" s="17"/>
      <c r="BO114" s="17"/>
      <c r="BP114" s="17"/>
      <c r="BQ114" s="17"/>
      <c r="BR114" s="17"/>
      <c r="BS114" s="17"/>
      <c r="BT114" s="17"/>
      <c r="BU114" s="17"/>
      <c r="BV114" s="17"/>
      <c r="BW114" s="17"/>
      <c r="BX114" s="17"/>
      <c r="BY114" s="17"/>
      <c r="BZ114" s="17"/>
      <c r="CA114" s="17"/>
      <c r="CB114" s="17"/>
      <c r="CC114" s="17"/>
      <c r="CD114" s="17"/>
      <c r="CE114" s="17"/>
      <c r="CF114" s="17"/>
      <c r="CG114" s="17"/>
      <c r="CH114" s="17"/>
      <c r="CI114" s="17"/>
      <c r="CJ114" s="17"/>
      <c r="CK114" s="17"/>
      <c r="CL114" s="17"/>
      <c r="CM114" s="17"/>
      <c r="CN114" s="17"/>
      <c r="CO114" s="17"/>
      <c r="CP114" s="17"/>
      <c r="CQ114" s="17"/>
      <c r="CR114" s="17"/>
      <c r="CS114" s="17"/>
      <c r="CT114" s="17"/>
      <c r="CU114" s="17"/>
      <c r="CV114" s="17"/>
      <c r="CW114" s="17"/>
      <c r="CX114" s="17"/>
      <c r="CY114" s="17"/>
      <c r="CZ114" s="17"/>
      <c r="DA114" s="17"/>
      <c r="DB114" s="17"/>
      <c r="DC114" s="17"/>
      <c r="DD114" s="17"/>
      <c r="DE114" s="17"/>
      <c r="DF114" s="17"/>
      <c r="DG114" s="17"/>
      <c r="DH114" s="17"/>
      <c r="DI114" s="17"/>
      <c r="DJ114" s="17"/>
      <c r="DK114" s="17"/>
      <c r="DL114" s="17"/>
      <c r="DM114" s="17"/>
      <c r="DN114" s="17"/>
      <c r="DO114" s="17"/>
      <c r="DP114" s="17"/>
      <c r="DQ114" s="17"/>
      <c r="DR114" s="17"/>
      <c r="DS114" s="17"/>
      <c r="DT114" s="17"/>
      <c r="DU114" s="17"/>
      <c r="DV114" s="17"/>
      <c r="DW114" s="17"/>
      <c r="DX114" s="17"/>
      <c r="DY114" s="17"/>
      <c r="DZ114" s="17"/>
      <c r="EA114" s="17"/>
      <c r="EB114" s="17"/>
      <c r="EC114" s="17"/>
      <c r="ED114" s="17"/>
      <c r="EE114" s="17"/>
      <c r="EF114" s="17"/>
      <c r="EG114" s="17"/>
      <c r="EH114" s="17"/>
      <c r="EI114" s="17"/>
      <c r="EJ114" s="17"/>
      <c r="EK114" s="17"/>
      <c r="EL114" s="17"/>
      <c r="EM114" s="17"/>
      <c r="EN114" s="17"/>
      <c r="EO114" s="17"/>
      <c r="EP114" s="17"/>
      <c r="EQ114" s="17"/>
      <c r="ER114" s="17"/>
      <c r="ES114" s="17"/>
      <c r="ET114" s="17"/>
      <c r="EU114" s="17"/>
      <c r="EV114" s="17"/>
      <c r="EW114" s="17"/>
      <c r="EX114" s="17"/>
      <c r="EY114" s="17"/>
      <c r="EZ114" s="17"/>
      <c r="FA114" s="17"/>
      <c r="FB114" s="17"/>
      <c r="FC114" s="17"/>
      <c r="FD114" s="17"/>
      <c r="FE114" s="17"/>
      <c r="FF114" s="17"/>
      <c r="FG114" s="17"/>
      <c r="FH114" s="17"/>
      <c r="FI114" s="17"/>
      <c r="FJ114" s="17"/>
      <c r="FK114" s="17"/>
      <c r="FL114" s="17"/>
      <c r="FM114" s="17"/>
      <c r="FN114" s="17"/>
      <c r="FO114" s="17"/>
      <c r="FP114" s="17"/>
      <c r="FQ114" s="17"/>
      <c r="FR114" s="17"/>
      <c r="FS114" s="17"/>
      <c r="FT114" s="17"/>
      <c r="FU114" s="17"/>
      <c r="FV114" s="17"/>
      <c r="FW114" s="17"/>
      <c r="FX114" s="17"/>
      <c r="FY114" s="17"/>
      <c r="FZ114" s="17"/>
      <c r="GA114" s="17"/>
      <c r="GB114" s="17"/>
      <c r="GC114" s="17"/>
      <c r="GD114" s="17"/>
      <c r="GE114" s="17"/>
      <c r="GF114" s="17"/>
      <c r="GG114" s="17"/>
      <c r="GH114" s="17"/>
      <c r="GI114" s="17"/>
      <c r="GJ114" s="17"/>
      <c r="GK114" s="17"/>
      <c r="GL114" s="17"/>
      <c r="GM114" s="17"/>
      <c r="GN114" s="17"/>
      <c r="GO114" s="17"/>
      <c r="GP114" s="17"/>
      <c r="GQ114" s="17"/>
      <c r="GR114" s="17"/>
      <c r="GS114" s="17"/>
      <c r="GT114" s="17"/>
      <c r="GU114" s="17"/>
      <c r="GV114" s="17"/>
      <c r="GW114" s="17"/>
      <c r="GX114" s="17"/>
      <c r="GY114" s="17"/>
      <c r="GZ114" s="17"/>
      <c r="HA114" s="17"/>
      <c r="HB114" s="17"/>
      <c r="HC114" s="17"/>
      <c r="HD114" s="17"/>
      <c r="HE114" s="17"/>
      <c r="HF114" s="17"/>
      <c r="HG114" s="17"/>
      <c r="HH114" s="17"/>
      <c r="HI114" s="17"/>
      <c r="HJ114" s="17"/>
      <c r="HK114" s="17"/>
      <c r="HL114" s="17"/>
      <c r="HM114" s="17"/>
      <c r="HN114" s="17"/>
      <c r="HO114" s="17"/>
    </row>
    <row r="115" spans="2:223" ht="20.100000000000001" customHeight="1">
      <c r="B115" s="129"/>
      <c r="C115" s="25" t="s">
        <v>69</v>
      </c>
      <c r="D115" s="129"/>
      <c r="E115" s="129"/>
      <c r="F115" s="129"/>
      <c r="G115" s="129"/>
      <c r="H115" s="15"/>
      <c r="I115" s="16"/>
      <c r="J115" s="165">
        <f>SUBTOTAL(9,J112:J114)</f>
        <v>21208.5</v>
      </c>
    </row>
    <row r="116" spans="2:223" s="4" customFormat="1" ht="24" customHeight="1">
      <c r="B116" s="33">
        <v>5</v>
      </c>
      <c r="C116" s="33" t="s">
        <v>400</v>
      </c>
      <c r="D116" s="33" t="s">
        <v>5</v>
      </c>
      <c r="E116" s="33"/>
      <c r="F116" s="33"/>
      <c r="G116" s="33" t="s">
        <v>3</v>
      </c>
      <c r="H116" s="33" t="s">
        <v>3</v>
      </c>
      <c r="I116" s="33" t="s">
        <v>3</v>
      </c>
      <c r="J116" s="163">
        <f>J126+J133</f>
        <v>374244.29999999993</v>
      </c>
    </row>
    <row r="117" spans="2:223">
      <c r="B117" s="33" t="s">
        <v>401</v>
      </c>
      <c r="C117" s="28" t="s">
        <v>358</v>
      </c>
      <c r="D117" s="33"/>
      <c r="E117" s="33"/>
      <c r="F117" s="33"/>
      <c r="G117" s="33"/>
      <c r="H117" s="33"/>
      <c r="I117" s="33"/>
      <c r="J117" s="33"/>
    </row>
    <row r="118" spans="2:223" s="18" customFormat="1" ht="22.5">
      <c r="B118" s="129" t="s">
        <v>410</v>
      </c>
      <c r="C118" s="14" t="s">
        <v>403</v>
      </c>
      <c r="D118" s="129" t="s">
        <v>5</v>
      </c>
      <c r="E118" s="129">
        <v>9660</v>
      </c>
      <c r="F118" s="129" t="s">
        <v>292</v>
      </c>
      <c r="G118" s="129" t="s">
        <v>22</v>
      </c>
      <c r="H118" s="15" t="s">
        <v>402</v>
      </c>
      <c r="I118" s="16">
        <v>10.5</v>
      </c>
      <c r="J118" s="16">
        <f t="shared" ref="J118:J125" si="6">I118*E118</f>
        <v>101430</v>
      </c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7"/>
      <c r="AL118" s="17"/>
      <c r="AM118" s="17"/>
      <c r="AN118" s="17"/>
      <c r="AO118" s="17"/>
      <c r="AP118" s="17"/>
      <c r="AQ118" s="17"/>
      <c r="AR118" s="17"/>
      <c r="AS118" s="17"/>
      <c r="AT118" s="17"/>
      <c r="AU118" s="17"/>
      <c r="AV118" s="17"/>
      <c r="AW118" s="17"/>
      <c r="AX118" s="17"/>
      <c r="AY118" s="17"/>
      <c r="AZ118" s="17"/>
      <c r="BA118" s="17"/>
      <c r="BB118" s="17"/>
      <c r="BC118" s="17"/>
      <c r="BD118" s="17"/>
      <c r="BE118" s="17"/>
      <c r="BF118" s="17"/>
      <c r="BG118" s="17"/>
      <c r="BH118" s="17"/>
      <c r="BI118" s="17"/>
      <c r="BJ118" s="17"/>
      <c r="BK118" s="17"/>
      <c r="BL118" s="17"/>
      <c r="BM118" s="17"/>
      <c r="BN118" s="17"/>
      <c r="BO118" s="17"/>
      <c r="BP118" s="17"/>
      <c r="BQ118" s="17"/>
      <c r="BR118" s="17"/>
      <c r="BS118" s="17"/>
      <c r="BT118" s="17"/>
      <c r="BU118" s="17"/>
      <c r="BV118" s="17"/>
      <c r="BW118" s="17"/>
      <c r="BX118" s="17"/>
      <c r="BY118" s="17"/>
      <c r="BZ118" s="17"/>
      <c r="CA118" s="17"/>
      <c r="CB118" s="17"/>
      <c r="CC118" s="17"/>
      <c r="CD118" s="17"/>
      <c r="CE118" s="17"/>
      <c r="CF118" s="17"/>
      <c r="CG118" s="17"/>
      <c r="CH118" s="17"/>
      <c r="CI118" s="17"/>
      <c r="CJ118" s="17"/>
      <c r="CK118" s="17"/>
      <c r="CL118" s="17"/>
      <c r="CM118" s="17"/>
      <c r="CN118" s="17"/>
      <c r="CO118" s="17"/>
      <c r="CP118" s="17"/>
      <c r="CQ118" s="17"/>
      <c r="CR118" s="17"/>
      <c r="CS118" s="17"/>
      <c r="CT118" s="17"/>
      <c r="CU118" s="17"/>
      <c r="CV118" s="17"/>
      <c r="CW118" s="17"/>
      <c r="CX118" s="17"/>
      <c r="CY118" s="17"/>
      <c r="CZ118" s="17"/>
      <c r="DA118" s="17"/>
      <c r="DB118" s="17"/>
      <c r="DC118" s="17"/>
      <c r="DD118" s="17"/>
      <c r="DE118" s="17"/>
      <c r="DF118" s="17"/>
      <c r="DG118" s="17"/>
      <c r="DH118" s="17"/>
      <c r="DI118" s="17"/>
      <c r="DJ118" s="17"/>
      <c r="DK118" s="17"/>
      <c r="DL118" s="17"/>
      <c r="DM118" s="17"/>
      <c r="DN118" s="17"/>
      <c r="DO118" s="17"/>
      <c r="DP118" s="17"/>
      <c r="DQ118" s="17"/>
      <c r="DR118" s="17"/>
      <c r="DS118" s="17"/>
      <c r="DT118" s="17"/>
      <c r="DU118" s="17"/>
      <c r="DV118" s="17"/>
      <c r="DW118" s="17"/>
      <c r="DX118" s="17"/>
      <c r="DY118" s="17"/>
      <c r="DZ118" s="17"/>
      <c r="EA118" s="17"/>
      <c r="EB118" s="17"/>
      <c r="EC118" s="17"/>
      <c r="ED118" s="17"/>
      <c r="EE118" s="17"/>
      <c r="EF118" s="17"/>
      <c r="EG118" s="17"/>
      <c r="EH118" s="17"/>
      <c r="EI118" s="17"/>
      <c r="EJ118" s="17"/>
      <c r="EK118" s="17"/>
      <c r="EL118" s="17"/>
      <c r="EM118" s="17"/>
      <c r="EN118" s="17"/>
      <c r="EO118" s="17"/>
      <c r="EP118" s="17"/>
      <c r="EQ118" s="17"/>
      <c r="ER118" s="17"/>
      <c r="ES118" s="17"/>
      <c r="ET118" s="17"/>
      <c r="EU118" s="17"/>
      <c r="EV118" s="17"/>
      <c r="EW118" s="17"/>
      <c r="EX118" s="17"/>
      <c r="EY118" s="17"/>
      <c r="EZ118" s="17"/>
      <c r="FA118" s="17"/>
      <c r="FB118" s="17"/>
      <c r="FC118" s="17"/>
      <c r="FD118" s="17"/>
      <c r="FE118" s="17"/>
      <c r="FF118" s="17"/>
      <c r="FG118" s="17"/>
      <c r="FH118" s="17"/>
      <c r="FI118" s="17"/>
      <c r="FJ118" s="17"/>
      <c r="FK118" s="17"/>
      <c r="FL118" s="17"/>
      <c r="FM118" s="17"/>
      <c r="FN118" s="17"/>
      <c r="FO118" s="17"/>
      <c r="FP118" s="17"/>
      <c r="FQ118" s="17"/>
      <c r="FR118" s="17"/>
      <c r="FS118" s="17"/>
      <c r="FT118" s="17"/>
      <c r="FU118" s="17"/>
      <c r="FV118" s="17"/>
      <c r="FW118" s="17"/>
      <c r="FX118" s="17"/>
      <c r="FY118" s="17"/>
      <c r="FZ118" s="17"/>
      <c r="GA118" s="17"/>
      <c r="GB118" s="17"/>
      <c r="GC118" s="17"/>
      <c r="GD118" s="17"/>
      <c r="GE118" s="17"/>
      <c r="GF118" s="17"/>
      <c r="GG118" s="17"/>
      <c r="GH118" s="17"/>
      <c r="GI118" s="17"/>
      <c r="GJ118" s="17"/>
      <c r="GK118" s="17"/>
      <c r="GL118" s="17"/>
      <c r="GM118" s="17"/>
      <c r="GN118" s="17"/>
      <c r="GO118" s="17"/>
      <c r="GP118" s="17"/>
      <c r="GQ118" s="17"/>
      <c r="GR118" s="17"/>
      <c r="GS118" s="17"/>
      <c r="GT118" s="17"/>
      <c r="GU118" s="17"/>
      <c r="GV118" s="17"/>
      <c r="GW118" s="17"/>
      <c r="GX118" s="17"/>
      <c r="GY118" s="17"/>
      <c r="GZ118" s="17"/>
      <c r="HA118" s="17"/>
      <c r="HB118" s="17"/>
      <c r="HC118" s="17"/>
      <c r="HD118" s="17"/>
      <c r="HE118" s="17"/>
      <c r="HF118" s="17"/>
      <c r="HG118" s="17"/>
      <c r="HH118" s="17"/>
      <c r="HI118" s="17"/>
      <c r="HJ118" s="17"/>
      <c r="HK118" s="17"/>
      <c r="HL118" s="17"/>
      <c r="HM118" s="17"/>
      <c r="HN118" s="17"/>
      <c r="HO118" s="17"/>
    </row>
    <row r="119" spans="2:223" ht="33.75">
      <c r="B119" s="16" t="s">
        <v>623</v>
      </c>
      <c r="C119" s="7" t="s">
        <v>405</v>
      </c>
      <c r="D119" s="129" t="s">
        <v>5</v>
      </c>
      <c r="E119" s="129">
        <v>782</v>
      </c>
      <c r="F119" s="16" t="s">
        <v>29</v>
      </c>
      <c r="G119" s="129" t="s">
        <v>22</v>
      </c>
      <c r="H119" s="16" t="s">
        <v>406</v>
      </c>
      <c r="I119" s="16">
        <v>50.7</v>
      </c>
      <c r="J119" s="16">
        <f t="shared" si="6"/>
        <v>39647.4</v>
      </c>
    </row>
    <row r="120" spans="2:223" ht="33.75">
      <c r="B120" s="129" t="s">
        <v>411</v>
      </c>
      <c r="C120" s="7" t="s">
        <v>876</v>
      </c>
      <c r="D120" s="129" t="s">
        <v>5</v>
      </c>
      <c r="E120" s="129">
        <v>164</v>
      </c>
      <c r="F120" s="129" t="s">
        <v>29</v>
      </c>
      <c r="G120" s="129" t="s">
        <v>206</v>
      </c>
      <c r="H120" s="15">
        <v>94449</v>
      </c>
      <c r="I120" s="16">
        <v>49.4</v>
      </c>
      <c r="J120" s="16">
        <f t="shared" si="6"/>
        <v>8101.5999999999995</v>
      </c>
    </row>
    <row r="121" spans="2:223" ht="22.5">
      <c r="B121" s="129" t="s">
        <v>412</v>
      </c>
      <c r="C121" s="7" t="s">
        <v>902</v>
      </c>
      <c r="D121" s="129" t="s">
        <v>5</v>
      </c>
      <c r="E121" s="129">
        <v>782</v>
      </c>
      <c r="F121" s="129" t="s">
        <v>29</v>
      </c>
      <c r="G121" s="129" t="s">
        <v>22</v>
      </c>
      <c r="H121" s="15" t="s">
        <v>1101</v>
      </c>
      <c r="I121" s="16">
        <v>8.73</v>
      </c>
      <c r="J121" s="16">
        <f t="shared" si="6"/>
        <v>6826.8600000000006</v>
      </c>
    </row>
    <row r="122" spans="2:223" ht="22.5">
      <c r="B122" s="16" t="s">
        <v>413</v>
      </c>
      <c r="C122" s="14" t="s">
        <v>407</v>
      </c>
      <c r="D122" s="129" t="s">
        <v>5</v>
      </c>
      <c r="E122" s="129">
        <v>782</v>
      </c>
      <c r="F122" s="16" t="s">
        <v>29</v>
      </c>
      <c r="G122" s="129" t="s">
        <v>22</v>
      </c>
      <c r="H122" s="16" t="s">
        <v>408</v>
      </c>
      <c r="I122" s="16">
        <v>49.45</v>
      </c>
      <c r="J122" s="16">
        <f t="shared" si="6"/>
        <v>38669.9</v>
      </c>
    </row>
    <row r="123" spans="2:223" ht="56.25">
      <c r="B123" s="16" t="s">
        <v>885</v>
      </c>
      <c r="C123" s="14" t="s">
        <v>897</v>
      </c>
      <c r="D123" s="129" t="s">
        <v>5</v>
      </c>
      <c r="E123" s="129">
        <v>164</v>
      </c>
      <c r="F123" s="16" t="s">
        <v>29</v>
      </c>
      <c r="G123" s="129" t="s">
        <v>22</v>
      </c>
      <c r="H123" s="16" t="s">
        <v>409</v>
      </c>
      <c r="I123" s="16">
        <v>116.08</v>
      </c>
      <c r="J123" s="16">
        <f t="shared" si="6"/>
        <v>19037.12</v>
      </c>
    </row>
    <row r="124" spans="2:223" ht="33.75">
      <c r="B124" s="16" t="s">
        <v>893</v>
      </c>
      <c r="C124" s="14" t="s">
        <v>895</v>
      </c>
      <c r="D124" s="129" t="s">
        <v>5</v>
      </c>
      <c r="E124" s="129">
        <v>542</v>
      </c>
      <c r="F124" s="16" t="s">
        <v>29</v>
      </c>
      <c r="G124" s="129" t="s">
        <v>22</v>
      </c>
      <c r="H124" s="16" t="s">
        <v>1102</v>
      </c>
      <c r="I124" s="16">
        <v>25.86</v>
      </c>
      <c r="J124" s="16">
        <f t="shared" si="6"/>
        <v>14016.119999999999</v>
      </c>
    </row>
    <row r="125" spans="2:223" ht="22.5">
      <c r="B125" s="16" t="s">
        <v>901</v>
      </c>
      <c r="C125" s="14" t="s">
        <v>896</v>
      </c>
      <c r="D125" s="129" t="s">
        <v>5</v>
      </c>
      <c r="E125" s="129">
        <v>112</v>
      </c>
      <c r="F125" s="16" t="s">
        <v>29</v>
      </c>
      <c r="G125" s="129" t="s">
        <v>22</v>
      </c>
      <c r="H125" s="16" t="s">
        <v>886</v>
      </c>
      <c r="I125" s="16">
        <v>52.14</v>
      </c>
      <c r="J125" s="16">
        <f t="shared" si="6"/>
        <v>5839.68</v>
      </c>
    </row>
    <row r="126" spans="2:223" ht="20.100000000000001" customHeight="1">
      <c r="B126" s="129"/>
      <c r="C126" s="25" t="s">
        <v>69</v>
      </c>
      <c r="D126" s="129"/>
      <c r="E126" s="129"/>
      <c r="F126" s="129"/>
      <c r="G126" s="129"/>
      <c r="H126" s="15"/>
      <c r="I126" s="16"/>
      <c r="J126" s="165">
        <f>SUBTOTAL(9,J118:J125)</f>
        <v>233568.67999999996</v>
      </c>
    </row>
    <row r="127" spans="2:223">
      <c r="B127" s="33" t="s">
        <v>404</v>
      </c>
      <c r="C127" s="28" t="s">
        <v>359</v>
      </c>
      <c r="D127" s="33"/>
      <c r="E127" s="33"/>
      <c r="F127" s="33"/>
      <c r="G127" s="33"/>
      <c r="H127" s="33"/>
      <c r="I127" s="33"/>
      <c r="J127" s="33"/>
    </row>
    <row r="128" spans="2:223" s="18" customFormat="1" ht="22.5">
      <c r="B128" s="129" t="s">
        <v>414</v>
      </c>
      <c r="C128" s="7" t="s">
        <v>872</v>
      </c>
      <c r="D128" s="129" t="s">
        <v>5</v>
      </c>
      <c r="E128" s="129">
        <v>463</v>
      </c>
      <c r="F128" s="129" t="s">
        <v>29</v>
      </c>
      <c r="G128" s="129" t="s">
        <v>22</v>
      </c>
      <c r="H128" s="15" t="s">
        <v>688</v>
      </c>
      <c r="I128" s="16">
        <v>144.19999999999999</v>
      </c>
      <c r="J128" s="16">
        <f>I128*E128</f>
        <v>66764.599999999991</v>
      </c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7"/>
      <c r="AL128" s="17"/>
      <c r="AM128" s="17"/>
      <c r="AN128" s="17"/>
      <c r="AO128" s="17"/>
      <c r="AP128" s="17"/>
      <c r="AQ128" s="17"/>
      <c r="AR128" s="17"/>
      <c r="AS128" s="17"/>
      <c r="AT128" s="17"/>
      <c r="AU128" s="17"/>
      <c r="AV128" s="17"/>
      <c r="AW128" s="17"/>
      <c r="AX128" s="17"/>
      <c r="AY128" s="17"/>
      <c r="AZ128" s="17"/>
      <c r="BA128" s="17"/>
      <c r="BB128" s="17"/>
      <c r="BC128" s="17"/>
      <c r="BD128" s="17"/>
      <c r="BE128" s="17"/>
      <c r="BF128" s="17"/>
      <c r="BG128" s="17"/>
      <c r="BH128" s="17"/>
      <c r="BI128" s="17"/>
      <c r="BJ128" s="17"/>
      <c r="BK128" s="17"/>
      <c r="BL128" s="17"/>
      <c r="BM128" s="17"/>
      <c r="BN128" s="17"/>
      <c r="BO128" s="17"/>
      <c r="BP128" s="17"/>
      <c r="BQ128" s="17"/>
      <c r="BR128" s="17"/>
      <c r="BS128" s="17"/>
      <c r="BT128" s="17"/>
      <c r="BU128" s="17"/>
      <c r="BV128" s="17"/>
      <c r="BW128" s="17"/>
      <c r="BX128" s="17"/>
      <c r="BY128" s="17"/>
      <c r="BZ128" s="17"/>
      <c r="CA128" s="17"/>
      <c r="CB128" s="17"/>
      <c r="CC128" s="17"/>
      <c r="CD128" s="17"/>
      <c r="CE128" s="17"/>
      <c r="CF128" s="17"/>
      <c r="CG128" s="17"/>
      <c r="CH128" s="17"/>
      <c r="CI128" s="17"/>
      <c r="CJ128" s="17"/>
      <c r="CK128" s="17"/>
      <c r="CL128" s="17"/>
      <c r="CM128" s="17"/>
      <c r="CN128" s="17"/>
      <c r="CO128" s="17"/>
      <c r="CP128" s="17"/>
      <c r="CQ128" s="17"/>
      <c r="CR128" s="17"/>
      <c r="CS128" s="17"/>
      <c r="CT128" s="17"/>
      <c r="CU128" s="17"/>
      <c r="CV128" s="17"/>
      <c r="CW128" s="17"/>
      <c r="CX128" s="17"/>
      <c r="CY128" s="17"/>
      <c r="CZ128" s="17"/>
      <c r="DA128" s="17"/>
      <c r="DB128" s="17"/>
      <c r="DC128" s="17"/>
      <c r="DD128" s="17"/>
      <c r="DE128" s="17"/>
      <c r="DF128" s="17"/>
      <c r="DG128" s="17"/>
      <c r="DH128" s="17"/>
      <c r="DI128" s="17"/>
      <c r="DJ128" s="17"/>
      <c r="DK128" s="17"/>
      <c r="DL128" s="17"/>
      <c r="DM128" s="17"/>
      <c r="DN128" s="17"/>
      <c r="DO128" s="17"/>
      <c r="DP128" s="17"/>
      <c r="DQ128" s="17"/>
      <c r="DR128" s="17"/>
      <c r="DS128" s="17"/>
      <c r="DT128" s="17"/>
      <c r="DU128" s="17"/>
      <c r="DV128" s="17"/>
      <c r="DW128" s="17"/>
      <c r="DX128" s="17"/>
      <c r="DY128" s="17"/>
      <c r="DZ128" s="17"/>
      <c r="EA128" s="17"/>
      <c r="EB128" s="17"/>
      <c r="EC128" s="17"/>
      <c r="ED128" s="17"/>
      <c r="EE128" s="17"/>
      <c r="EF128" s="17"/>
      <c r="EG128" s="17"/>
      <c r="EH128" s="17"/>
      <c r="EI128" s="17"/>
      <c r="EJ128" s="17"/>
      <c r="EK128" s="17"/>
      <c r="EL128" s="17"/>
      <c r="EM128" s="17"/>
      <c r="EN128" s="17"/>
      <c r="EO128" s="17"/>
      <c r="EP128" s="17"/>
      <c r="EQ128" s="17"/>
      <c r="ER128" s="17"/>
      <c r="ES128" s="17"/>
      <c r="ET128" s="17"/>
      <c r="EU128" s="17"/>
      <c r="EV128" s="17"/>
      <c r="EW128" s="17"/>
      <c r="EX128" s="17"/>
      <c r="EY128" s="17"/>
      <c r="EZ128" s="17"/>
      <c r="FA128" s="17"/>
      <c r="FB128" s="17"/>
      <c r="FC128" s="17"/>
      <c r="FD128" s="17"/>
      <c r="FE128" s="17"/>
      <c r="FF128" s="17"/>
      <c r="FG128" s="17"/>
      <c r="FH128" s="17"/>
      <c r="FI128" s="17"/>
      <c r="FJ128" s="17"/>
      <c r="FK128" s="17"/>
      <c r="FL128" s="17"/>
      <c r="FM128" s="17"/>
      <c r="FN128" s="17"/>
      <c r="FO128" s="17"/>
      <c r="FP128" s="17"/>
      <c r="FQ128" s="17"/>
      <c r="FR128" s="17"/>
      <c r="FS128" s="17"/>
      <c r="FT128" s="17"/>
      <c r="FU128" s="17"/>
      <c r="FV128" s="17"/>
      <c r="FW128" s="17"/>
      <c r="FX128" s="17"/>
      <c r="FY128" s="17"/>
      <c r="FZ128" s="17"/>
      <c r="GA128" s="17"/>
      <c r="GB128" s="17"/>
      <c r="GC128" s="17"/>
      <c r="GD128" s="17"/>
      <c r="GE128" s="17"/>
      <c r="GF128" s="17"/>
      <c r="GG128" s="17"/>
      <c r="GH128" s="17"/>
      <c r="GI128" s="17"/>
      <c r="GJ128" s="17"/>
      <c r="GK128" s="17"/>
      <c r="GL128" s="17"/>
      <c r="GM128" s="17"/>
      <c r="GN128" s="17"/>
      <c r="GO128" s="17"/>
      <c r="GP128" s="17"/>
      <c r="GQ128" s="17"/>
      <c r="GR128" s="17"/>
      <c r="GS128" s="17"/>
      <c r="GT128" s="17"/>
      <c r="GU128" s="17"/>
      <c r="GV128" s="17"/>
      <c r="GW128" s="17"/>
      <c r="GX128" s="17"/>
      <c r="GY128" s="17"/>
      <c r="GZ128" s="17"/>
      <c r="HA128" s="17"/>
      <c r="HB128" s="17"/>
      <c r="HC128" s="17"/>
      <c r="HD128" s="17"/>
      <c r="HE128" s="17"/>
      <c r="HF128" s="17"/>
      <c r="HG128" s="17"/>
      <c r="HH128" s="17"/>
      <c r="HI128" s="17"/>
      <c r="HJ128" s="17"/>
      <c r="HK128" s="17"/>
      <c r="HL128" s="17"/>
      <c r="HM128" s="17"/>
      <c r="HN128" s="17"/>
      <c r="HO128" s="17"/>
    </row>
    <row r="129" spans="2:223" ht="33.75">
      <c r="B129" s="129" t="s">
        <v>884</v>
      </c>
      <c r="C129" s="7" t="s">
        <v>878</v>
      </c>
      <c r="D129" s="129" t="s">
        <v>5</v>
      </c>
      <c r="E129" s="129">
        <v>98</v>
      </c>
      <c r="F129" s="129" t="s">
        <v>521</v>
      </c>
      <c r="G129" s="129" t="s">
        <v>206</v>
      </c>
      <c r="H129" s="15">
        <v>94449</v>
      </c>
      <c r="I129" s="16">
        <v>49.4</v>
      </c>
      <c r="J129" s="16">
        <f>I129*E129</f>
        <v>4841.2</v>
      </c>
    </row>
    <row r="130" spans="2:223" ht="22.5">
      <c r="B130" s="16" t="s">
        <v>411</v>
      </c>
      <c r="C130" s="14" t="s">
        <v>894</v>
      </c>
      <c r="D130" s="129" t="s">
        <v>5</v>
      </c>
      <c r="E130" s="129">
        <v>280</v>
      </c>
      <c r="F130" s="16" t="s">
        <v>29</v>
      </c>
      <c r="G130" s="129" t="s">
        <v>22</v>
      </c>
      <c r="H130" s="16" t="s">
        <v>1102</v>
      </c>
      <c r="I130" s="16">
        <v>25.86</v>
      </c>
      <c r="J130" s="16">
        <f>I130*E130</f>
        <v>7240.8</v>
      </c>
    </row>
    <row r="131" spans="2:223" ht="22.5">
      <c r="B131" s="129" t="s">
        <v>412</v>
      </c>
      <c r="C131" s="7" t="s">
        <v>902</v>
      </c>
      <c r="D131" s="129" t="s">
        <v>5</v>
      </c>
      <c r="E131" s="129">
        <v>926</v>
      </c>
      <c r="F131" s="129" t="s">
        <v>29</v>
      </c>
      <c r="G131" s="129" t="s">
        <v>22</v>
      </c>
      <c r="H131" s="15" t="s">
        <v>1101</v>
      </c>
      <c r="I131" s="16">
        <v>8.73</v>
      </c>
      <c r="J131" s="16">
        <f>I131*E131</f>
        <v>8083.9800000000005</v>
      </c>
    </row>
    <row r="132" spans="2:223" ht="67.5">
      <c r="B132" s="16" t="s">
        <v>903</v>
      </c>
      <c r="C132" s="14" t="s">
        <v>877</v>
      </c>
      <c r="D132" s="129" t="s">
        <v>5</v>
      </c>
      <c r="E132" s="129">
        <v>463</v>
      </c>
      <c r="F132" s="16" t="s">
        <v>29</v>
      </c>
      <c r="G132" s="129" t="s">
        <v>22</v>
      </c>
      <c r="H132" s="16" t="s">
        <v>409</v>
      </c>
      <c r="I132" s="16">
        <v>116.08</v>
      </c>
      <c r="J132" s="16">
        <f>I132*E132</f>
        <v>53745.04</v>
      </c>
    </row>
    <row r="133" spans="2:223" ht="20.100000000000001" customHeight="1">
      <c r="B133" s="129"/>
      <c r="C133" s="25" t="s">
        <v>69</v>
      </c>
      <c r="D133" s="129"/>
      <c r="E133" s="129"/>
      <c r="F133" s="129"/>
      <c r="G133" s="129"/>
      <c r="H133" s="15"/>
      <c r="I133" s="16"/>
      <c r="J133" s="165">
        <f>SUBTOTAL(9,J128:J132)</f>
        <v>140675.62</v>
      </c>
    </row>
    <row r="134" spans="2:223" s="4" customFormat="1" ht="24" customHeight="1">
      <c r="B134" s="33">
        <v>6</v>
      </c>
      <c r="C134" s="33" t="s">
        <v>415</v>
      </c>
      <c r="D134" s="33" t="s">
        <v>5</v>
      </c>
      <c r="E134" s="33"/>
      <c r="F134" s="33"/>
      <c r="G134" s="33" t="s">
        <v>3</v>
      </c>
      <c r="H134" s="33" t="s">
        <v>3</v>
      </c>
      <c r="I134" s="33" t="s">
        <v>3</v>
      </c>
      <c r="J134" s="163">
        <f>J160+J176+J189+J202+J207</f>
        <v>200916.6813</v>
      </c>
    </row>
    <row r="135" spans="2:223">
      <c r="B135" s="33" t="s">
        <v>417</v>
      </c>
      <c r="C135" s="28" t="s">
        <v>416</v>
      </c>
      <c r="D135" s="33"/>
      <c r="E135" s="33"/>
      <c r="F135" s="33"/>
      <c r="G135" s="33"/>
      <c r="H135" s="33"/>
      <c r="I135" s="33"/>
      <c r="J135" s="33"/>
    </row>
    <row r="136" spans="2:223" s="18" customFormat="1" ht="44.65" customHeight="1">
      <c r="B136" s="129" t="s">
        <v>418</v>
      </c>
      <c r="C136" s="14" t="s">
        <v>1117</v>
      </c>
      <c r="D136" s="129" t="s">
        <v>5</v>
      </c>
      <c r="E136" s="129">
        <v>1</v>
      </c>
      <c r="F136" s="129" t="s">
        <v>6</v>
      </c>
      <c r="G136" s="129" t="s">
        <v>22</v>
      </c>
      <c r="H136" s="66" t="s">
        <v>1116</v>
      </c>
      <c r="I136" s="68">
        <v>319.45999999999998</v>
      </c>
      <c r="J136" s="68">
        <f t="shared" ref="J136:J159" si="7">I136*E136</f>
        <v>319.45999999999998</v>
      </c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7"/>
      <c r="AL136" s="17"/>
      <c r="AM136" s="17"/>
      <c r="AN136" s="17"/>
      <c r="AO136" s="17"/>
      <c r="AP136" s="17"/>
      <c r="AQ136" s="17"/>
      <c r="AR136" s="17"/>
      <c r="AS136" s="17"/>
      <c r="AT136" s="17"/>
      <c r="AU136" s="17"/>
      <c r="AV136" s="17"/>
      <c r="AW136" s="17"/>
      <c r="AX136" s="17"/>
      <c r="AY136" s="17"/>
      <c r="AZ136" s="17"/>
      <c r="BA136" s="17"/>
      <c r="BB136" s="17"/>
      <c r="BC136" s="17"/>
      <c r="BD136" s="17"/>
      <c r="BE136" s="17"/>
      <c r="BF136" s="17"/>
      <c r="BG136" s="17"/>
      <c r="BH136" s="17"/>
      <c r="BI136" s="17"/>
      <c r="BJ136" s="17"/>
      <c r="BK136" s="17"/>
      <c r="BL136" s="17"/>
      <c r="BM136" s="17"/>
      <c r="BN136" s="17"/>
      <c r="BO136" s="17"/>
      <c r="BP136" s="17"/>
      <c r="BQ136" s="17"/>
      <c r="BR136" s="17"/>
      <c r="BS136" s="17"/>
      <c r="BT136" s="17"/>
      <c r="BU136" s="17"/>
      <c r="BV136" s="17"/>
      <c r="BW136" s="17"/>
      <c r="BX136" s="17"/>
      <c r="BY136" s="17"/>
      <c r="BZ136" s="17"/>
      <c r="CA136" s="17"/>
      <c r="CB136" s="17"/>
      <c r="CC136" s="17"/>
      <c r="CD136" s="17"/>
      <c r="CE136" s="17"/>
      <c r="CF136" s="17"/>
      <c r="CG136" s="17"/>
      <c r="CH136" s="17"/>
      <c r="CI136" s="17"/>
      <c r="CJ136" s="17"/>
      <c r="CK136" s="17"/>
      <c r="CL136" s="17"/>
      <c r="CM136" s="17"/>
      <c r="CN136" s="17"/>
      <c r="CO136" s="17"/>
      <c r="CP136" s="17"/>
      <c r="CQ136" s="17"/>
      <c r="CR136" s="17"/>
      <c r="CS136" s="17"/>
      <c r="CT136" s="17"/>
      <c r="CU136" s="17"/>
      <c r="CV136" s="17"/>
      <c r="CW136" s="17"/>
      <c r="CX136" s="17"/>
      <c r="CY136" s="17"/>
      <c r="CZ136" s="17"/>
      <c r="DA136" s="17"/>
      <c r="DB136" s="17"/>
      <c r="DC136" s="17"/>
      <c r="DD136" s="17"/>
      <c r="DE136" s="17"/>
      <c r="DF136" s="17"/>
      <c r="DG136" s="17"/>
      <c r="DH136" s="17"/>
      <c r="DI136" s="17"/>
      <c r="DJ136" s="17"/>
      <c r="DK136" s="17"/>
      <c r="DL136" s="17"/>
      <c r="DM136" s="17"/>
      <c r="DN136" s="17"/>
      <c r="DO136" s="17"/>
      <c r="DP136" s="17"/>
      <c r="DQ136" s="17"/>
      <c r="DR136" s="17"/>
      <c r="DS136" s="17"/>
      <c r="DT136" s="17"/>
      <c r="DU136" s="17"/>
      <c r="DV136" s="17"/>
      <c r="DW136" s="17"/>
      <c r="DX136" s="17"/>
      <c r="DY136" s="17"/>
      <c r="DZ136" s="17"/>
      <c r="EA136" s="17"/>
      <c r="EB136" s="17"/>
      <c r="EC136" s="17"/>
      <c r="ED136" s="17"/>
      <c r="EE136" s="17"/>
      <c r="EF136" s="17"/>
      <c r="EG136" s="17"/>
      <c r="EH136" s="17"/>
      <c r="EI136" s="17"/>
      <c r="EJ136" s="17"/>
      <c r="EK136" s="17"/>
      <c r="EL136" s="17"/>
      <c r="EM136" s="17"/>
      <c r="EN136" s="17"/>
      <c r="EO136" s="17"/>
      <c r="EP136" s="17"/>
      <c r="EQ136" s="17"/>
      <c r="ER136" s="17"/>
      <c r="ES136" s="17"/>
      <c r="ET136" s="17"/>
      <c r="EU136" s="17"/>
      <c r="EV136" s="17"/>
      <c r="EW136" s="17"/>
      <c r="EX136" s="17"/>
      <c r="EY136" s="17"/>
      <c r="EZ136" s="17"/>
      <c r="FA136" s="17"/>
      <c r="FB136" s="17"/>
      <c r="FC136" s="17"/>
      <c r="FD136" s="17"/>
      <c r="FE136" s="17"/>
      <c r="FF136" s="17"/>
      <c r="FG136" s="17"/>
      <c r="FH136" s="17"/>
      <c r="FI136" s="17"/>
      <c r="FJ136" s="17"/>
      <c r="FK136" s="17"/>
      <c r="FL136" s="17"/>
      <c r="FM136" s="17"/>
      <c r="FN136" s="17"/>
      <c r="FO136" s="17"/>
      <c r="FP136" s="17"/>
      <c r="FQ136" s="17"/>
      <c r="FR136" s="17"/>
      <c r="FS136" s="17"/>
      <c r="FT136" s="17"/>
      <c r="FU136" s="17"/>
      <c r="FV136" s="17"/>
      <c r="FW136" s="17"/>
      <c r="FX136" s="17"/>
      <c r="FY136" s="17"/>
      <c r="FZ136" s="17"/>
      <c r="GA136" s="17"/>
      <c r="GB136" s="17"/>
      <c r="GC136" s="17"/>
      <c r="GD136" s="17"/>
      <c r="GE136" s="17"/>
      <c r="GF136" s="17"/>
      <c r="GG136" s="17"/>
      <c r="GH136" s="17"/>
      <c r="GI136" s="17"/>
      <c r="GJ136" s="17"/>
      <c r="GK136" s="17"/>
      <c r="GL136" s="17"/>
      <c r="GM136" s="17"/>
      <c r="GN136" s="17"/>
      <c r="GO136" s="17"/>
      <c r="GP136" s="17"/>
      <c r="GQ136" s="17"/>
      <c r="GR136" s="17"/>
      <c r="GS136" s="17"/>
      <c r="GT136" s="17"/>
      <c r="GU136" s="17"/>
      <c r="GV136" s="17"/>
      <c r="GW136" s="17"/>
      <c r="GX136" s="17"/>
      <c r="GY136" s="17"/>
      <c r="GZ136" s="17"/>
      <c r="HA136" s="17"/>
      <c r="HB136" s="17"/>
      <c r="HC136" s="17"/>
      <c r="HD136" s="17"/>
      <c r="HE136" s="17"/>
      <c r="HF136" s="17"/>
      <c r="HG136" s="17"/>
      <c r="HH136" s="17"/>
      <c r="HI136" s="17"/>
      <c r="HJ136" s="17"/>
      <c r="HK136" s="17"/>
      <c r="HL136" s="17"/>
      <c r="HM136" s="17"/>
      <c r="HN136" s="17"/>
      <c r="HO136" s="17"/>
    </row>
    <row r="137" spans="2:223" s="18" customFormat="1" ht="20.100000000000001" customHeight="1">
      <c r="B137" s="129" t="s">
        <v>419</v>
      </c>
      <c r="C137" s="37" t="s">
        <v>71</v>
      </c>
      <c r="D137" s="129" t="s">
        <v>5</v>
      </c>
      <c r="E137" s="129">
        <v>1</v>
      </c>
      <c r="F137" s="129" t="s">
        <v>6</v>
      </c>
      <c r="G137" s="129" t="s">
        <v>22</v>
      </c>
      <c r="H137" s="15" t="s">
        <v>72</v>
      </c>
      <c r="I137" s="68">
        <v>1095.1500000000001</v>
      </c>
      <c r="J137" s="16">
        <f t="shared" si="7"/>
        <v>1095.1500000000001</v>
      </c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7"/>
      <c r="AL137" s="17"/>
      <c r="AM137" s="17"/>
      <c r="AN137" s="17"/>
      <c r="AO137" s="17"/>
      <c r="AP137" s="17"/>
      <c r="AQ137" s="17"/>
      <c r="AR137" s="17"/>
      <c r="AS137" s="17"/>
      <c r="AT137" s="17"/>
      <c r="AU137" s="17"/>
      <c r="AV137" s="17"/>
      <c r="AW137" s="17"/>
      <c r="AX137" s="17"/>
      <c r="AY137" s="17"/>
      <c r="AZ137" s="17"/>
      <c r="BA137" s="17"/>
      <c r="BB137" s="17"/>
      <c r="BC137" s="17"/>
      <c r="BD137" s="17"/>
      <c r="BE137" s="17"/>
      <c r="BF137" s="17"/>
      <c r="BG137" s="17"/>
      <c r="BH137" s="17"/>
      <c r="BI137" s="17"/>
      <c r="BJ137" s="17"/>
      <c r="BK137" s="17"/>
      <c r="BL137" s="17"/>
      <c r="BM137" s="17"/>
      <c r="BN137" s="17"/>
      <c r="BO137" s="17"/>
      <c r="BP137" s="17"/>
      <c r="BQ137" s="17"/>
      <c r="BR137" s="17"/>
      <c r="BS137" s="17"/>
      <c r="BT137" s="17"/>
      <c r="BU137" s="17"/>
      <c r="BV137" s="17"/>
      <c r="BW137" s="17"/>
      <c r="BX137" s="17"/>
      <c r="BY137" s="17"/>
      <c r="BZ137" s="17"/>
      <c r="CA137" s="17"/>
      <c r="CB137" s="17"/>
      <c r="CC137" s="17"/>
      <c r="CD137" s="17"/>
      <c r="CE137" s="17"/>
      <c r="CF137" s="17"/>
      <c r="CG137" s="17"/>
      <c r="CH137" s="17"/>
      <c r="CI137" s="17"/>
      <c r="CJ137" s="17"/>
      <c r="CK137" s="17"/>
      <c r="CL137" s="17"/>
      <c r="CM137" s="17"/>
      <c r="CN137" s="17"/>
      <c r="CO137" s="17"/>
      <c r="CP137" s="17"/>
      <c r="CQ137" s="17"/>
      <c r="CR137" s="17"/>
      <c r="CS137" s="17"/>
      <c r="CT137" s="17"/>
      <c r="CU137" s="17"/>
      <c r="CV137" s="17"/>
      <c r="CW137" s="17"/>
      <c r="CX137" s="17"/>
      <c r="CY137" s="17"/>
      <c r="CZ137" s="17"/>
      <c r="DA137" s="17"/>
      <c r="DB137" s="17"/>
      <c r="DC137" s="17"/>
      <c r="DD137" s="17"/>
      <c r="DE137" s="17"/>
      <c r="DF137" s="17"/>
      <c r="DG137" s="17"/>
      <c r="DH137" s="17"/>
      <c r="DI137" s="17"/>
      <c r="DJ137" s="17"/>
      <c r="DK137" s="17"/>
      <c r="DL137" s="17"/>
      <c r="DM137" s="17"/>
      <c r="DN137" s="17"/>
      <c r="DO137" s="17"/>
      <c r="DP137" s="17"/>
      <c r="DQ137" s="17"/>
      <c r="DR137" s="17"/>
      <c r="DS137" s="17"/>
      <c r="DT137" s="17"/>
      <c r="DU137" s="17"/>
      <c r="DV137" s="17"/>
      <c r="DW137" s="17"/>
      <c r="DX137" s="17"/>
      <c r="DY137" s="17"/>
      <c r="DZ137" s="17"/>
      <c r="EA137" s="17"/>
      <c r="EB137" s="17"/>
      <c r="EC137" s="17"/>
      <c r="ED137" s="17"/>
      <c r="EE137" s="17"/>
      <c r="EF137" s="17"/>
      <c r="EG137" s="17"/>
      <c r="EH137" s="17"/>
      <c r="EI137" s="17"/>
      <c r="EJ137" s="17"/>
      <c r="EK137" s="17"/>
      <c r="EL137" s="17"/>
      <c r="EM137" s="17"/>
      <c r="EN137" s="17"/>
      <c r="EO137" s="17"/>
      <c r="EP137" s="17"/>
      <c r="EQ137" s="17"/>
      <c r="ER137" s="17"/>
      <c r="ES137" s="17"/>
      <c r="ET137" s="17"/>
      <c r="EU137" s="17"/>
      <c r="EV137" s="17"/>
      <c r="EW137" s="17"/>
      <c r="EX137" s="17"/>
      <c r="EY137" s="17"/>
      <c r="EZ137" s="17"/>
      <c r="FA137" s="17"/>
      <c r="FB137" s="17"/>
      <c r="FC137" s="17"/>
      <c r="FD137" s="17"/>
      <c r="FE137" s="17"/>
      <c r="FF137" s="17"/>
      <c r="FG137" s="17"/>
      <c r="FH137" s="17"/>
      <c r="FI137" s="17"/>
      <c r="FJ137" s="17"/>
      <c r="FK137" s="17"/>
      <c r="FL137" s="17"/>
      <c r="FM137" s="17"/>
      <c r="FN137" s="17"/>
      <c r="FO137" s="17"/>
      <c r="FP137" s="17"/>
      <c r="FQ137" s="17"/>
      <c r="FR137" s="17"/>
      <c r="FS137" s="17"/>
      <c r="FT137" s="17"/>
      <c r="FU137" s="17"/>
      <c r="FV137" s="17"/>
      <c r="FW137" s="17"/>
      <c r="FX137" s="17"/>
      <c r="FY137" s="17"/>
      <c r="FZ137" s="17"/>
      <c r="GA137" s="17"/>
      <c r="GB137" s="17"/>
      <c r="GC137" s="17"/>
      <c r="GD137" s="17"/>
      <c r="GE137" s="17"/>
      <c r="GF137" s="17"/>
      <c r="GG137" s="17"/>
      <c r="GH137" s="17"/>
      <c r="GI137" s="17"/>
      <c r="GJ137" s="17"/>
      <c r="GK137" s="17"/>
      <c r="GL137" s="17"/>
      <c r="GM137" s="17"/>
      <c r="GN137" s="17"/>
      <c r="GO137" s="17"/>
      <c r="GP137" s="17"/>
      <c r="GQ137" s="17"/>
      <c r="GR137" s="17"/>
      <c r="GS137" s="17"/>
      <c r="GT137" s="17"/>
      <c r="GU137" s="17"/>
      <c r="GV137" s="17"/>
      <c r="GW137" s="17"/>
      <c r="GX137" s="17"/>
      <c r="GY137" s="17"/>
      <c r="GZ137" s="17"/>
      <c r="HA137" s="17"/>
      <c r="HB137" s="17"/>
      <c r="HC137" s="17"/>
      <c r="HD137" s="17"/>
      <c r="HE137" s="17"/>
      <c r="HF137" s="17"/>
      <c r="HG137" s="17"/>
      <c r="HH137" s="17"/>
      <c r="HI137" s="17"/>
      <c r="HJ137" s="17"/>
      <c r="HK137" s="17"/>
      <c r="HL137" s="17"/>
      <c r="HM137" s="17"/>
      <c r="HN137" s="17"/>
      <c r="HO137" s="17"/>
    </row>
    <row r="138" spans="2:223" s="18" customFormat="1" ht="22.5">
      <c r="B138" s="129" t="s">
        <v>420</v>
      </c>
      <c r="C138" s="14" t="s">
        <v>73</v>
      </c>
      <c r="D138" s="129" t="s">
        <v>5</v>
      </c>
      <c r="E138" s="129">
        <v>2</v>
      </c>
      <c r="F138" s="129" t="s">
        <v>6</v>
      </c>
      <c r="G138" s="129" t="s">
        <v>22</v>
      </c>
      <c r="H138" s="66" t="s">
        <v>1114</v>
      </c>
      <c r="I138" s="68">
        <v>35.28</v>
      </c>
      <c r="J138" s="68">
        <f t="shared" si="7"/>
        <v>70.56</v>
      </c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7"/>
      <c r="AL138" s="17"/>
      <c r="AM138" s="17"/>
      <c r="AN138" s="17"/>
      <c r="AO138" s="17"/>
      <c r="AP138" s="17"/>
      <c r="AQ138" s="17"/>
      <c r="AR138" s="17"/>
      <c r="AS138" s="17"/>
      <c r="AT138" s="17"/>
      <c r="AU138" s="17"/>
      <c r="AV138" s="17"/>
      <c r="AW138" s="17"/>
      <c r="AX138" s="17"/>
      <c r="AY138" s="17"/>
      <c r="AZ138" s="17"/>
      <c r="BA138" s="17"/>
      <c r="BB138" s="17"/>
      <c r="BC138" s="17"/>
      <c r="BD138" s="17"/>
      <c r="BE138" s="17"/>
      <c r="BF138" s="17"/>
      <c r="BG138" s="17"/>
      <c r="BH138" s="17"/>
      <c r="BI138" s="17"/>
      <c r="BJ138" s="17"/>
      <c r="BK138" s="17"/>
      <c r="BL138" s="17"/>
      <c r="BM138" s="17"/>
      <c r="BN138" s="17"/>
      <c r="BO138" s="17"/>
      <c r="BP138" s="17"/>
      <c r="BQ138" s="17"/>
      <c r="BR138" s="17"/>
      <c r="BS138" s="17"/>
      <c r="BT138" s="17"/>
      <c r="BU138" s="17"/>
      <c r="BV138" s="17"/>
      <c r="BW138" s="17"/>
      <c r="BX138" s="17"/>
      <c r="BY138" s="17"/>
      <c r="BZ138" s="17"/>
      <c r="CA138" s="17"/>
      <c r="CB138" s="17"/>
      <c r="CC138" s="17"/>
      <c r="CD138" s="17"/>
      <c r="CE138" s="17"/>
      <c r="CF138" s="17"/>
      <c r="CG138" s="17"/>
      <c r="CH138" s="17"/>
      <c r="CI138" s="17"/>
      <c r="CJ138" s="17"/>
      <c r="CK138" s="17"/>
      <c r="CL138" s="17"/>
      <c r="CM138" s="17"/>
      <c r="CN138" s="17"/>
      <c r="CO138" s="17"/>
      <c r="CP138" s="17"/>
      <c r="CQ138" s="17"/>
      <c r="CR138" s="17"/>
      <c r="CS138" s="17"/>
      <c r="CT138" s="17"/>
      <c r="CU138" s="17"/>
      <c r="CV138" s="17"/>
      <c r="CW138" s="17"/>
      <c r="CX138" s="17"/>
      <c r="CY138" s="17"/>
      <c r="CZ138" s="17"/>
      <c r="DA138" s="17"/>
      <c r="DB138" s="17"/>
      <c r="DC138" s="17"/>
      <c r="DD138" s="17"/>
      <c r="DE138" s="17"/>
      <c r="DF138" s="17"/>
      <c r="DG138" s="17"/>
      <c r="DH138" s="17"/>
      <c r="DI138" s="17"/>
      <c r="DJ138" s="17"/>
      <c r="DK138" s="17"/>
      <c r="DL138" s="17"/>
      <c r="DM138" s="17"/>
      <c r="DN138" s="17"/>
      <c r="DO138" s="17"/>
      <c r="DP138" s="17"/>
      <c r="DQ138" s="17"/>
      <c r="DR138" s="17"/>
      <c r="DS138" s="17"/>
      <c r="DT138" s="17"/>
      <c r="DU138" s="17"/>
      <c r="DV138" s="17"/>
      <c r="DW138" s="17"/>
      <c r="DX138" s="17"/>
      <c r="DY138" s="17"/>
      <c r="DZ138" s="17"/>
      <c r="EA138" s="17"/>
      <c r="EB138" s="17"/>
      <c r="EC138" s="17"/>
      <c r="ED138" s="17"/>
      <c r="EE138" s="17"/>
      <c r="EF138" s="17"/>
      <c r="EG138" s="17"/>
      <c r="EH138" s="17"/>
      <c r="EI138" s="17"/>
      <c r="EJ138" s="17"/>
      <c r="EK138" s="17"/>
      <c r="EL138" s="17"/>
      <c r="EM138" s="17"/>
      <c r="EN138" s="17"/>
      <c r="EO138" s="17"/>
      <c r="EP138" s="17"/>
      <c r="EQ138" s="17"/>
      <c r="ER138" s="17"/>
      <c r="ES138" s="17"/>
      <c r="ET138" s="17"/>
      <c r="EU138" s="17"/>
      <c r="EV138" s="17"/>
      <c r="EW138" s="17"/>
      <c r="EX138" s="17"/>
      <c r="EY138" s="17"/>
      <c r="EZ138" s="17"/>
      <c r="FA138" s="17"/>
      <c r="FB138" s="17"/>
      <c r="FC138" s="17"/>
      <c r="FD138" s="17"/>
      <c r="FE138" s="17"/>
      <c r="FF138" s="17"/>
      <c r="FG138" s="17"/>
      <c r="FH138" s="17"/>
      <c r="FI138" s="17"/>
      <c r="FJ138" s="17"/>
      <c r="FK138" s="17"/>
      <c r="FL138" s="17"/>
      <c r="FM138" s="17"/>
      <c r="FN138" s="17"/>
      <c r="FO138" s="17"/>
      <c r="FP138" s="17"/>
      <c r="FQ138" s="17"/>
      <c r="FR138" s="17"/>
      <c r="FS138" s="17"/>
      <c r="FT138" s="17"/>
      <c r="FU138" s="17"/>
      <c r="FV138" s="17"/>
      <c r="FW138" s="17"/>
      <c r="FX138" s="17"/>
      <c r="FY138" s="17"/>
      <c r="FZ138" s="17"/>
      <c r="GA138" s="17"/>
      <c r="GB138" s="17"/>
      <c r="GC138" s="17"/>
      <c r="GD138" s="17"/>
      <c r="GE138" s="17"/>
      <c r="GF138" s="17"/>
      <c r="GG138" s="17"/>
      <c r="GH138" s="17"/>
      <c r="GI138" s="17"/>
      <c r="GJ138" s="17"/>
      <c r="GK138" s="17"/>
      <c r="GL138" s="17"/>
      <c r="GM138" s="17"/>
      <c r="GN138" s="17"/>
      <c r="GO138" s="17"/>
      <c r="GP138" s="17"/>
      <c r="GQ138" s="17"/>
      <c r="GR138" s="17"/>
      <c r="GS138" s="17"/>
      <c r="GT138" s="17"/>
      <c r="GU138" s="17"/>
      <c r="GV138" s="17"/>
      <c r="GW138" s="17"/>
      <c r="GX138" s="17"/>
      <c r="GY138" s="17"/>
      <c r="GZ138" s="17"/>
      <c r="HA138" s="17"/>
      <c r="HB138" s="17"/>
      <c r="HC138" s="17"/>
      <c r="HD138" s="17"/>
      <c r="HE138" s="17"/>
      <c r="HF138" s="17"/>
      <c r="HG138" s="17"/>
      <c r="HH138" s="17"/>
      <c r="HI138" s="17"/>
      <c r="HJ138" s="17"/>
      <c r="HK138" s="17"/>
      <c r="HL138" s="17"/>
      <c r="HM138" s="17"/>
      <c r="HN138" s="17"/>
      <c r="HO138" s="17"/>
    </row>
    <row r="139" spans="2:223" s="18" customFormat="1" ht="22.5">
      <c r="B139" s="129" t="s">
        <v>421</v>
      </c>
      <c r="C139" s="14" t="s">
        <v>74</v>
      </c>
      <c r="D139" s="129" t="s">
        <v>5</v>
      </c>
      <c r="E139" s="129">
        <v>2</v>
      </c>
      <c r="F139" s="129" t="s">
        <v>6</v>
      </c>
      <c r="G139" s="129" t="s">
        <v>22</v>
      </c>
      <c r="H139" s="66" t="s">
        <v>1115</v>
      </c>
      <c r="I139" s="68">
        <v>41.95</v>
      </c>
      <c r="J139" s="68">
        <f t="shared" si="7"/>
        <v>83.9</v>
      </c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7"/>
      <c r="AL139" s="17"/>
      <c r="AM139" s="17"/>
      <c r="AN139" s="17"/>
      <c r="AO139" s="17"/>
      <c r="AP139" s="17"/>
      <c r="AQ139" s="17"/>
      <c r="AR139" s="17"/>
      <c r="AS139" s="17"/>
      <c r="AT139" s="17"/>
      <c r="AU139" s="17"/>
      <c r="AV139" s="17"/>
      <c r="AW139" s="17"/>
      <c r="AX139" s="17"/>
      <c r="AY139" s="17"/>
      <c r="AZ139" s="17"/>
      <c r="BA139" s="17"/>
      <c r="BB139" s="17"/>
      <c r="BC139" s="17"/>
      <c r="BD139" s="17"/>
      <c r="BE139" s="17"/>
      <c r="BF139" s="17"/>
      <c r="BG139" s="17"/>
      <c r="BH139" s="17"/>
      <c r="BI139" s="17"/>
      <c r="BJ139" s="17"/>
      <c r="BK139" s="17"/>
      <c r="BL139" s="17"/>
      <c r="BM139" s="17"/>
      <c r="BN139" s="17"/>
      <c r="BO139" s="17"/>
      <c r="BP139" s="17"/>
      <c r="BQ139" s="17"/>
      <c r="BR139" s="17"/>
      <c r="BS139" s="17"/>
      <c r="BT139" s="17"/>
      <c r="BU139" s="17"/>
      <c r="BV139" s="17"/>
      <c r="BW139" s="17"/>
      <c r="BX139" s="17"/>
      <c r="BY139" s="17"/>
      <c r="BZ139" s="17"/>
      <c r="CA139" s="17"/>
      <c r="CB139" s="17"/>
      <c r="CC139" s="17"/>
      <c r="CD139" s="17"/>
      <c r="CE139" s="17"/>
      <c r="CF139" s="17"/>
      <c r="CG139" s="17"/>
      <c r="CH139" s="17"/>
      <c r="CI139" s="17"/>
      <c r="CJ139" s="17"/>
      <c r="CK139" s="17"/>
      <c r="CL139" s="17"/>
      <c r="CM139" s="17"/>
      <c r="CN139" s="17"/>
      <c r="CO139" s="17"/>
      <c r="CP139" s="17"/>
      <c r="CQ139" s="17"/>
      <c r="CR139" s="17"/>
      <c r="CS139" s="17"/>
      <c r="CT139" s="17"/>
      <c r="CU139" s="17"/>
      <c r="CV139" s="17"/>
      <c r="CW139" s="17"/>
      <c r="CX139" s="17"/>
      <c r="CY139" s="17"/>
      <c r="CZ139" s="17"/>
      <c r="DA139" s="17"/>
      <c r="DB139" s="17"/>
      <c r="DC139" s="17"/>
      <c r="DD139" s="17"/>
      <c r="DE139" s="17"/>
      <c r="DF139" s="17"/>
      <c r="DG139" s="17"/>
      <c r="DH139" s="17"/>
      <c r="DI139" s="17"/>
      <c r="DJ139" s="17"/>
      <c r="DK139" s="17"/>
      <c r="DL139" s="17"/>
      <c r="DM139" s="17"/>
      <c r="DN139" s="17"/>
      <c r="DO139" s="17"/>
      <c r="DP139" s="17"/>
      <c r="DQ139" s="17"/>
      <c r="DR139" s="17"/>
      <c r="DS139" s="17"/>
      <c r="DT139" s="17"/>
      <c r="DU139" s="17"/>
      <c r="DV139" s="17"/>
      <c r="DW139" s="17"/>
      <c r="DX139" s="17"/>
      <c r="DY139" s="17"/>
      <c r="DZ139" s="17"/>
      <c r="EA139" s="17"/>
      <c r="EB139" s="17"/>
      <c r="EC139" s="17"/>
      <c r="ED139" s="17"/>
      <c r="EE139" s="17"/>
      <c r="EF139" s="17"/>
      <c r="EG139" s="17"/>
      <c r="EH139" s="17"/>
      <c r="EI139" s="17"/>
      <c r="EJ139" s="17"/>
      <c r="EK139" s="17"/>
      <c r="EL139" s="17"/>
      <c r="EM139" s="17"/>
      <c r="EN139" s="17"/>
      <c r="EO139" s="17"/>
      <c r="EP139" s="17"/>
      <c r="EQ139" s="17"/>
      <c r="ER139" s="17"/>
      <c r="ES139" s="17"/>
      <c r="ET139" s="17"/>
      <c r="EU139" s="17"/>
      <c r="EV139" s="17"/>
      <c r="EW139" s="17"/>
      <c r="EX139" s="17"/>
      <c r="EY139" s="17"/>
      <c r="EZ139" s="17"/>
      <c r="FA139" s="17"/>
      <c r="FB139" s="17"/>
      <c r="FC139" s="17"/>
      <c r="FD139" s="17"/>
      <c r="FE139" s="17"/>
      <c r="FF139" s="17"/>
      <c r="FG139" s="17"/>
      <c r="FH139" s="17"/>
      <c r="FI139" s="17"/>
      <c r="FJ139" s="17"/>
      <c r="FK139" s="17"/>
      <c r="FL139" s="17"/>
      <c r="FM139" s="17"/>
      <c r="FN139" s="17"/>
      <c r="FO139" s="17"/>
      <c r="FP139" s="17"/>
      <c r="FQ139" s="17"/>
      <c r="FR139" s="17"/>
      <c r="FS139" s="17"/>
      <c r="FT139" s="17"/>
      <c r="FU139" s="17"/>
      <c r="FV139" s="17"/>
      <c r="FW139" s="17"/>
      <c r="FX139" s="17"/>
      <c r="FY139" s="17"/>
      <c r="FZ139" s="17"/>
      <c r="GA139" s="17"/>
      <c r="GB139" s="17"/>
      <c r="GC139" s="17"/>
      <c r="GD139" s="17"/>
      <c r="GE139" s="17"/>
      <c r="GF139" s="17"/>
      <c r="GG139" s="17"/>
      <c r="GH139" s="17"/>
      <c r="GI139" s="17"/>
      <c r="GJ139" s="17"/>
      <c r="GK139" s="17"/>
      <c r="GL139" s="17"/>
      <c r="GM139" s="17"/>
      <c r="GN139" s="17"/>
      <c r="GO139" s="17"/>
      <c r="GP139" s="17"/>
      <c r="GQ139" s="17"/>
      <c r="GR139" s="17"/>
      <c r="GS139" s="17"/>
      <c r="GT139" s="17"/>
      <c r="GU139" s="17"/>
      <c r="GV139" s="17"/>
      <c r="GW139" s="17"/>
      <c r="GX139" s="17"/>
      <c r="GY139" s="17"/>
      <c r="GZ139" s="17"/>
      <c r="HA139" s="17"/>
      <c r="HB139" s="17"/>
      <c r="HC139" s="17"/>
      <c r="HD139" s="17"/>
      <c r="HE139" s="17"/>
      <c r="HF139" s="17"/>
      <c r="HG139" s="17"/>
      <c r="HH139" s="17"/>
      <c r="HI139" s="17"/>
      <c r="HJ139" s="17"/>
      <c r="HK139" s="17"/>
      <c r="HL139" s="17"/>
      <c r="HM139" s="17"/>
      <c r="HN139" s="17"/>
      <c r="HO139" s="17"/>
    </row>
    <row r="140" spans="2:223" s="18" customFormat="1" ht="22.5">
      <c r="B140" s="129" t="s">
        <v>422</v>
      </c>
      <c r="C140" s="14" t="s">
        <v>75</v>
      </c>
      <c r="D140" s="129" t="s">
        <v>5</v>
      </c>
      <c r="E140" s="129">
        <v>1</v>
      </c>
      <c r="F140" s="129" t="s">
        <v>6</v>
      </c>
      <c r="G140" s="129" t="s">
        <v>22</v>
      </c>
      <c r="H140" s="15" t="s">
        <v>76</v>
      </c>
      <c r="I140" s="68">
        <v>31.1</v>
      </c>
      <c r="J140" s="16">
        <f t="shared" si="7"/>
        <v>31.1</v>
      </c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7"/>
      <c r="AL140" s="17"/>
      <c r="AM140" s="17"/>
      <c r="AN140" s="17"/>
      <c r="AO140" s="17"/>
      <c r="AP140" s="17"/>
      <c r="AQ140" s="17"/>
      <c r="AR140" s="17"/>
      <c r="AS140" s="17"/>
      <c r="AT140" s="17"/>
      <c r="AU140" s="17"/>
      <c r="AV140" s="17"/>
      <c r="AW140" s="17"/>
      <c r="AX140" s="17"/>
      <c r="AY140" s="17"/>
      <c r="AZ140" s="17"/>
      <c r="BA140" s="17"/>
      <c r="BB140" s="17"/>
      <c r="BC140" s="17"/>
      <c r="BD140" s="17"/>
      <c r="BE140" s="17"/>
      <c r="BF140" s="17"/>
      <c r="BG140" s="17"/>
      <c r="BH140" s="17"/>
      <c r="BI140" s="17"/>
      <c r="BJ140" s="17"/>
      <c r="BK140" s="17"/>
      <c r="BL140" s="17"/>
      <c r="BM140" s="17"/>
      <c r="BN140" s="17"/>
      <c r="BO140" s="17"/>
      <c r="BP140" s="17"/>
      <c r="BQ140" s="17"/>
      <c r="BR140" s="17"/>
      <c r="BS140" s="17"/>
      <c r="BT140" s="17"/>
      <c r="BU140" s="17"/>
      <c r="BV140" s="17"/>
      <c r="BW140" s="17"/>
      <c r="BX140" s="17"/>
      <c r="BY140" s="17"/>
      <c r="BZ140" s="17"/>
      <c r="CA140" s="17"/>
      <c r="CB140" s="17"/>
      <c r="CC140" s="17"/>
      <c r="CD140" s="17"/>
      <c r="CE140" s="17"/>
      <c r="CF140" s="17"/>
      <c r="CG140" s="17"/>
      <c r="CH140" s="17"/>
      <c r="CI140" s="17"/>
      <c r="CJ140" s="17"/>
      <c r="CK140" s="17"/>
      <c r="CL140" s="17"/>
      <c r="CM140" s="17"/>
      <c r="CN140" s="17"/>
      <c r="CO140" s="17"/>
      <c r="CP140" s="17"/>
      <c r="CQ140" s="17"/>
      <c r="CR140" s="17"/>
      <c r="CS140" s="17"/>
      <c r="CT140" s="17"/>
      <c r="CU140" s="17"/>
      <c r="CV140" s="17"/>
      <c r="CW140" s="17"/>
      <c r="CX140" s="17"/>
      <c r="CY140" s="17"/>
      <c r="CZ140" s="17"/>
      <c r="DA140" s="17"/>
      <c r="DB140" s="17"/>
      <c r="DC140" s="17"/>
      <c r="DD140" s="17"/>
      <c r="DE140" s="17"/>
      <c r="DF140" s="17"/>
      <c r="DG140" s="17"/>
      <c r="DH140" s="17"/>
      <c r="DI140" s="17"/>
      <c r="DJ140" s="17"/>
      <c r="DK140" s="17"/>
      <c r="DL140" s="17"/>
      <c r="DM140" s="17"/>
      <c r="DN140" s="17"/>
      <c r="DO140" s="17"/>
      <c r="DP140" s="17"/>
      <c r="DQ140" s="17"/>
      <c r="DR140" s="17"/>
      <c r="DS140" s="17"/>
      <c r="DT140" s="17"/>
      <c r="DU140" s="17"/>
      <c r="DV140" s="17"/>
      <c r="DW140" s="17"/>
      <c r="DX140" s="17"/>
      <c r="DY140" s="17"/>
      <c r="DZ140" s="17"/>
      <c r="EA140" s="17"/>
      <c r="EB140" s="17"/>
      <c r="EC140" s="17"/>
      <c r="ED140" s="17"/>
      <c r="EE140" s="17"/>
      <c r="EF140" s="17"/>
      <c r="EG140" s="17"/>
      <c r="EH140" s="17"/>
      <c r="EI140" s="17"/>
      <c r="EJ140" s="17"/>
      <c r="EK140" s="17"/>
      <c r="EL140" s="17"/>
      <c r="EM140" s="17"/>
      <c r="EN140" s="17"/>
      <c r="EO140" s="17"/>
      <c r="EP140" s="17"/>
      <c r="EQ140" s="17"/>
      <c r="ER140" s="17"/>
      <c r="ES140" s="17"/>
      <c r="ET140" s="17"/>
      <c r="EU140" s="17"/>
      <c r="EV140" s="17"/>
      <c r="EW140" s="17"/>
      <c r="EX140" s="17"/>
      <c r="EY140" s="17"/>
      <c r="EZ140" s="17"/>
      <c r="FA140" s="17"/>
      <c r="FB140" s="17"/>
      <c r="FC140" s="17"/>
      <c r="FD140" s="17"/>
      <c r="FE140" s="17"/>
      <c r="FF140" s="17"/>
      <c r="FG140" s="17"/>
      <c r="FH140" s="17"/>
      <c r="FI140" s="17"/>
      <c r="FJ140" s="17"/>
      <c r="FK140" s="17"/>
      <c r="FL140" s="17"/>
      <c r="FM140" s="17"/>
      <c r="FN140" s="17"/>
      <c r="FO140" s="17"/>
      <c r="FP140" s="17"/>
      <c r="FQ140" s="17"/>
      <c r="FR140" s="17"/>
      <c r="FS140" s="17"/>
      <c r="FT140" s="17"/>
      <c r="FU140" s="17"/>
      <c r="FV140" s="17"/>
      <c r="FW140" s="17"/>
      <c r="FX140" s="17"/>
      <c r="FY140" s="17"/>
      <c r="FZ140" s="17"/>
      <c r="GA140" s="17"/>
      <c r="GB140" s="17"/>
      <c r="GC140" s="17"/>
      <c r="GD140" s="17"/>
      <c r="GE140" s="17"/>
      <c r="GF140" s="17"/>
      <c r="GG140" s="17"/>
      <c r="GH140" s="17"/>
      <c r="GI140" s="17"/>
      <c r="GJ140" s="17"/>
      <c r="GK140" s="17"/>
      <c r="GL140" s="17"/>
      <c r="GM140" s="17"/>
      <c r="GN140" s="17"/>
      <c r="GO140" s="17"/>
      <c r="GP140" s="17"/>
      <c r="GQ140" s="17"/>
      <c r="GR140" s="17"/>
      <c r="GS140" s="17"/>
      <c r="GT140" s="17"/>
      <c r="GU140" s="17"/>
      <c r="GV140" s="17"/>
      <c r="GW140" s="17"/>
      <c r="GX140" s="17"/>
      <c r="GY140" s="17"/>
      <c r="GZ140" s="17"/>
      <c r="HA140" s="17"/>
      <c r="HB140" s="17"/>
      <c r="HC140" s="17"/>
      <c r="HD140" s="17"/>
      <c r="HE140" s="17"/>
      <c r="HF140" s="17"/>
      <c r="HG140" s="17"/>
      <c r="HH140" s="17"/>
      <c r="HI140" s="17"/>
      <c r="HJ140" s="17"/>
      <c r="HK140" s="17"/>
      <c r="HL140" s="17"/>
      <c r="HM140" s="17"/>
      <c r="HN140" s="17"/>
      <c r="HO140" s="17"/>
    </row>
    <row r="141" spans="2:223" s="18" customFormat="1" ht="22.5">
      <c r="B141" s="129" t="s">
        <v>423</v>
      </c>
      <c r="C141" s="14" t="s">
        <v>690</v>
      </c>
      <c r="D141" s="129" t="s">
        <v>5</v>
      </c>
      <c r="E141" s="129">
        <v>1</v>
      </c>
      <c r="F141" s="129" t="s">
        <v>6</v>
      </c>
      <c r="G141" s="129" t="s">
        <v>22</v>
      </c>
      <c r="H141" s="15" t="s">
        <v>691</v>
      </c>
      <c r="I141" s="68">
        <v>13.06</v>
      </c>
      <c r="J141" s="16">
        <f t="shared" si="7"/>
        <v>13.06</v>
      </c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7"/>
      <c r="AL141" s="17"/>
      <c r="AM141" s="17"/>
      <c r="AN141" s="17"/>
      <c r="AO141" s="17"/>
      <c r="AP141" s="17"/>
      <c r="AQ141" s="17"/>
      <c r="AR141" s="17"/>
      <c r="AS141" s="17"/>
      <c r="AT141" s="17"/>
      <c r="AU141" s="17"/>
      <c r="AV141" s="17"/>
      <c r="AW141" s="17"/>
      <c r="AX141" s="17"/>
      <c r="AY141" s="17"/>
      <c r="AZ141" s="17"/>
      <c r="BA141" s="17"/>
      <c r="BB141" s="17"/>
      <c r="BC141" s="17"/>
      <c r="BD141" s="17"/>
      <c r="BE141" s="17"/>
      <c r="BF141" s="17"/>
      <c r="BG141" s="17"/>
      <c r="BH141" s="17"/>
      <c r="BI141" s="17"/>
      <c r="BJ141" s="17"/>
      <c r="BK141" s="17"/>
      <c r="BL141" s="17"/>
      <c r="BM141" s="17"/>
      <c r="BN141" s="17"/>
      <c r="BO141" s="17"/>
      <c r="BP141" s="17"/>
      <c r="BQ141" s="17"/>
      <c r="BR141" s="17"/>
      <c r="BS141" s="17"/>
      <c r="BT141" s="17"/>
      <c r="BU141" s="17"/>
      <c r="BV141" s="17"/>
      <c r="BW141" s="17"/>
      <c r="BX141" s="17"/>
      <c r="BY141" s="17"/>
      <c r="BZ141" s="17"/>
      <c r="CA141" s="17"/>
      <c r="CB141" s="17"/>
      <c r="CC141" s="17"/>
      <c r="CD141" s="17"/>
      <c r="CE141" s="17"/>
      <c r="CF141" s="17"/>
      <c r="CG141" s="17"/>
      <c r="CH141" s="17"/>
      <c r="CI141" s="17"/>
      <c r="CJ141" s="17"/>
      <c r="CK141" s="17"/>
      <c r="CL141" s="17"/>
      <c r="CM141" s="17"/>
      <c r="CN141" s="17"/>
      <c r="CO141" s="17"/>
      <c r="CP141" s="17"/>
      <c r="CQ141" s="17"/>
      <c r="CR141" s="17"/>
      <c r="CS141" s="17"/>
      <c r="CT141" s="17"/>
      <c r="CU141" s="17"/>
      <c r="CV141" s="17"/>
      <c r="CW141" s="17"/>
      <c r="CX141" s="17"/>
      <c r="CY141" s="17"/>
      <c r="CZ141" s="17"/>
      <c r="DA141" s="17"/>
      <c r="DB141" s="17"/>
      <c r="DC141" s="17"/>
      <c r="DD141" s="17"/>
      <c r="DE141" s="17"/>
      <c r="DF141" s="17"/>
      <c r="DG141" s="17"/>
      <c r="DH141" s="17"/>
      <c r="DI141" s="17"/>
      <c r="DJ141" s="17"/>
      <c r="DK141" s="17"/>
      <c r="DL141" s="17"/>
      <c r="DM141" s="17"/>
      <c r="DN141" s="17"/>
      <c r="DO141" s="17"/>
      <c r="DP141" s="17"/>
      <c r="DQ141" s="17"/>
      <c r="DR141" s="17"/>
      <c r="DS141" s="17"/>
      <c r="DT141" s="17"/>
      <c r="DU141" s="17"/>
      <c r="DV141" s="17"/>
      <c r="DW141" s="17"/>
      <c r="DX141" s="17"/>
      <c r="DY141" s="17"/>
      <c r="DZ141" s="17"/>
      <c r="EA141" s="17"/>
      <c r="EB141" s="17"/>
      <c r="EC141" s="17"/>
      <c r="ED141" s="17"/>
      <c r="EE141" s="17"/>
      <c r="EF141" s="17"/>
      <c r="EG141" s="17"/>
      <c r="EH141" s="17"/>
      <c r="EI141" s="17"/>
      <c r="EJ141" s="17"/>
      <c r="EK141" s="17"/>
      <c r="EL141" s="17"/>
      <c r="EM141" s="17"/>
      <c r="EN141" s="17"/>
      <c r="EO141" s="17"/>
      <c r="EP141" s="17"/>
      <c r="EQ141" s="17"/>
      <c r="ER141" s="17"/>
      <c r="ES141" s="17"/>
      <c r="ET141" s="17"/>
      <c r="EU141" s="17"/>
      <c r="EV141" s="17"/>
      <c r="EW141" s="17"/>
      <c r="EX141" s="17"/>
      <c r="EY141" s="17"/>
      <c r="EZ141" s="17"/>
      <c r="FA141" s="17"/>
      <c r="FB141" s="17"/>
      <c r="FC141" s="17"/>
      <c r="FD141" s="17"/>
      <c r="FE141" s="17"/>
      <c r="FF141" s="17"/>
      <c r="FG141" s="17"/>
      <c r="FH141" s="17"/>
      <c r="FI141" s="17"/>
      <c r="FJ141" s="17"/>
      <c r="FK141" s="17"/>
      <c r="FL141" s="17"/>
      <c r="FM141" s="17"/>
      <c r="FN141" s="17"/>
      <c r="FO141" s="17"/>
      <c r="FP141" s="17"/>
      <c r="FQ141" s="17"/>
      <c r="FR141" s="17"/>
      <c r="FS141" s="17"/>
      <c r="FT141" s="17"/>
      <c r="FU141" s="17"/>
      <c r="FV141" s="17"/>
      <c r="FW141" s="17"/>
      <c r="FX141" s="17"/>
      <c r="FY141" s="17"/>
      <c r="FZ141" s="17"/>
      <c r="GA141" s="17"/>
      <c r="GB141" s="17"/>
      <c r="GC141" s="17"/>
      <c r="GD141" s="17"/>
      <c r="GE141" s="17"/>
      <c r="GF141" s="17"/>
      <c r="GG141" s="17"/>
      <c r="GH141" s="17"/>
      <c r="GI141" s="17"/>
      <c r="GJ141" s="17"/>
      <c r="GK141" s="17"/>
      <c r="GL141" s="17"/>
      <c r="GM141" s="17"/>
      <c r="GN141" s="17"/>
      <c r="GO141" s="17"/>
      <c r="GP141" s="17"/>
      <c r="GQ141" s="17"/>
      <c r="GR141" s="17"/>
      <c r="GS141" s="17"/>
      <c r="GT141" s="17"/>
      <c r="GU141" s="17"/>
      <c r="GV141" s="17"/>
      <c r="GW141" s="17"/>
      <c r="GX141" s="17"/>
      <c r="GY141" s="17"/>
      <c r="GZ141" s="17"/>
      <c r="HA141" s="17"/>
      <c r="HB141" s="17"/>
      <c r="HC141" s="17"/>
      <c r="HD141" s="17"/>
      <c r="HE141" s="17"/>
      <c r="HF141" s="17"/>
      <c r="HG141" s="17"/>
      <c r="HH141" s="17"/>
      <c r="HI141" s="17"/>
      <c r="HJ141" s="17"/>
      <c r="HK141" s="17"/>
      <c r="HL141" s="17"/>
      <c r="HM141" s="17"/>
      <c r="HN141" s="17"/>
      <c r="HO141" s="17"/>
    </row>
    <row r="142" spans="2:223" s="18" customFormat="1" ht="22.5">
      <c r="B142" s="129" t="s">
        <v>424</v>
      </c>
      <c r="C142" s="14" t="s">
        <v>692</v>
      </c>
      <c r="D142" s="129" t="s">
        <v>5</v>
      </c>
      <c r="E142" s="129">
        <v>1</v>
      </c>
      <c r="F142" s="129" t="s">
        <v>6</v>
      </c>
      <c r="G142" s="129" t="s">
        <v>22</v>
      </c>
      <c r="H142" s="15" t="s">
        <v>693</v>
      </c>
      <c r="I142" s="68">
        <v>19.38</v>
      </c>
      <c r="J142" s="16">
        <f t="shared" si="7"/>
        <v>19.38</v>
      </c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7"/>
      <c r="AL142" s="17"/>
      <c r="AM142" s="17"/>
      <c r="AN142" s="17"/>
      <c r="AO142" s="17"/>
      <c r="AP142" s="17"/>
      <c r="AQ142" s="17"/>
      <c r="AR142" s="17"/>
      <c r="AS142" s="17"/>
      <c r="AT142" s="17"/>
      <c r="AU142" s="17"/>
      <c r="AV142" s="17"/>
      <c r="AW142" s="17"/>
      <c r="AX142" s="17"/>
      <c r="AY142" s="17"/>
      <c r="AZ142" s="17"/>
      <c r="BA142" s="17"/>
      <c r="BB142" s="17"/>
      <c r="BC142" s="17"/>
      <c r="BD142" s="17"/>
      <c r="BE142" s="17"/>
      <c r="BF142" s="17"/>
      <c r="BG142" s="17"/>
      <c r="BH142" s="17"/>
      <c r="BI142" s="17"/>
      <c r="BJ142" s="17"/>
      <c r="BK142" s="17"/>
      <c r="BL142" s="17"/>
      <c r="BM142" s="17"/>
      <c r="BN142" s="17"/>
      <c r="BO142" s="17"/>
      <c r="BP142" s="17"/>
      <c r="BQ142" s="17"/>
      <c r="BR142" s="17"/>
      <c r="BS142" s="17"/>
      <c r="BT142" s="17"/>
      <c r="BU142" s="17"/>
      <c r="BV142" s="17"/>
      <c r="BW142" s="17"/>
      <c r="BX142" s="17"/>
      <c r="BY142" s="17"/>
      <c r="BZ142" s="17"/>
      <c r="CA142" s="17"/>
      <c r="CB142" s="17"/>
      <c r="CC142" s="17"/>
      <c r="CD142" s="17"/>
      <c r="CE142" s="17"/>
      <c r="CF142" s="17"/>
      <c r="CG142" s="17"/>
      <c r="CH142" s="17"/>
      <c r="CI142" s="17"/>
      <c r="CJ142" s="17"/>
      <c r="CK142" s="17"/>
      <c r="CL142" s="17"/>
      <c r="CM142" s="17"/>
      <c r="CN142" s="17"/>
      <c r="CO142" s="17"/>
      <c r="CP142" s="17"/>
      <c r="CQ142" s="17"/>
      <c r="CR142" s="17"/>
      <c r="CS142" s="17"/>
      <c r="CT142" s="17"/>
      <c r="CU142" s="17"/>
      <c r="CV142" s="17"/>
      <c r="CW142" s="17"/>
      <c r="CX142" s="17"/>
      <c r="CY142" s="17"/>
      <c r="CZ142" s="17"/>
      <c r="DA142" s="17"/>
      <c r="DB142" s="17"/>
      <c r="DC142" s="17"/>
      <c r="DD142" s="17"/>
      <c r="DE142" s="17"/>
      <c r="DF142" s="17"/>
      <c r="DG142" s="17"/>
      <c r="DH142" s="17"/>
      <c r="DI142" s="17"/>
      <c r="DJ142" s="17"/>
      <c r="DK142" s="17"/>
      <c r="DL142" s="17"/>
      <c r="DM142" s="17"/>
      <c r="DN142" s="17"/>
      <c r="DO142" s="17"/>
      <c r="DP142" s="17"/>
      <c r="DQ142" s="17"/>
      <c r="DR142" s="17"/>
      <c r="DS142" s="17"/>
      <c r="DT142" s="17"/>
      <c r="DU142" s="17"/>
      <c r="DV142" s="17"/>
      <c r="DW142" s="17"/>
      <c r="DX142" s="17"/>
      <c r="DY142" s="17"/>
      <c r="DZ142" s="17"/>
      <c r="EA142" s="17"/>
      <c r="EB142" s="17"/>
      <c r="EC142" s="17"/>
      <c r="ED142" s="17"/>
      <c r="EE142" s="17"/>
      <c r="EF142" s="17"/>
      <c r="EG142" s="17"/>
      <c r="EH142" s="17"/>
      <c r="EI142" s="17"/>
      <c r="EJ142" s="17"/>
      <c r="EK142" s="17"/>
      <c r="EL142" s="17"/>
      <c r="EM142" s="17"/>
      <c r="EN142" s="17"/>
      <c r="EO142" s="17"/>
      <c r="EP142" s="17"/>
      <c r="EQ142" s="17"/>
      <c r="ER142" s="17"/>
      <c r="ES142" s="17"/>
      <c r="ET142" s="17"/>
      <c r="EU142" s="17"/>
      <c r="EV142" s="17"/>
      <c r="EW142" s="17"/>
      <c r="EX142" s="17"/>
      <c r="EY142" s="17"/>
      <c r="EZ142" s="17"/>
      <c r="FA142" s="17"/>
      <c r="FB142" s="17"/>
      <c r="FC142" s="17"/>
      <c r="FD142" s="17"/>
      <c r="FE142" s="17"/>
      <c r="FF142" s="17"/>
      <c r="FG142" s="17"/>
      <c r="FH142" s="17"/>
      <c r="FI142" s="17"/>
      <c r="FJ142" s="17"/>
      <c r="FK142" s="17"/>
      <c r="FL142" s="17"/>
      <c r="FM142" s="17"/>
      <c r="FN142" s="17"/>
      <c r="FO142" s="17"/>
      <c r="FP142" s="17"/>
      <c r="FQ142" s="17"/>
      <c r="FR142" s="17"/>
      <c r="FS142" s="17"/>
      <c r="FT142" s="17"/>
      <c r="FU142" s="17"/>
      <c r="FV142" s="17"/>
      <c r="FW142" s="17"/>
      <c r="FX142" s="17"/>
      <c r="FY142" s="17"/>
      <c r="FZ142" s="17"/>
      <c r="GA142" s="17"/>
      <c r="GB142" s="17"/>
      <c r="GC142" s="17"/>
      <c r="GD142" s="17"/>
      <c r="GE142" s="17"/>
      <c r="GF142" s="17"/>
      <c r="GG142" s="17"/>
      <c r="GH142" s="17"/>
      <c r="GI142" s="17"/>
      <c r="GJ142" s="17"/>
      <c r="GK142" s="17"/>
      <c r="GL142" s="17"/>
      <c r="GM142" s="17"/>
      <c r="GN142" s="17"/>
      <c r="GO142" s="17"/>
      <c r="GP142" s="17"/>
      <c r="GQ142" s="17"/>
      <c r="GR142" s="17"/>
      <c r="GS142" s="17"/>
      <c r="GT142" s="17"/>
      <c r="GU142" s="17"/>
      <c r="GV142" s="17"/>
      <c r="GW142" s="17"/>
      <c r="GX142" s="17"/>
      <c r="GY142" s="17"/>
      <c r="GZ142" s="17"/>
      <c r="HA142" s="17"/>
      <c r="HB142" s="17"/>
      <c r="HC142" s="17"/>
      <c r="HD142" s="17"/>
      <c r="HE142" s="17"/>
      <c r="HF142" s="17"/>
      <c r="HG142" s="17"/>
      <c r="HH142" s="17"/>
      <c r="HI142" s="17"/>
      <c r="HJ142" s="17"/>
      <c r="HK142" s="17"/>
      <c r="HL142" s="17"/>
      <c r="HM142" s="17"/>
      <c r="HN142" s="17"/>
      <c r="HO142" s="17"/>
    </row>
    <row r="143" spans="2:223" s="18" customFormat="1" ht="20.100000000000001" customHeight="1">
      <c r="B143" s="129" t="s">
        <v>425</v>
      </c>
      <c r="C143" s="37" t="s">
        <v>77</v>
      </c>
      <c r="D143" s="129" t="s">
        <v>5</v>
      </c>
      <c r="E143" s="129">
        <v>1</v>
      </c>
      <c r="F143" s="129" t="s">
        <v>6</v>
      </c>
      <c r="G143" s="129" t="s">
        <v>22</v>
      </c>
      <c r="H143" s="15" t="s">
        <v>78</v>
      </c>
      <c r="I143" s="68">
        <v>38.409999999999997</v>
      </c>
      <c r="J143" s="16">
        <f t="shared" si="7"/>
        <v>38.409999999999997</v>
      </c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7"/>
      <c r="AL143" s="17"/>
      <c r="AM143" s="17"/>
      <c r="AN143" s="17"/>
      <c r="AO143" s="17"/>
      <c r="AP143" s="17"/>
      <c r="AQ143" s="17"/>
      <c r="AR143" s="17"/>
      <c r="AS143" s="17"/>
      <c r="AT143" s="17"/>
      <c r="AU143" s="17"/>
      <c r="AV143" s="17"/>
      <c r="AW143" s="17"/>
      <c r="AX143" s="17"/>
      <c r="AY143" s="17"/>
      <c r="AZ143" s="17"/>
      <c r="BA143" s="17"/>
      <c r="BB143" s="17"/>
      <c r="BC143" s="17"/>
      <c r="BD143" s="17"/>
      <c r="BE143" s="17"/>
      <c r="BF143" s="17"/>
      <c r="BG143" s="17"/>
      <c r="BH143" s="17"/>
      <c r="BI143" s="17"/>
      <c r="BJ143" s="17"/>
      <c r="BK143" s="17"/>
      <c r="BL143" s="17"/>
      <c r="BM143" s="17"/>
      <c r="BN143" s="17"/>
      <c r="BO143" s="17"/>
      <c r="BP143" s="17"/>
      <c r="BQ143" s="17"/>
      <c r="BR143" s="17"/>
      <c r="BS143" s="17"/>
      <c r="BT143" s="17"/>
      <c r="BU143" s="17"/>
      <c r="BV143" s="17"/>
      <c r="BW143" s="17"/>
      <c r="BX143" s="17"/>
      <c r="BY143" s="17"/>
      <c r="BZ143" s="17"/>
      <c r="CA143" s="17"/>
      <c r="CB143" s="17"/>
      <c r="CC143" s="17"/>
      <c r="CD143" s="17"/>
      <c r="CE143" s="17"/>
      <c r="CF143" s="17"/>
      <c r="CG143" s="17"/>
      <c r="CH143" s="17"/>
      <c r="CI143" s="17"/>
      <c r="CJ143" s="17"/>
      <c r="CK143" s="17"/>
      <c r="CL143" s="17"/>
      <c r="CM143" s="17"/>
      <c r="CN143" s="17"/>
      <c r="CO143" s="17"/>
      <c r="CP143" s="17"/>
      <c r="CQ143" s="17"/>
      <c r="CR143" s="17"/>
      <c r="CS143" s="17"/>
      <c r="CT143" s="17"/>
      <c r="CU143" s="17"/>
      <c r="CV143" s="17"/>
      <c r="CW143" s="17"/>
      <c r="CX143" s="17"/>
      <c r="CY143" s="17"/>
      <c r="CZ143" s="17"/>
      <c r="DA143" s="17"/>
      <c r="DB143" s="17"/>
      <c r="DC143" s="17"/>
      <c r="DD143" s="17"/>
      <c r="DE143" s="17"/>
      <c r="DF143" s="17"/>
      <c r="DG143" s="17"/>
      <c r="DH143" s="17"/>
      <c r="DI143" s="17"/>
      <c r="DJ143" s="17"/>
      <c r="DK143" s="17"/>
      <c r="DL143" s="17"/>
      <c r="DM143" s="17"/>
      <c r="DN143" s="17"/>
      <c r="DO143" s="17"/>
      <c r="DP143" s="17"/>
      <c r="DQ143" s="17"/>
      <c r="DR143" s="17"/>
      <c r="DS143" s="17"/>
      <c r="DT143" s="17"/>
      <c r="DU143" s="17"/>
      <c r="DV143" s="17"/>
      <c r="DW143" s="17"/>
      <c r="DX143" s="17"/>
      <c r="DY143" s="17"/>
      <c r="DZ143" s="17"/>
      <c r="EA143" s="17"/>
      <c r="EB143" s="17"/>
      <c r="EC143" s="17"/>
      <c r="ED143" s="17"/>
      <c r="EE143" s="17"/>
      <c r="EF143" s="17"/>
      <c r="EG143" s="17"/>
      <c r="EH143" s="17"/>
      <c r="EI143" s="17"/>
      <c r="EJ143" s="17"/>
      <c r="EK143" s="17"/>
      <c r="EL143" s="17"/>
      <c r="EM143" s="17"/>
      <c r="EN143" s="17"/>
      <c r="EO143" s="17"/>
      <c r="EP143" s="17"/>
      <c r="EQ143" s="17"/>
      <c r="ER143" s="17"/>
      <c r="ES143" s="17"/>
      <c r="ET143" s="17"/>
      <c r="EU143" s="17"/>
      <c r="EV143" s="17"/>
      <c r="EW143" s="17"/>
      <c r="EX143" s="17"/>
      <c r="EY143" s="17"/>
      <c r="EZ143" s="17"/>
      <c r="FA143" s="17"/>
      <c r="FB143" s="17"/>
      <c r="FC143" s="17"/>
      <c r="FD143" s="17"/>
      <c r="FE143" s="17"/>
      <c r="FF143" s="17"/>
      <c r="FG143" s="17"/>
      <c r="FH143" s="17"/>
      <c r="FI143" s="17"/>
      <c r="FJ143" s="17"/>
      <c r="FK143" s="17"/>
      <c r="FL143" s="17"/>
      <c r="FM143" s="17"/>
      <c r="FN143" s="17"/>
      <c r="FO143" s="17"/>
      <c r="FP143" s="17"/>
      <c r="FQ143" s="17"/>
      <c r="FR143" s="17"/>
      <c r="FS143" s="17"/>
      <c r="FT143" s="17"/>
      <c r="FU143" s="17"/>
      <c r="FV143" s="17"/>
      <c r="FW143" s="17"/>
      <c r="FX143" s="17"/>
      <c r="FY143" s="17"/>
      <c r="FZ143" s="17"/>
      <c r="GA143" s="17"/>
      <c r="GB143" s="17"/>
      <c r="GC143" s="17"/>
      <c r="GD143" s="17"/>
      <c r="GE143" s="17"/>
      <c r="GF143" s="17"/>
      <c r="GG143" s="17"/>
      <c r="GH143" s="17"/>
      <c r="GI143" s="17"/>
      <c r="GJ143" s="17"/>
      <c r="GK143" s="17"/>
      <c r="GL143" s="17"/>
      <c r="GM143" s="17"/>
      <c r="GN143" s="17"/>
      <c r="GO143" s="17"/>
      <c r="GP143" s="17"/>
      <c r="GQ143" s="17"/>
      <c r="GR143" s="17"/>
      <c r="GS143" s="17"/>
      <c r="GT143" s="17"/>
      <c r="GU143" s="17"/>
      <c r="GV143" s="17"/>
      <c r="GW143" s="17"/>
      <c r="GX143" s="17"/>
      <c r="GY143" s="17"/>
      <c r="GZ143" s="17"/>
      <c r="HA143" s="17"/>
      <c r="HB143" s="17"/>
      <c r="HC143" s="17"/>
      <c r="HD143" s="17"/>
      <c r="HE143" s="17"/>
      <c r="HF143" s="17"/>
      <c r="HG143" s="17"/>
      <c r="HH143" s="17"/>
      <c r="HI143" s="17"/>
      <c r="HJ143" s="17"/>
      <c r="HK143" s="17"/>
      <c r="HL143" s="17"/>
      <c r="HM143" s="17"/>
      <c r="HN143" s="17"/>
      <c r="HO143" s="17"/>
    </row>
    <row r="144" spans="2:223" s="18" customFormat="1" ht="20.100000000000001" customHeight="1">
      <c r="B144" s="129" t="s">
        <v>426</v>
      </c>
      <c r="C144" s="37" t="s">
        <v>79</v>
      </c>
      <c r="D144" s="129" t="s">
        <v>5</v>
      </c>
      <c r="E144" s="129">
        <v>1</v>
      </c>
      <c r="F144" s="129" t="s">
        <v>6</v>
      </c>
      <c r="G144" s="129" t="s">
        <v>22</v>
      </c>
      <c r="H144" s="15" t="s">
        <v>80</v>
      </c>
      <c r="I144" s="68">
        <v>70.23</v>
      </c>
      <c r="J144" s="16">
        <f t="shared" si="7"/>
        <v>70.23</v>
      </c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7"/>
      <c r="AL144" s="17"/>
      <c r="AM144" s="17"/>
      <c r="AN144" s="17"/>
      <c r="AO144" s="17"/>
      <c r="AP144" s="17"/>
      <c r="AQ144" s="17"/>
      <c r="AR144" s="17"/>
      <c r="AS144" s="17"/>
      <c r="AT144" s="17"/>
      <c r="AU144" s="17"/>
      <c r="AV144" s="17"/>
      <c r="AW144" s="17"/>
      <c r="AX144" s="17"/>
      <c r="AY144" s="17"/>
      <c r="AZ144" s="17"/>
      <c r="BA144" s="17"/>
      <c r="BB144" s="17"/>
      <c r="BC144" s="17"/>
      <c r="BD144" s="17"/>
      <c r="BE144" s="17"/>
      <c r="BF144" s="17"/>
      <c r="BG144" s="17"/>
      <c r="BH144" s="17"/>
      <c r="BI144" s="17"/>
      <c r="BJ144" s="17"/>
      <c r="BK144" s="17"/>
      <c r="BL144" s="17"/>
      <c r="BM144" s="17"/>
      <c r="BN144" s="17"/>
      <c r="BO144" s="17"/>
      <c r="BP144" s="17"/>
      <c r="BQ144" s="17"/>
      <c r="BR144" s="17"/>
      <c r="BS144" s="17"/>
      <c r="BT144" s="17"/>
      <c r="BU144" s="17"/>
      <c r="BV144" s="17"/>
      <c r="BW144" s="17"/>
      <c r="BX144" s="17"/>
      <c r="BY144" s="17"/>
      <c r="BZ144" s="17"/>
      <c r="CA144" s="17"/>
      <c r="CB144" s="17"/>
      <c r="CC144" s="17"/>
      <c r="CD144" s="17"/>
      <c r="CE144" s="17"/>
      <c r="CF144" s="17"/>
      <c r="CG144" s="17"/>
      <c r="CH144" s="17"/>
      <c r="CI144" s="17"/>
      <c r="CJ144" s="17"/>
      <c r="CK144" s="17"/>
      <c r="CL144" s="17"/>
      <c r="CM144" s="17"/>
      <c r="CN144" s="17"/>
      <c r="CO144" s="17"/>
      <c r="CP144" s="17"/>
      <c r="CQ144" s="17"/>
      <c r="CR144" s="17"/>
      <c r="CS144" s="17"/>
      <c r="CT144" s="17"/>
      <c r="CU144" s="17"/>
      <c r="CV144" s="17"/>
      <c r="CW144" s="17"/>
      <c r="CX144" s="17"/>
      <c r="CY144" s="17"/>
      <c r="CZ144" s="17"/>
      <c r="DA144" s="17"/>
      <c r="DB144" s="17"/>
      <c r="DC144" s="17"/>
      <c r="DD144" s="17"/>
      <c r="DE144" s="17"/>
      <c r="DF144" s="17"/>
      <c r="DG144" s="17"/>
      <c r="DH144" s="17"/>
      <c r="DI144" s="17"/>
      <c r="DJ144" s="17"/>
      <c r="DK144" s="17"/>
      <c r="DL144" s="17"/>
      <c r="DM144" s="17"/>
      <c r="DN144" s="17"/>
      <c r="DO144" s="17"/>
      <c r="DP144" s="17"/>
      <c r="DQ144" s="17"/>
      <c r="DR144" s="17"/>
      <c r="DS144" s="17"/>
      <c r="DT144" s="17"/>
      <c r="DU144" s="17"/>
      <c r="DV144" s="17"/>
      <c r="DW144" s="17"/>
      <c r="DX144" s="17"/>
      <c r="DY144" s="17"/>
      <c r="DZ144" s="17"/>
      <c r="EA144" s="17"/>
      <c r="EB144" s="17"/>
      <c r="EC144" s="17"/>
      <c r="ED144" s="17"/>
      <c r="EE144" s="17"/>
      <c r="EF144" s="17"/>
      <c r="EG144" s="17"/>
      <c r="EH144" s="17"/>
      <c r="EI144" s="17"/>
      <c r="EJ144" s="17"/>
      <c r="EK144" s="17"/>
      <c r="EL144" s="17"/>
      <c r="EM144" s="17"/>
      <c r="EN144" s="17"/>
      <c r="EO144" s="17"/>
      <c r="EP144" s="17"/>
      <c r="EQ144" s="17"/>
      <c r="ER144" s="17"/>
      <c r="ES144" s="17"/>
      <c r="ET144" s="17"/>
      <c r="EU144" s="17"/>
      <c r="EV144" s="17"/>
      <c r="EW144" s="17"/>
      <c r="EX144" s="17"/>
      <c r="EY144" s="17"/>
      <c r="EZ144" s="17"/>
      <c r="FA144" s="17"/>
      <c r="FB144" s="17"/>
      <c r="FC144" s="17"/>
      <c r="FD144" s="17"/>
      <c r="FE144" s="17"/>
      <c r="FF144" s="17"/>
      <c r="FG144" s="17"/>
      <c r="FH144" s="17"/>
      <c r="FI144" s="17"/>
      <c r="FJ144" s="17"/>
      <c r="FK144" s="17"/>
      <c r="FL144" s="17"/>
      <c r="FM144" s="17"/>
      <c r="FN144" s="17"/>
      <c r="FO144" s="17"/>
      <c r="FP144" s="17"/>
      <c r="FQ144" s="17"/>
      <c r="FR144" s="17"/>
      <c r="FS144" s="17"/>
      <c r="FT144" s="17"/>
      <c r="FU144" s="17"/>
      <c r="FV144" s="17"/>
      <c r="FW144" s="17"/>
      <c r="FX144" s="17"/>
      <c r="FY144" s="17"/>
      <c r="FZ144" s="17"/>
      <c r="GA144" s="17"/>
      <c r="GB144" s="17"/>
      <c r="GC144" s="17"/>
      <c r="GD144" s="17"/>
      <c r="GE144" s="17"/>
      <c r="GF144" s="17"/>
      <c r="GG144" s="17"/>
      <c r="GH144" s="17"/>
      <c r="GI144" s="17"/>
      <c r="GJ144" s="17"/>
      <c r="GK144" s="17"/>
      <c r="GL144" s="17"/>
      <c r="GM144" s="17"/>
      <c r="GN144" s="17"/>
      <c r="GO144" s="17"/>
      <c r="GP144" s="17"/>
      <c r="GQ144" s="17"/>
      <c r="GR144" s="17"/>
      <c r="GS144" s="17"/>
      <c r="GT144" s="17"/>
      <c r="GU144" s="17"/>
      <c r="GV144" s="17"/>
      <c r="GW144" s="17"/>
      <c r="GX144" s="17"/>
      <c r="GY144" s="17"/>
      <c r="GZ144" s="17"/>
      <c r="HA144" s="17"/>
      <c r="HB144" s="17"/>
      <c r="HC144" s="17"/>
      <c r="HD144" s="17"/>
      <c r="HE144" s="17"/>
      <c r="HF144" s="17"/>
      <c r="HG144" s="17"/>
      <c r="HH144" s="17"/>
      <c r="HI144" s="17"/>
      <c r="HJ144" s="17"/>
      <c r="HK144" s="17"/>
      <c r="HL144" s="17"/>
      <c r="HM144" s="17"/>
      <c r="HN144" s="17"/>
      <c r="HO144" s="17"/>
    </row>
    <row r="145" spans="2:223" s="18" customFormat="1" ht="22.5">
      <c r="B145" s="129" t="s">
        <v>427</v>
      </c>
      <c r="C145" s="14" t="s">
        <v>81</v>
      </c>
      <c r="D145" s="129" t="s">
        <v>5</v>
      </c>
      <c r="E145" s="129">
        <v>74</v>
      </c>
      <c r="F145" s="129" t="s">
        <v>6</v>
      </c>
      <c r="G145" s="129" t="s">
        <v>22</v>
      </c>
      <c r="H145" s="15" t="s">
        <v>82</v>
      </c>
      <c r="I145" s="68">
        <v>92.85</v>
      </c>
      <c r="J145" s="16">
        <f t="shared" si="7"/>
        <v>6870.9</v>
      </c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7"/>
      <c r="AL145" s="17"/>
      <c r="AM145" s="17"/>
      <c r="AN145" s="17"/>
      <c r="AO145" s="17"/>
      <c r="AP145" s="17"/>
      <c r="AQ145" s="17"/>
      <c r="AR145" s="17"/>
      <c r="AS145" s="17"/>
      <c r="AT145" s="17"/>
      <c r="AU145" s="17"/>
      <c r="AV145" s="17"/>
      <c r="AW145" s="17"/>
      <c r="AX145" s="17"/>
      <c r="AY145" s="17"/>
      <c r="AZ145" s="17"/>
      <c r="BA145" s="17"/>
      <c r="BB145" s="17"/>
      <c r="BC145" s="17"/>
      <c r="BD145" s="17"/>
      <c r="BE145" s="17"/>
      <c r="BF145" s="17"/>
      <c r="BG145" s="17"/>
      <c r="BH145" s="17"/>
      <c r="BI145" s="17"/>
      <c r="BJ145" s="17"/>
      <c r="BK145" s="17"/>
      <c r="BL145" s="17"/>
      <c r="BM145" s="17"/>
      <c r="BN145" s="17"/>
      <c r="BO145" s="17"/>
      <c r="BP145" s="17"/>
      <c r="BQ145" s="17"/>
      <c r="BR145" s="17"/>
      <c r="BS145" s="17"/>
      <c r="BT145" s="17"/>
      <c r="BU145" s="17"/>
      <c r="BV145" s="17"/>
      <c r="BW145" s="17"/>
      <c r="BX145" s="17"/>
      <c r="BY145" s="17"/>
      <c r="BZ145" s="17"/>
      <c r="CA145" s="17"/>
      <c r="CB145" s="17"/>
      <c r="CC145" s="17"/>
      <c r="CD145" s="17"/>
      <c r="CE145" s="17"/>
      <c r="CF145" s="17"/>
      <c r="CG145" s="17"/>
      <c r="CH145" s="17"/>
      <c r="CI145" s="17"/>
      <c r="CJ145" s="17"/>
      <c r="CK145" s="17"/>
      <c r="CL145" s="17"/>
      <c r="CM145" s="17"/>
      <c r="CN145" s="17"/>
      <c r="CO145" s="17"/>
      <c r="CP145" s="17"/>
      <c r="CQ145" s="17"/>
      <c r="CR145" s="17"/>
      <c r="CS145" s="17"/>
      <c r="CT145" s="17"/>
      <c r="CU145" s="17"/>
      <c r="CV145" s="17"/>
      <c r="CW145" s="17"/>
      <c r="CX145" s="17"/>
      <c r="CY145" s="17"/>
      <c r="CZ145" s="17"/>
      <c r="DA145" s="17"/>
      <c r="DB145" s="17"/>
      <c r="DC145" s="17"/>
      <c r="DD145" s="17"/>
      <c r="DE145" s="17"/>
      <c r="DF145" s="17"/>
      <c r="DG145" s="17"/>
      <c r="DH145" s="17"/>
      <c r="DI145" s="17"/>
      <c r="DJ145" s="17"/>
      <c r="DK145" s="17"/>
      <c r="DL145" s="17"/>
      <c r="DM145" s="17"/>
      <c r="DN145" s="17"/>
      <c r="DO145" s="17"/>
      <c r="DP145" s="17"/>
      <c r="DQ145" s="17"/>
      <c r="DR145" s="17"/>
      <c r="DS145" s="17"/>
      <c r="DT145" s="17"/>
      <c r="DU145" s="17"/>
      <c r="DV145" s="17"/>
      <c r="DW145" s="17"/>
      <c r="DX145" s="17"/>
      <c r="DY145" s="17"/>
      <c r="DZ145" s="17"/>
      <c r="EA145" s="17"/>
      <c r="EB145" s="17"/>
      <c r="EC145" s="17"/>
      <c r="ED145" s="17"/>
      <c r="EE145" s="17"/>
      <c r="EF145" s="17"/>
      <c r="EG145" s="17"/>
      <c r="EH145" s="17"/>
      <c r="EI145" s="17"/>
      <c r="EJ145" s="17"/>
      <c r="EK145" s="17"/>
      <c r="EL145" s="17"/>
      <c r="EM145" s="17"/>
      <c r="EN145" s="17"/>
      <c r="EO145" s="17"/>
      <c r="EP145" s="17"/>
      <c r="EQ145" s="17"/>
      <c r="ER145" s="17"/>
      <c r="ES145" s="17"/>
      <c r="ET145" s="17"/>
      <c r="EU145" s="17"/>
      <c r="EV145" s="17"/>
      <c r="EW145" s="17"/>
      <c r="EX145" s="17"/>
      <c r="EY145" s="17"/>
      <c r="EZ145" s="17"/>
      <c r="FA145" s="17"/>
      <c r="FB145" s="17"/>
      <c r="FC145" s="17"/>
      <c r="FD145" s="17"/>
      <c r="FE145" s="17"/>
      <c r="FF145" s="17"/>
      <c r="FG145" s="17"/>
      <c r="FH145" s="17"/>
      <c r="FI145" s="17"/>
      <c r="FJ145" s="17"/>
      <c r="FK145" s="17"/>
      <c r="FL145" s="17"/>
      <c r="FM145" s="17"/>
      <c r="FN145" s="17"/>
      <c r="FO145" s="17"/>
      <c r="FP145" s="17"/>
      <c r="FQ145" s="17"/>
      <c r="FR145" s="17"/>
      <c r="FS145" s="17"/>
      <c r="FT145" s="17"/>
      <c r="FU145" s="17"/>
      <c r="FV145" s="17"/>
      <c r="FW145" s="17"/>
      <c r="FX145" s="17"/>
      <c r="FY145" s="17"/>
      <c r="FZ145" s="17"/>
      <c r="GA145" s="17"/>
      <c r="GB145" s="17"/>
      <c r="GC145" s="17"/>
      <c r="GD145" s="17"/>
      <c r="GE145" s="17"/>
      <c r="GF145" s="17"/>
      <c r="GG145" s="17"/>
      <c r="GH145" s="17"/>
      <c r="GI145" s="17"/>
      <c r="GJ145" s="17"/>
      <c r="GK145" s="17"/>
      <c r="GL145" s="17"/>
      <c r="GM145" s="17"/>
      <c r="GN145" s="17"/>
      <c r="GO145" s="17"/>
      <c r="GP145" s="17"/>
      <c r="GQ145" s="17"/>
      <c r="GR145" s="17"/>
      <c r="GS145" s="17"/>
      <c r="GT145" s="17"/>
      <c r="GU145" s="17"/>
      <c r="GV145" s="17"/>
      <c r="GW145" s="17"/>
      <c r="GX145" s="17"/>
      <c r="GY145" s="17"/>
      <c r="GZ145" s="17"/>
      <c r="HA145" s="17"/>
      <c r="HB145" s="17"/>
      <c r="HC145" s="17"/>
      <c r="HD145" s="17"/>
      <c r="HE145" s="17"/>
      <c r="HF145" s="17"/>
      <c r="HG145" s="17"/>
      <c r="HH145" s="17"/>
      <c r="HI145" s="17"/>
      <c r="HJ145" s="17"/>
      <c r="HK145" s="17"/>
      <c r="HL145" s="17"/>
      <c r="HM145" s="17"/>
      <c r="HN145" s="17"/>
      <c r="HO145" s="17"/>
    </row>
    <row r="146" spans="2:223" s="18" customFormat="1" ht="20.100000000000001" customHeight="1">
      <c r="B146" s="129" t="s">
        <v>428</v>
      </c>
      <c r="C146" s="37" t="s">
        <v>83</v>
      </c>
      <c r="D146" s="129" t="s">
        <v>5</v>
      </c>
      <c r="E146" s="129">
        <v>5</v>
      </c>
      <c r="F146" s="129" t="s">
        <v>6</v>
      </c>
      <c r="G146" s="129" t="s">
        <v>22</v>
      </c>
      <c r="H146" s="15" t="s">
        <v>84</v>
      </c>
      <c r="I146" s="68">
        <v>51.35</v>
      </c>
      <c r="J146" s="16">
        <f t="shared" si="7"/>
        <v>256.75</v>
      </c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7"/>
      <c r="AL146" s="17"/>
      <c r="AM146" s="17"/>
      <c r="AN146" s="17"/>
      <c r="AO146" s="17"/>
      <c r="AP146" s="17"/>
      <c r="AQ146" s="17"/>
      <c r="AR146" s="17"/>
      <c r="AS146" s="17"/>
      <c r="AT146" s="17"/>
      <c r="AU146" s="17"/>
      <c r="AV146" s="17"/>
      <c r="AW146" s="17"/>
      <c r="AX146" s="17"/>
      <c r="AY146" s="17"/>
      <c r="AZ146" s="17"/>
      <c r="BA146" s="17"/>
      <c r="BB146" s="17"/>
      <c r="BC146" s="17"/>
      <c r="BD146" s="17"/>
      <c r="BE146" s="17"/>
      <c r="BF146" s="17"/>
      <c r="BG146" s="17"/>
      <c r="BH146" s="17"/>
      <c r="BI146" s="17"/>
      <c r="BJ146" s="17"/>
      <c r="BK146" s="17"/>
      <c r="BL146" s="17"/>
      <c r="BM146" s="17"/>
      <c r="BN146" s="17"/>
      <c r="BO146" s="17"/>
      <c r="BP146" s="17"/>
      <c r="BQ146" s="17"/>
      <c r="BR146" s="17"/>
      <c r="BS146" s="17"/>
      <c r="BT146" s="17"/>
      <c r="BU146" s="17"/>
      <c r="BV146" s="17"/>
      <c r="BW146" s="17"/>
      <c r="BX146" s="17"/>
      <c r="BY146" s="17"/>
      <c r="BZ146" s="17"/>
      <c r="CA146" s="17"/>
      <c r="CB146" s="17"/>
      <c r="CC146" s="17"/>
      <c r="CD146" s="17"/>
      <c r="CE146" s="17"/>
      <c r="CF146" s="17"/>
      <c r="CG146" s="17"/>
      <c r="CH146" s="17"/>
      <c r="CI146" s="17"/>
      <c r="CJ146" s="17"/>
      <c r="CK146" s="17"/>
      <c r="CL146" s="17"/>
      <c r="CM146" s="17"/>
      <c r="CN146" s="17"/>
      <c r="CO146" s="17"/>
      <c r="CP146" s="17"/>
      <c r="CQ146" s="17"/>
      <c r="CR146" s="17"/>
      <c r="CS146" s="17"/>
      <c r="CT146" s="17"/>
      <c r="CU146" s="17"/>
      <c r="CV146" s="17"/>
      <c r="CW146" s="17"/>
      <c r="CX146" s="17"/>
      <c r="CY146" s="17"/>
      <c r="CZ146" s="17"/>
      <c r="DA146" s="17"/>
      <c r="DB146" s="17"/>
      <c r="DC146" s="17"/>
      <c r="DD146" s="17"/>
      <c r="DE146" s="17"/>
      <c r="DF146" s="17"/>
      <c r="DG146" s="17"/>
      <c r="DH146" s="17"/>
      <c r="DI146" s="17"/>
      <c r="DJ146" s="17"/>
      <c r="DK146" s="17"/>
      <c r="DL146" s="17"/>
      <c r="DM146" s="17"/>
      <c r="DN146" s="17"/>
      <c r="DO146" s="17"/>
      <c r="DP146" s="17"/>
      <c r="DQ146" s="17"/>
      <c r="DR146" s="17"/>
      <c r="DS146" s="17"/>
      <c r="DT146" s="17"/>
      <c r="DU146" s="17"/>
      <c r="DV146" s="17"/>
      <c r="DW146" s="17"/>
      <c r="DX146" s="17"/>
      <c r="DY146" s="17"/>
      <c r="DZ146" s="17"/>
      <c r="EA146" s="17"/>
      <c r="EB146" s="17"/>
      <c r="EC146" s="17"/>
      <c r="ED146" s="17"/>
      <c r="EE146" s="17"/>
      <c r="EF146" s="17"/>
      <c r="EG146" s="17"/>
      <c r="EH146" s="17"/>
      <c r="EI146" s="17"/>
      <c r="EJ146" s="17"/>
      <c r="EK146" s="17"/>
      <c r="EL146" s="17"/>
      <c r="EM146" s="17"/>
      <c r="EN146" s="17"/>
      <c r="EO146" s="17"/>
      <c r="EP146" s="17"/>
      <c r="EQ146" s="17"/>
      <c r="ER146" s="17"/>
      <c r="ES146" s="17"/>
      <c r="ET146" s="17"/>
      <c r="EU146" s="17"/>
      <c r="EV146" s="17"/>
      <c r="EW146" s="17"/>
      <c r="EX146" s="17"/>
      <c r="EY146" s="17"/>
      <c r="EZ146" s="17"/>
      <c r="FA146" s="17"/>
      <c r="FB146" s="17"/>
      <c r="FC146" s="17"/>
      <c r="FD146" s="17"/>
      <c r="FE146" s="17"/>
      <c r="FF146" s="17"/>
      <c r="FG146" s="17"/>
      <c r="FH146" s="17"/>
      <c r="FI146" s="17"/>
      <c r="FJ146" s="17"/>
      <c r="FK146" s="17"/>
      <c r="FL146" s="17"/>
      <c r="FM146" s="17"/>
      <c r="FN146" s="17"/>
      <c r="FO146" s="17"/>
      <c r="FP146" s="17"/>
      <c r="FQ146" s="17"/>
      <c r="FR146" s="17"/>
      <c r="FS146" s="17"/>
      <c r="FT146" s="17"/>
      <c r="FU146" s="17"/>
      <c r="FV146" s="17"/>
      <c r="FW146" s="17"/>
      <c r="FX146" s="17"/>
      <c r="FY146" s="17"/>
      <c r="FZ146" s="17"/>
      <c r="GA146" s="17"/>
      <c r="GB146" s="17"/>
      <c r="GC146" s="17"/>
      <c r="GD146" s="17"/>
      <c r="GE146" s="17"/>
      <c r="GF146" s="17"/>
      <c r="GG146" s="17"/>
      <c r="GH146" s="17"/>
      <c r="GI146" s="17"/>
      <c r="GJ146" s="17"/>
      <c r="GK146" s="17"/>
      <c r="GL146" s="17"/>
      <c r="GM146" s="17"/>
      <c r="GN146" s="17"/>
      <c r="GO146" s="17"/>
      <c r="GP146" s="17"/>
      <c r="GQ146" s="17"/>
      <c r="GR146" s="17"/>
      <c r="GS146" s="17"/>
      <c r="GT146" s="17"/>
      <c r="GU146" s="17"/>
      <c r="GV146" s="17"/>
      <c r="GW146" s="17"/>
      <c r="GX146" s="17"/>
      <c r="GY146" s="17"/>
      <c r="GZ146" s="17"/>
      <c r="HA146" s="17"/>
      <c r="HB146" s="17"/>
      <c r="HC146" s="17"/>
      <c r="HD146" s="17"/>
      <c r="HE146" s="17"/>
      <c r="HF146" s="17"/>
      <c r="HG146" s="17"/>
      <c r="HH146" s="17"/>
      <c r="HI146" s="17"/>
      <c r="HJ146" s="17"/>
      <c r="HK146" s="17"/>
      <c r="HL146" s="17"/>
      <c r="HM146" s="17"/>
      <c r="HN146" s="17"/>
      <c r="HO146" s="17"/>
    </row>
    <row r="147" spans="2:223" s="18" customFormat="1" ht="20.100000000000001" customHeight="1">
      <c r="B147" s="129" t="s">
        <v>429</v>
      </c>
      <c r="C147" s="37" t="s">
        <v>85</v>
      </c>
      <c r="D147" s="129" t="s">
        <v>5</v>
      </c>
      <c r="E147" s="129">
        <v>28</v>
      </c>
      <c r="F147" s="129" t="s">
        <v>6</v>
      </c>
      <c r="G147" s="129" t="s">
        <v>22</v>
      </c>
      <c r="H147" s="15" t="s">
        <v>86</v>
      </c>
      <c r="I147" s="68">
        <v>54.85</v>
      </c>
      <c r="J147" s="16">
        <f t="shared" si="7"/>
        <v>1535.8</v>
      </c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7"/>
      <c r="AL147" s="17"/>
      <c r="AM147" s="17"/>
      <c r="AN147" s="17"/>
      <c r="AO147" s="17"/>
      <c r="AP147" s="17"/>
      <c r="AQ147" s="17"/>
      <c r="AR147" s="17"/>
      <c r="AS147" s="17"/>
      <c r="AT147" s="17"/>
      <c r="AU147" s="17"/>
      <c r="AV147" s="17"/>
      <c r="AW147" s="17"/>
      <c r="AX147" s="17"/>
      <c r="AY147" s="17"/>
      <c r="AZ147" s="17"/>
      <c r="BA147" s="17"/>
      <c r="BB147" s="17"/>
      <c r="BC147" s="17"/>
      <c r="BD147" s="17"/>
      <c r="BE147" s="17"/>
      <c r="BF147" s="17"/>
      <c r="BG147" s="17"/>
      <c r="BH147" s="17"/>
      <c r="BI147" s="17"/>
      <c r="BJ147" s="17"/>
      <c r="BK147" s="17"/>
      <c r="BL147" s="17"/>
      <c r="BM147" s="17"/>
      <c r="BN147" s="17"/>
      <c r="BO147" s="17"/>
      <c r="BP147" s="17"/>
      <c r="BQ147" s="17"/>
      <c r="BR147" s="17"/>
      <c r="BS147" s="17"/>
      <c r="BT147" s="17"/>
      <c r="BU147" s="17"/>
      <c r="BV147" s="17"/>
      <c r="BW147" s="17"/>
      <c r="BX147" s="17"/>
      <c r="BY147" s="17"/>
      <c r="BZ147" s="17"/>
      <c r="CA147" s="17"/>
      <c r="CB147" s="17"/>
      <c r="CC147" s="17"/>
      <c r="CD147" s="17"/>
      <c r="CE147" s="17"/>
      <c r="CF147" s="17"/>
      <c r="CG147" s="17"/>
      <c r="CH147" s="17"/>
      <c r="CI147" s="17"/>
      <c r="CJ147" s="17"/>
      <c r="CK147" s="17"/>
      <c r="CL147" s="17"/>
      <c r="CM147" s="17"/>
      <c r="CN147" s="17"/>
      <c r="CO147" s="17"/>
      <c r="CP147" s="17"/>
      <c r="CQ147" s="17"/>
      <c r="CR147" s="17"/>
      <c r="CS147" s="17"/>
      <c r="CT147" s="17"/>
      <c r="CU147" s="17"/>
      <c r="CV147" s="17"/>
      <c r="CW147" s="17"/>
      <c r="CX147" s="17"/>
      <c r="CY147" s="17"/>
      <c r="CZ147" s="17"/>
      <c r="DA147" s="17"/>
      <c r="DB147" s="17"/>
      <c r="DC147" s="17"/>
      <c r="DD147" s="17"/>
      <c r="DE147" s="17"/>
      <c r="DF147" s="17"/>
      <c r="DG147" s="17"/>
      <c r="DH147" s="17"/>
      <c r="DI147" s="17"/>
      <c r="DJ147" s="17"/>
      <c r="DK147" s="17"/>
      <c r="DL147" s="17"/>
      <c r="DM147" s="17"/>
      <c r="DN147" s="17"/>
      <c r="DO147" s="17"/>
      <c r="DP147" s="17"/>
      <c r="DQ147" s="17"/>
      <c r="DR147" s="17"/>
      <c r="DS147" s="17"/>
      <c r="DT147" s="17"/>
      <c r="DU147" s="17"/>
      <c r="DV147" s="17"/>
      <c r="DW147" s="17"/>
      <c r="DX147" s="17"/>
      <c r="DY147" s="17"/>
      <c r="DZ147" s="17"/>
      <c r="EA147" s="17"/>
      <c r="EB147" s="17"/>
      <c r="EC147" s="17"/>
      <c r="ED147" s="17"/>
      <c r="EE147" s="17"/>
      <c r="EF147" s="17"/>
      <c r="EG147" s="17"/>
      <c r="EH147" s="17"/>
      <c r="EI147" s="17"/>
      <c r="EJ147" s="17"/>
      <c r="EK147" s="17"/>
      <c r="EL147" s="17"/>
      <c r="EM147" s="17"/>
      <c r="EN147" s="17"/>
      <c r="EO147" s="17"/>
      <c r="EP147" s="17"/>
      <c r="EQ147" s="17"/>
      <c r="ER147" s="17"/>
      <c r="ES147" s="17"/>
      <c r="ET147" s="17"/>
      <c r="EU147" s="17"/>
      <c r="EV147" s="17"/>
      <c r="EW147" s="17"/>
      <c r="EX147" s="17"/>
      <c r="EY147" s="17"/>
      <c r="EZ147" s="17"/>
      <c r="FA147" s="17"/>
      <c r="FB147" s="17"/>
      <c r="FC147" s="17"/>
      <c r="FD147" s="17"/>
      <c r="FE147" s="17"/>
      <c r="FF147" s="17"/>
      <c r="FG147" s="17"/>
      <c r="FH147" s="17"/>
      <c r="FI147" s="17"/>
      <c r="FJ147" s="17"/>
      <c r="FK147" s="17"/>
      <c r="FL147" s="17"/>
      <c r="FM147" s="17"/>
      <c r="FN147" s="17"/>
      <c r="FO147" s="17"/>
      <c r="FP147" s="17"/>
      <c r="FQ147" s="17"/>
      <c r="FR147" s="17"/>
      <c r="FS147" s="17"/>
      <c r="FT147" s="17"/>
      <c r="FU147" s="17"/>
      <c r="FV147" s="17"/>
      <c r="FW147" s="17"/>
      <c r="FX147" s="17"/>
      <c r="FY147" s="17"/>
      <c r="FZ147" s="17"/>
      <c r="GA147" s="17"/>
      <c r="GB147" s="17"/>
      <c r="GC147" s="17"/>
      <c r="GD147" s="17"/>
      <c r="GE147" s="17"/>
      <c r="GF147" s="17"/>
      <c r="GG147" s="17"/>
      <c r="GH147" s="17"/>
      <c r="GI147" s="17"/>
      <c r="GJ147" s="17"/>
      <c r="GK147" s="17"/>
      <c r="GL147" s="17"/>
      <c r="GM147" s="17"/>
      <c r="GN147" s="17"/>
      <c r="GO147" s="17"/>
      <c r="GP147" s="17"/>
      <c r="GQ147" s="17"/>
      <c r="GR147" s="17"/>
      <c r="GS147" s="17"/>
      <c r="GT147" s="17"/>
      <c r="GU147" s="17"/>
      <c r="GV147" s="17"/>
      <c r="GW147" s="17"/>
      <c r="GX147" s="17"/>
      <c r="GY147" s="17"/>
      <c r="GZ147" s="17"/>
      <c r="HA147" s="17"/>
      <c r="HB147" s="17"/>
      <c r="HC147" s="17"/>
      <c r="HD147" s="17"/>
      <c r="HE147" s="17"/>
      <c r="HF147" s="17"/>
      <c r="HG147" s="17"/>
      <c r="HH147" s="17"/>
      <c r="HI147" s="17"/>
      <c r="HJ147" s="17"/>
      <c r="HK147" s="17"/>
      <c r="HL147" s="17"/>
      <c r="HM147" s="17"/>
      <c r="HN147" s="17"/>
      <c r="HO147" s="17"/>
    </row>
    <row r="148" spans="2:223" s="18" customFormat="1" ht="20.100000000000001" customHeight="1">
      <c r="B148" s="129" t="s">
        <v>430</v>
      </c>
      <c r="C148" s="37" t="s">
        <v>87</v>
      </c>
      <c r="D148" s="129" t="s">
        <v>5</v>
      </c>
      <c r="E148" s="129">
        <v>5</v>
      </c>
      <c r="F148" s="129" t="s">
        <v>6</v>
      </c>
      <c r="G148" s="129" t="s">
        <v>22</v>
      </c>
      <c r="H148" s="15" t="s">
        <v>88</v>
      </c>
      <c r="I148" s="68">
        <v>17.55</v>
      </c>
      <c r="J148" s="16">
        <f t="shared" si="7"/>
        <v>87.75</v>
      </c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7"/>
      <c r="AL148" s="17"/>
      <c r="AM148" s="17"/>
      <c r="AN148" s="17"/>
      <c r="AO148" s="17"/>
      <c r="AP148" s="17"/>
      <c r="AQ148" s="17"/>
      <c r="AR148" s="17"/>
      <c r="AS148" s="17"/>
      <c r="AT148" s="17"/>
      <c r="AU148" s="17"/>
      <c r="AV148" s="17"/>
      <c r="AW148" s="17"/>
      <c r="AX148" s="17"/>
      <c r="AY148" s="17"/>
      <c r="AZ148" s="17"/>
      <c r="BA148" s="17"/>
      <c r="BB148" s="17"/>
      <c r="BC148" s="17"/>
      <c r="BD148" s="17"/>
      <c r="BE148" s="17"/>
      <c r="BF148" s="17"/>
      <c r="BG148" s="17"/>
      <c r="BH148" s="17"/>
      <c r="BI148" s="17"/>
      <c r="BJ148" s="17"/>
      <c r="BK148" s="17"/>
      <c r="BL148" s="17"/>
      <c r="BM148" s="17"/>
      <c r="BN148" s="17"/>
      <c r="BO148" s="17"/>
      <c r="BP148" s="17"/>
      <c r="BQ148" s="17"/>
      <c r="BR148" s="17"/>
      <c r="BS148" s="17"/>
      <c r="BT148" s="17"/>
      <c r="BU148" s="17"/>
      <c r="BV148" s="17"/>
      <c r="BW148" s="17"/>
      <c r="BX148" s="17"/>
      <c r="BY148" s="17"/>
      <c r="BZ148" s="17"/>
      <c r="CA148" s="17"/>
      <c r="CB148" s="17"/>
      <c r="CC148" s="17"/>
      <c r="CD148" s="17"/>
      <c r="CE148" s="17"/>
      <c r="CF148" s="17"/>
      <c r="CG148" s="17"/>
      <c r="CH148" s="17"/>
      <c r="CI148" s="17"/>
      <c r="CJ148" s="17"/>
      <c r="CK148" s="17"/>
      <c r="CL148" s="17"/>
      <c r="CM148" s="17"/>
      <c r="CN148" s="17"/>
      <c r="CO148" s="17"/>
      <c r="CP148" s="17"/>
      <c r="CQ148" s="17"/>
      <c r="CR148" s="17"/>
      <c r="CS148" s="17"/>
      <c r="CT148" s="17"/>
      <c r="CU148" s="17"/>
      <c r="CV148" s="17"/>
      <c r="CW148" s="17"/>
      <c r="CX148" s="17"/>
      <c r="CY148" s="17"/>
      <c r="CZ148" s="17"/>
      <c r="DA148" s="17"/>
      <c r="DB148" s="17"/>
      <c r="DC148" s="17"/>
      <c r="DD148" s="17"/>
      <c r="DE148" s="17"/>
      <c r="DF148" s="17"/>
      <c r="DG148" s="17"/>
      <c r="DH148" s="17"/>
      <c r="DI148" s="17"/>
      <c r="DJ148" s="17"/>
      <c r="DK148" s="17"/>
      <c r="DL148" s="17"/>
      <c r="DM148" s="17"/>
      <c r="DN148" s="17"/>
      <c r="DO148" s="17"/>
      <c r="DP148" s="17"/>
      <c r="DQ148" s="17"/>
      <c r="DR148" s="17"/>
      <c r="DS148" s="17"/>
      <c r="DT148" s="17"/>
      <c r="DU148" s="17"/>
      <c r="DV148" s="17"/>
      <c r="DW148" s="17"/>
      <c r="DX148" s="17"/>
      <c r="DY148" s="17"/>
      <c r="DZ148" s="17"/>
      <c r="EA148" s="17"/>
      <c r="EB148" s="17"/>
      <c r="EC148" s="17"/>
      <c r="ED148" s="17"/>
      <c r="EE148" s="17"/>
      <c r="EF148" s="17"/>
      <c r="EG148" s="17"/>
      <c r="EH148" s="17"/>
      <c r="EI148" s="17"/>
      <c r="EJ148" s="17"/>
      <c r="EK148" s="17"/>
      <c r="EL148" s="17"/>
      <c r="EM148" s="17"/>
      <c r="EN148" s="17"/>
      <c r="EO148" s="17"/>
      <c r="EP148" s="17"/>
      <c r="EQ148" s="17"/>
      <c r="ER148" s="17"/>
      <c r="ES148" s="17"/>
      <c r="ET148" s="17"/>
      <c r="EU148" s="17"/>
      <c r="EV148" s="17"/>
      <c r="EW148" s="17"/>
      <c r="EX148" s="17"/>
      <c r="EY148" s="17"/>
      <c r="EZ148" s="17"/>
      <c r="FA148" s="17"/>
      <c r="FB148" s="17"/>
      <c r="FC148" s="17"/>
      <c r="FD148" s="17"/>
      <c r="FE148" s="17"/>
      <c r="FF148" s="17"/>
      <c r="FG148" s="17"/>
      <c r="FH148" s="17"/>
      <c r="FI148" s="17"/>
      <c r="FJ148" s="17"/>
      <c r="FK148" s="17"/>
      <c r="FL148" s="17"/>
      <c r="FM148" s="17"/>
      <c r="FN148" s="17"/>
      <c r="FO148" s="17"/>
      <c r="FP148" s="17"/>
      <c r="FQ148" s="17"/>
      <c r="FR148" s="17"/>
      <c r="FS148" s="17"/>
      <c r="FT148" s="17"/>
      <c r="FU148" s="17"/>
      <c r="FV148" s="17"/>
      <c r="FW148" s="17"/>
      <c r="FX148" s="17"/>
      <c r="FY148" s="17"/>
      <c r="FZ148" s="17"/>
      <c r="GA148" s="17"/>
      <c r="GB148" s="17"/>
      <c r="GC148" s="17"/>
      <c r="GD148" s="17"/>
      <c r="GE148" s="17"/>
      <c r="GF148" s="17"/>
      <c r="GG148" s="17"/>
      <c r="GH148" s="17"/>
      <c r="GI148" s="17"/>
      <c r="GJ148" s="17"/>
      <c r="GK148" s="17"/>
      <c r="GL148" s="17"/>
      <c r="GM148" s="17"/>
      <c r="GN148" s="17"/>
      <c r="GO148" s="17"/>
      <c r="GP148" s="17"/>
      <c r="GQ148" s="17"/>
      <c r="GR148" s="17"/>
      <c r="GS148" s="17"/>
      <c r="GT148" s="17"/>
      <c r="GU148" s="17"/>
      <c r="GV148" s="17"/>
      <c r="GW148" s="17"/>
      <c r="GX148" s="17"/>
      <c r="GY148" s="17"/>
      <c r="GZ148" s="17"/>
      <c r="HA148" s="17"/>
      <c r="HB148" s="17"/>
      <c r="HC148" s="17"/>
      <c r="HD148" s="17"/>
      <c r="HE148" s="17"/>
      <c r="HF148" s="17"/>
      <c r="HG148" s="17"/>
      <c r="HH148" s="17"/>
      <c r="HI148" s="17"/>
      <c r="HJ148" s="17"/>
      <c r="HK148" s="17"/>
      <c r="HL148" s="17"/>
      <c r="HM148" s="17"/>
      <c r="HN148" s="17"/>
      <c r="HO148" s="17"/>
    </row>
    <row r="149" spans="2:223" s="18" customFormat="1" ht="22.5">
      <c r="B149" s="129" t="s">
        <v>431</v>
      </c>
      <c r="C149" s="14" t="s">
        <v>89</v>
      </c>
      <c r="D149" s="129" t="s">
        <v>5</v>
      </c>
      <c r="E149" s="129">
        <v>3</v>
      </c>
      <c r="F149" s="129" t="s">
        <v>2</v>
      </c>
      <c r="G149" s="129" t="s">
        <v>22</v>
      </c>
      <c r="H149" s="15" t="s">
        <v>90</v>
      </c>
      <c r="I149" s="68">
        <v>14.28</v>
      </c>
      <c r="J149" s="16">
        <f t="shared" si="7"/>
        <v>42.839999999999996</v>
      </c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7"/>
      <c r="AL149" s="17"/>
      <c r="AM149" s="17"/>
      <c r="AN149" s="17"/>
      <c r="AO149" s="17"/>
      <c r="AP149" s="17"/>
      <c r="AQ149" s="17"/>
      <c r="AR149" s="17"/>
      <c r="AS149" s="17"/>
      <c r="AT149" s="17"/>
      <c r="AU149" s="17"/>
      <c r="AV149" s="17"/>
      <c r="AW149" s="17"/>
      <c r="AX149" s="17"/>
      <c r="AY149" s="17"/>
      <c r="AZ149" s="17"/>
      <c r="BA149" s="17"/>
      <c r="BB149" s="17"/>
      <c r="BC149" s="17"/>
      <c r="BD149" s="17"/>
      <c r="BE149" s="17"/>
      <c r="BF149" s="17"/>
      <c r="BG149" s="17"/>
      <c r="BH149" s="17"/>
      <c r="BI149" s="17"/>
      <c r="BJ149" s="17"/>
      <c r="BK149" s="17"/>
      <c r="BL149" s="17"/>
      <c r="BM149" s="17"/>
      <c r="BN149" s="17"/>
      <c r="BO149" s="17"/>
      <c r="BP149" s="17"/>
      <c r="BQ149" s="17"/>
      <c r="BR149" s="17"/>
      <c r="BS149" s="17"/>
      <c r="BT149" s="17"/>
      <c r="BU149" s="17"/>
      <c r="BV149" s="17"/>
      <c r="BW149" s="17"/>
      <c r="BX149" s="17"/>
      <c r="BY149" s="17"/>
      <c r="BZ149" s="17"/>
      <c r="CA149" s="17"/>
      <c r="CB149" s="17"/>
      <c r="CC149" s="17"/>
      <c r="CD149" s="17"/>
      <c r="CE149" s="17"/>
      <c r="CF149" s="17"/>
      <c r="CG149" s="17"/>
      <c r="CH149" s="17"/>
      <c r="CI149" s="17"/>
      <c r="CJ149" s="17"/>
      <c r="CK149" s="17"/>
      <c r="CL149" s="17"/>
      <c r="CM149" s="17"/>
      <c r="CN149" s="17"/>
      <c r="CO149" s="17"/>
      <c r="CP149" s="17"/>
      <c r="CQ149" s="17"/>
      <c r="CR149" s="17"/>
      <c r="CS149" s="17"/>
      <c r="CT149" s="17"/>
      <c r="CU149" s="17"/>
      <c r="CV149" s="17"/>
      <c r="CW149" s="17"/>
      <c r="CX149" s="17"/>
      <c r="CY149" s="17"/>
      <c r="CZ149" s="17"/>
      <c r="DA149" s="17"/>
      <c r="DB149" s="17"/>
      <c r="DC149" s="17"/>
      <c r="DD149" s="17"/>
      <c r="DE149" s="17"/>
      <c r="DF149" s="17"/>
      <c r="DG149" s="17"/>
      <c r="DH149" s="17"/>
      <c r="DI149" s="17"/>
      <c r="DJ149" s="17"/>
      <c r="DK149" s="17"/>
      <c r="DL149" s="17"/>
      <c r="DM149" s="17"/>
      <c r="DN149" s="17"/>
      <c r="DO149" s="17"/>
      <c r="DP149" s="17"/>
      <c r="DQ149" s="17"/>
      <c r="DR149" s="17"/>
      <c r="DS149" s="17"/>
      <c r="DT149" s="17"/>
      <c r="DU149" s="17"/>
      <c r="DV149" s="17"/>
      <c r="DW149" s="17"/>
      <c r="DX149" s="17"/>
      <c r="DY149" s="17"/>
      <c r="DZ149" s="17"/>
      <c r="EA149" s="17"/>
      <c r="EB149" s="17"/>
      <c r="EC149" s="17"/>
      <c r="ED149" s="17"/>
      <c r="EE149" s="17"/>
      <c r="EF149" s="17"/>
      <c r="EG149" s="17"/>
      <c r="EH149" s="17"/>
      <c r="EI149" s="17"/>
      <c r="EJ149" s="17"/>
      <c r="EK149" s="17"/>
      <c r="EL149" s="17"/>
      <c r="EM149" s="17"/>
      <c r="EN149" s="17"/>
      <c r="EO149" s="17"/>
      <c r="EP149" s="17"/>
      <c r="EQ149" s="17"/>
      <c r="ER149" s="17"/>
      <c r="ES149" s="17"/>
      <c r="ET149" s="17"/>
      <c r="EU149" s="17"/>
      <c r="EV149" s="17"/>
      <c r="EW149" s="17"/>
      <c r="EX149" s="17"/>
      <c r="EY149" s="17"/>
      <c r="EZ149" s="17"/>
      <c r="FA149" s="17"/>
      <c r="FB149" s="17"/>
      <c r="FC149" s="17"/>
      <c r="FD149" s="17"/>
      <c r="FE149" s="17"/>
      <c r="FF149" s="17"/>
      <c r="FG149" s="17"/>
      <c r="FH149" s="17"/>
      <c r="FI149" s="17"/>
      <c r="FJ149" s="17"/>
      <c r="FK149" s="17"/>
      <c r="FL149" s="17"/>
      <c r="FM149" s="17"/>
      <c r="FN149" s="17"/>
      <c r="FO149" s="17"/>
      <c r="FP149" s="17"/>
      <c r="FQ149" s="17"/>
      <c r="FR149" s="17"/>
      <c r="FS149" s="17"/>
      <c r="FT149" s="17"/>
      <c r="FU149" s="17"/>
      <c r="FV149" s="17"/>
      <c r="FW149" s="17"/>
      <c r="FX149" s="17"/>
      <c r="FY149" s="17"/>
      <c r="FZ149" s="17"/>
      <c r="GA149" s="17"/>
      <c r="GB149" s="17"/>
      <c r="GC149" s="17"/>
      <c r="GD149" s="17"/>
      <c r="GE149" s="17"/>
      <c r="GF149" s="17"/>
      <c r="GG149" s="17"/>
      <c r="GH149" s="17"/>
      <c r="GI149" s="17"/>
      <c r="GJ149" s="17"/>
      <c r="GK149" s="17"/>
      <c r="GL149" s="17"/>
      <c r="GM149" s="17"/>
      <c r="GN149" s="17"/>
      <c r="GO149" s="17"/>
      <c r="GP149" s="17"/>
      <c r="GQ149" s="17"/>
      <c r="GR149" s="17"/>
      <c r="GS149" s="17"/>
      <c r="GT149" s="17"/>
      <c r="GU149" s="17"/>
      <c r="GV149" s="17"/>
      <c r="GW149" s="17"/>
      <c r="GX149" s="17"/>
      <c r="GY149" s="17"/>
      <c r="GZ149" s="17"/>
      <c r="HA149" s="17"/>
      <c r="HB149" s="17"/>
      <c r="HC149" s="17"/>
      <c r="HD149" s="17"/>
      <c r="HE149" s="17"/>
      <c r="HF149" s="17"/>
      <c r="HG149" s="17"/>
      <c r="HH149" s="17"/>
      <c r="HI149" s="17"/>
      <c r="HJ149" s="17"/>
      <c r="HK149" s="17"/>
      <c r="HL149" s="17"/>
      <c r="HM149" s="17"/>
      <c r="HN149" s="17"/>
      <c r="HO149" s="17"/>
    </row>
    <row r="150" spans="2:223" s="18" customFormat="1" ht="22.5">
      <c r="B150" s="129" t="s">
        <v>432</v>
      </c>
      <c r="C150" s="14" t="s">
        <v>694</v>
      </c>
      <c r="D150" s="129" t="s">
        <v>5</v>
      </c>
      <c r="E150" s="129">
        <v>20</v>
      </c>
      <c r="F150" s="129" t="s">
        <v>2</v>
      </c>
      <c r="G150" s="129" t="s">
        <v>22</v>
      </c>
      <c r="H150" s="15" t="s">
        <v>1146</v>
      </c>
      <c r="I150" s="68">
        <v>21.85</v>
      </c>
      <c r="J150" s="16">
        <f t="shared" si="7"/>
        <v>437</v>
      </c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7"/>
      <c r="AL150" s="17"/>
      <c r="AM150" s="17"/>
      <c r="AN150" s="17"/>
      <c r="AO150" s="17"/>
      <c r="AP150" s="17"/>
      <c r="AQ150" s="17"/>
      <c r="AR150" s="17"/>
      <c r="AS150" s="17"/>
      <c r="AT150" s="17"/>
      <c r="AU150" s="17"/>
      <c r="AV150" s="17"/>
      <c r="AW150" s="17"/>
      <c r="AX150" s="17"/>
      <c r="AY150" s="17"/>
      <c r="AZ150" s="17"/>
      <c r="BA150" s="17"/>
      <c r="BB150" s="17"/>
      <c r="BC150" s="17"/>
      <c r="BD150" s="17"/>
      <c r="BE150" s="17"/>
      <c r="BF150" s="17"/>
      <c r="BG150" s="17"/>
      <c r="BH150" s="17"/>
      <c r="BI150" s="17"/>
      <c r="BJ150" s="17"/>
      <c r="BK150" s="17"/>
      <c r="BL150" s="17"/>
      <c r="BM150" s="17"/>
      <c r="BN150" s="17"/>
      <c r="BO150" s="17"/>
      <c r="BP150" s="17"/>
      <c r="BQ150" s="17"/>
      <c r="BR150" s="17"/>
      <c r="BS150" s="17"/>
      <c r="BT150" s="17"/>
      <c r="BU150" s="17"/>
      <c r="BV150" s="17"/>
      <c r="BW150" s="17"/>
      <c r="BX150" s="17"/>
      <c r="BY150" s="17"/>
      <c r="BZ150" s="17"/>
      <c r="CA150" s="17"/>
      <c r="CB150" s="17"/>
      <c r="CC150" s="17"/>
      <c r="CD150" s="17"/>
      <c r="CE150" s="17"/>
      <c r="CF150" s="17"/>
      <c r="CG150" s="17"/>
      <c r="CH150" s="17"/>
      <c r="CI150" s="17"/>
      <c r="CJ150" s="17"/>
      <c r="CK150" s="17"/>
      <c r="CL150" s="17"/>
      <c r="CM150" s="17"/>
      <c r="CN150" s="17"/>
      <c r="CO150" s="17"/>
      <c r="CP150" s="17"/>
      <c r="CQ150" s="17"/>
      <c r="CR150" s="17"/>
      <c r="CS150" s="17"/>
      <c r="CT150" s="17"/>
      <c r="CU150" s="17"/>
      <c r="CV150" s="17"/>
      <c r="CW150" s="17"/>
      <c r="CX150" s="17"/>
      <c r="CY150" s="17"/>
      <c r="CZ150" s="17"/>
      <c r="DA150" s="17"/>
      <c r="DB150" s="17"/>
      <c r="DC150" s="17"/>
      <c r="DD150" s="17"/>
      <c r="DE150" s="17"/>
      <c r="DF150" s="17"/>
      <c r="DG150" s="17"/>
      <c r="DH150" s="17"/>
      <c r="DI150" s="17"/>
      <c r="DJ150" s="17"/>
      <c r="DK150" s="17"/>
      <c r="DL150" s="17"/>
      <c r="DM150" s="17"/>
      <c r="DN150" s="17"/>
      <c r="DO150" s="17"/>
      <c r="DP150" s="17"/>
      <c r="DQ150" s="17"/>
      <c r="DR150" s="17"/>
      <c r="DS150" s="17"/>
      <c r="DT150" s="17"/>
      <c r="DU150" s="17"/>
      <c r="DV150" s="17"/>
      <c r="DW150" s="17"/>
      <c r="DX150" s="17"/>
      <c r="DY150" s="17"/>
      <c r="DZ150" s="17"/>
      <c r="EA150" s="17"/>
      <c r="EB150" s="17"/>
      <c r="EC150" s="17"/>
      <c r="ED150" s="17"/>
      <c r="EE150" s="17"/>
      <c r="EF150" s="17"/>
      <c r="EG150" s="17"/>
      <c r="EH150" s="17"/>
      <c r="EI150" s="17"/>
      <c r="EJ150" s="17"/>
      <c r="EK150" s="17"/>
      <c r="EL150" s="17"/>
      <c r="EM150" s="17"/>
      <c r="EN150" s="17"/>
      <c r="EO150" s="17"/>
      <c r="EP150" s="17"/>
      <c r="EQ150" s="17"/>
      <c r="ER150" s="17"/>
      <c r="ES150" s="17"/>
      <c r="ET150" s="17"/>
      <c r="EU150" s="17"/>
      <c r="EV150" s="17"/>
      <c r="EW150" s="17"/>
      <c r="EX150" s="17"/>
      <c r="EY150" s="17"/>
      <c r="EZ150" s="17"/>
      <c r="FA150" s="17"/>
      <c r="FB150" s="17"/>
      <c r="FC150" s="17"/>
      <c r="FD150" s="17"/>
      <c r="FE150" s="17"/>
      <c r="FF150" s="17"/>
      <c r="FG150" s="17"/>
      <c r="FH150" s="17"/>
      <c r="FI150" s="17"/>
      <c r="FJ150" s="17"/>
      <c r="FK150" s="17"/>
      <c r="FL150" s="17"/>
      <c r="FM150" s="17"/>
      <c r="FN150" s="17"/>
      <c r="FO150" s="17"/>
      <c r="FP150" s="17"/>
      <c r="FQ150" s="17"/>
      <c r="FR150" s="17"/>
      <c r="FS150" s="17"/>
      <c r="FT150" s="17"/>
      <c r="FU150" s="17"/>
      <c r="FV150" s="17"/>
      <c r="FW150" s="17"/>
      <c r="FX150" s="17"/>
      <c r="FY150" s="17"/>
      <c r="FZ150" s="17"/>
      <c r="GA150" s="17"/>
      <c r="GB150" s="17"/>
      <c r="GC150" s="17"/>
      <c r="GD150" s="17"/>
      <c r="GE150" s="17"/>
      <c r="GF150" s="17"/>
      <c r="GG150" s="17"/>
      <c r="GH150" s="17"/>
      <c r="GI150" s="17"/>
      <c r="GJ150" s="17"/>
      <c r="GK150" s="17"/>
      <c r="GL150" s="17"/>
      <c r="GM150" s="17"/>
      <c r="GN150" s="17"/>
      <c r="GO150" s="17"/>
      <c r="GP150" s="17"/>
      <c r="GQ150" s="17"/>
      <c r="GR150" s="17"/>
      <c r="GS150" s="17"/>
      <c r="GT150" s="17"/>
      <c r="GU150" s="17"/>
      <c r="GV150" s="17"/>
      <c r="GW150" s="17"/>
      <c r="GX150" s="17"/>
      <c r="GY150" s="17"/>
      <c r="GZ150" s="17"/>
      <c r="HA150" s="17"/>
      <c r="HB150" s="17"/>
      <c r="HC150" s="17"/>
      <c r="HD150" s="17"/>
      <c r="HE150" s="17"/>
      <c r="HF150" s="17"/>
      <c r="HG150" s="17"/>
      <c r="HH150" s="17"/>
      <c r="HI150" s="17"/>
      <c r="HJ150" s="17"/>
      <c r="HK150" s="17"/>
      <c r="HL150" s="17"/>
      <c r="HM150" s="17"/>
      <c r="HN150" s="17"/>
      <c r="HO150" s="17"/>
    </row>
    <row r="151" spans="2:223" s="18" customFormat="1" ht="22.5">
      <c r="B151" s="129" t="s">
        <v>433</v>
      </c>
      <c r="C151" s="14" t="s">
        <v>695</v>
      </c>
      <c r="D151" s="129" t="s">
        <v>5</v>
      </c>
      <c r="E151" s="129">
        <v>10</v>
      </c>
      <c r="F151" s="129" t="s">
        <v>2</v>
      </c>
      <c r="G151" s="129" t="s">
        <v>22</v>
      </c>
      <c r="H151" s="15" t="s">
        <v>696</v>
      </c>
      <c r="I151" s="68">
        <v>26.44</v>
      </c>
      <c r="J151" s="16">
        <f t="shared" si="7"/>
        <v>264.40000000000003</v>
      </c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7"/>
      <c r="AL151" s="17"/>
      <c r="AM151" s="17"/>
      <c r="AN151" s="17"/>
      <c r="AO151" s="17"/>
      <c r="AP151" s="17"/>
      <c r="AQ151" s="17"/>
      <c r="AR151" s="17"/>
      <c r="AS151" s="17"/>
      <c r="AT151" s="17"/>
      <c r="AU151" s="17"/>
      <c r="AV151" s="17"/>
      <c r="AW151" s="17"/>
      <c r="AX151" s="17"/>
      <c r="AY151" s="17"/>
      <c r="AZ151" s="17"/>
      <c r="BA151" s="17"/>
      <c r="BB151" s="17"/>
      <c r="BC151" s="17"/>
      <c r="BD151" s="17"/>
      <c r="BE151" s="17"/>
      <c r="BF151" s="17"/>
      <c r="BG151" s="17"/>
      <c r="BH151" s="17"/>
      <c r="BI151" s="17"/>
      <c r="BJ151" s="17"/>
      <c r="BK151" s="17"/>
      <c r="BL151" s="17"/>
      <c r="BM151" s="17"/>
      <c r="BN151" s="17"/>
      <c r="BO151" s="17"/>
      <c r="BP151" s="17"/>
      <c r="BQ151" s="17"/>
      <c r="BR151" s="17"/>
      <c r="BS151" s="17"/>
      <c r="BT151" s="17"/>
      <c r="BU151" s="17"/>
      <c r="BV151" s="17"/>
      <c r="BW151" s="17"/>
      <c r="BX151" s="17"/>
      <c r="BY151" s="17"/>
      <c r="BZ151" s="17"/>
      <c r="CA151" s="17"/>
      <c r="CB151" s="17"/>
      <c r="CC151" s="17"/>
      <c r="CD151" s="17"/>
      <c r="CE151" s="17"/>
      <c r="CF151" s="17"/>
      <c r="CG151" s="17"/>
      <c r="CH151" s="17"/>
      <c r="CI151" s="17"/>
      <c r="CJ151" s="17"/>
      <c r="CK151" s="17"/>
      <c r="CL151" s="17"/>
      <c r="CM151" s="17"/>
      <c r="CN151" s="17"/>
      <c r="CO151" s="17"/>
      <c r="CP151" s="17"/>
      <c r="CQ151" s="17"/>
      <c r="CR151" s="17"/>
      <c r="CS151" s="17"/>
      <c r="CT151" s="17"/>
      <c r="CU151" s="17"/>
      <c r="CV151" s="17"/>
      <c r="CW151" s="17"/>
      <c r="CX151" s="17"/>
      <c r="CY151" s="17"/>
      <c r="CZ151" s="17"/>
      <c r="DA151" s="17"/>
      <c r="DB151" s="17"/>
      <c r="DC151" s="17"/>
      <c r="DD151" s="17"/>
      <c r="DE151" s="17"/>
      <c r="DF151" s="17"/>
      <c r="DG151" s="17"/>
      <c r="DH151" s="17"/>
      <c r="DI151" s="17"/>
      <c r="DJ151" s="17"/>
      <c r="DK151" s="17"/>
      <c r="DL151" s="17"/>
      <c r="DM151" s="17"/>
      <c r="DN151" s="17"/>
      <c r="DO151" s="17"/>
      <c r="DP151" s="17"/>
      <c r="DQ151" s="17"/>
      <c r="DR151" s="17"/>
      <c r="DS151" s="17"/>
      <c r="DT151" s="17"/>
      <c r="DU151" s="17"/>
      <c r="DV151" s="17"/>
      <c r="DW151" s="17"/>
      <c r="DX151" s="17"/>
      <c r="DY151" s="17"/>
      <c r="DZ151" s="17"/>
      <c r="EA151" s="17"/>
      <c r="EB151" s="17"/>
      <c r="EC151" s="17"/>
      <c r="ED151" s="17"/>
      <c r="EE151" s="17"/>
      <c r="EF151" s="17"/>
      <c r="EG151" s="17"/>
      <c r="EH151" s="17"/>
      <c r="EI151" s="17"/>
      <c r="EJ151" s="17"/>
      <c r="EK151" s="17"/>
      <c r="EL151" s="17"/>
      <c r="EM151" s="17"/>
      <c r="EN151" s="17"/>
      <c r="EO151" s="17"/>
      <c r="EP151" s="17"/>
      <c r="EQ151" s="17"/>
      <c r="ER151" s="17"/>
      <c r="ES151" s="17"/>
      <c r="ET151" s="17"/>
      <c r="EU151" s="17"/>
      <c r="EV151" s="17"/>
      <c r="EW151" s="17"/>
      <c r="EX151" s="17"/>
      <c r="EY151" s="17"/>
      <c r="EZ151" s="17"/>
      <c r="FA151" s="17"/>
      <c r="FB151" s="17"/>
      <c r="FC151" s="17"/>
      <c r="FD151" s="17"/>
      <c r="FE151" s="17"/>
      <c r="FF151" s="17"/>
      <c r="FG151" s="17"/>
      <c r="FH151" s="17"/>
      <c r="FI151" s="17"/>
      <c r="FJ151" s="17"/>
      <c r="FK151" s="17"/>
      <c r="FL151" s="17"/>
      <c r="FM151" s="17"/>
      <c r="FN151" s="17"/>
      <c r="FO151" s="17"/>
      <c r="FP151" s="17"/>
      <c r="FQ151" s="17"/>
      <c r="FR151" s="17"/>
      <c r="FS151" s="17"/>
      <c r="FT151" s="17"/>
      <c r="FU151" s="17"/>
      <c r="FV151" s="17"/>
      <c r="FW151" s="17"/>
      <c r="FX151" s="17"/>
      <c r="FY151" s="17"/>
      <c r="FZ151" s="17"/>
      <c r="GA151" s="17"/>
      <c r="GB151" s="17"/>
      <c r="GC151" s="17"/>
      <c r="GD151" s="17"/>
      <c r="GE151" s="17"/>
      <c r="GF151" s="17"/>
      <c r="GG151" s="17"/>
      <c r="GH151" s="17"/>
      <c r="GI151" s="17"/>
      <c r="GJ151" s="17"/>
      <c r="GK151" s="17"/>
      <c r="GL151" s="17"/>
      <c r="GM151" s="17"/>
      <c r="GN151" s="17"/>
      <c r="GO151" s="17"/>
      <c r="GP151" s="17"/>
      <c r="GQ151" s="17"/>
      <c r="GR151" s="17"/>
      <c r="GS151" s="17"/>
      <c r="GT151" s="17"/>
      <c r="GU151" s="17"/>
      <c r="GV151" s="17"/>
      <c r="GW151" s="17"/>
      <c r="GX151" s="17"/>
      <c r="GY151" s="17"/>
      <c r="GZ151" s="17"/>
      <c r="HA151" s="17"/>
      <c r="HB151" s="17"/>
      <c r="HC151" s="17"/>
      <c r="HD151" s="17"/>
      <c r="HE151" s="17"/>
      <c r="HF151" s="17"/>
      <c r="HG151" s="17"/>
      <c r="HH151" s="17"/>
      <c r="HI151" s="17"/>
      <c r="HJ151" s="17"/>
      <c r="HK151" s="17"/>
      <c r="HL151" s="17"/>
      <c r="HM151" s="17"/>
      <c r="HN151" s="17"/>
      <c r="HO151" s="17"/>
    </row>
    <row r="152" spans="2:223" s="18" customFormat="1" ht="22.5">
      <c r="B152" s="129" t="s">
        <v>761</v>
      </c>
      <c r="C152" s="14" t="s">
        <v>91</v>
      </c>
      <c r="D152" s="129" t="s">
        <v>5</v>
      </c>
      <c r="E152" s="129">
        <v>63</v>
      </c>
      <c r="F152" s="129" t="s">
        <v>2</v>
      </c>
      <c r="G152" s="129" t="s">
        <v>22</v>
      </c>
      <c r="H152" s="15" t="s">
        <v>92</v>
      </c>
      <c r="I152" s="68">
        <v>29.11</v>
      </c>
      <c r="J152" s="16">
        <f t="shared" si="7"/>
        <v>1833.93</v>
      </c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7"/>
      <c r="AL152" s="17"/>
      <c r="AM152" s="17"/>
      <c r="AN152" s="17"/>
      <c r="AO152" s="17"/>
      <c r="AP152" s="17"/>
      <c r="AQ152" s="17"/>
      <c r="AR152" s="17"/>
      <c r="AS152" s="17"/>
      <c r="AT152" s="17"/>
      <c r="AU152" s="17"/>
      <c r="AV152" s="17"/>
      <c r="AW152" s="17"/>
      <c r="AX152" s="17"/>
      <c r="AY152" s="17"/>
      <c r="AZ152" s="17"/>
      <c r="BA152" s="17"/>
      <c r="BB152" s="17"/>
      <c r="BC152" s="17"/>
      <c r="BD152" s="17"/>
      <c r="BE152" s="17"/>
      <c r="BF152" s="17"/>
      <c r="BG152" s="17"/>
      <c r="BH152" s="17"/>
      <c r="BI152" s="17"/>
      <c r="BJ152" s="17"/>
      <c r="BK152" s="17"/>
      <c r="BL152" s="17"/>
      <c r="BM152" s="17"/>
      <c r="BN152" s="17"/>
      <c r="BO152" s="17"/>
      <c r="BP152" s="17"/>
      <c r="BQ152" s="17"/>
      <c r="BR152" s="17"/>
      <c r="BS152" s="17"/>
      <c r="BT152" s="17"/>
      <c r="BU152" s="17"/>
      <c r="BV152" s="17"/>
      <c r="BW152" s="17"/>
      <c r="BX152" s="17"/>
      <c r="BY152" s="17"/>
      <c r="BZ152" s="17"/>
      <c r="CA152" s="17"/>
      <c r="CB152" s="17"/>
      <c r="CC152" s="17"/>
      <c r="CD152" s="17"/>
      <c r="CE152" s="17"/>
      <c r="CF152" s="17"/>
      <c r="CG152" s="17"/>
      <c r="CH152" s="17"/>
      <c r="CI152" s="17"/>
      <c r="CJ152" s="17"/>
      <c r="CK152" s="17"/>
      <c r="CL152" s="17"/>
      <c r="CM152" s="17"/>
      <c r="CN152" s="17"/>
      <c r="CO152" s="17"/>
      <c r="CP152" s="17"/>
      <c r="CQ152" s="17"/>
      <c r="CR152" s="17"/>
      <c r="CS152" s="17"/>
      <c r="CT152" s="17"/>
      <c r="CU152" s="17"/>
      <c r="CV152" s="17"/>
      <c r="CW152" s="17"/>
      <c r="CX152" s="17"/>
      <c r="CY152" s="17"/>
      <c r="CZ152" s="17"/>
      <c r="DA152" s="17"/>
      <c r="DB152" s="17"/>
      <c r="DC152" s="17"/>
      <c r="DD152" s="17"/>
      <c r="DE152" s="17"/>
      <c r="DF152" s="17"/>
      <c r="DG152" s="17"/>
      <c r="DH152" s="17"/>
      <c r="DI152" s="17"/>
      <c r="DJ152" s="17"/>
      <c r="DK152" s="17"/>
      <c r="DL152" s="17"/>
      <c r="DM152" s="17"/>
      <c r="DN152" s="17"/>
      <c r="DO152" s="17"/>
      <c r="DP152" s="17"/>
      <c r="DQ152" s="17"/>
      <c r="DR152" s="17"/>
      <c r="DS152" s="17"/>
      <c r="DT152" s="17"/>
      <c r="DU152" s="17"/>
      <c r="DV152" s="17"/>
      <c r="DW152" s="17"/>
      <c r="DX152" s="17"/>
      <c r="DY152" s="17"/>
      <c r="DZ152" s="17"/>
      <c r="EA152" s="17"/>
      <c r="EB152" s="17"/>
      <c r="EC152" s="17"/>
      <c r="ED152" s="17"/>
      <c r="EE152" s="17"/>
      <c r="EF152" s="17"/>
      <c r="EG152" s="17"/>
      <c r="EH152" s="17"/>
      <c r="EI152" s="17"/>
      <c r="EJ152" s="17"/>
      <c r="EK152" s="17"/>
      <c r="EL152" s="17"/>
      <c r="EM152" s="17"/>
      <c r="EN152" s="17"/>
      <c r="EO152" s="17"/>
      <c r="EP152" s="17"/>
      <c r="EQ152" s="17"/>
      <c r="ER152" s="17"/>
      <c r="ES152" s="17"/>
      <c r="ET152" s="17"/>
      <c r="EU152" s="17"/>
      <c r="EV152" s="17"/>
      <c r="EW152" s="17"/>
      <c r="EX152" s="17"/>
      <c r="EY152" s="17"/>
      <c r="EZ152" s="17"/>
      <c r="FA152" s="17"/>
      <c r="FB152" s="17"/>
      <c r="FC152" s="17"/>
      <c r="FD152" s="17"/>
      <c r="FE152" s="17"/>
      <c r="FF152" s="17"/>
      <c r="FG152" s="17"/>
      <c r="FH152" s="17"/>
      <c r="FI152" s="17"/>
      <c r="FJ152" s="17"/>
      <c r="FK152" s="17"/>
      <c r="FL152" s="17"/>
      <c r="FM152" s="17"/>
      <c r="FN152" s="17"/>
      <c r="FO152" s="17"/>
      <c r="FP152" s="17"/>
      <c r="FQ152" s="17"/>
      <c r="FR152" s="17"/>
      <c r="FS152" s="17"/>
      <c r="FT152" s="17"/>
      <c r="FU152" s="17"/>
      <c r="FV152" s="17"/>
      <c r="FW152" s="17"/>
      <c r="FX152" s="17"/>
      <c r="FY152" s="17"/>
      <c r="FZ152" s="17"/>
      <c r="GA152" s="17"/>
      <c r="GB152" s="17"/>
      <c r="GC152" s="17"/>
      <c r="GD152" s="17"/>
      <c r="GE152" s="17"/>
      <c r="GF152" s="17"/>
      <c r="GG152" s="17"/>
      <c r="GH152" s="17"/>
      <c r="GI152" s="17"/>
      <c r="GJ152" s="17"/>
      <c r="GK152" s="17"/>
      <c r="GL152" s="17"/>
      <c r="GM152" s="17"/>
      <c r="GN152" s="17"/>
      <c r="GO152" s="17"/>
      <c r="GP152" s="17"/>
      <c r="GQ152" s="17"/>
      <c r="GR152" s="17"/>
      <c r="GS152" s="17"/>
      <c r="GT152" s="17"/>
      <c r="GU152" s="17"/>
      <c r="GV152" s="17"/>
      <c r="GW152" s="17"/>
      <c r="GX152" s="17"/>
      <c r="GY152" s="17"/>
      <c r="GZ152" s="17"/>
      <c r="HA152" s="17"/>
      <c r="HB152" s="17"/>
      <c r="HC152" s="17"/>
      <c r="HD152" s="17"/>
      <c r="HE152" s="17"/>
      <c r="HF152" s="17"/>
      <c r="HG152" s="17"/>
      <c r="HH152" s="17"/>
      <c r="HI152" s="17"/>
      <c r="HJ152" s="17"/>
      <c r="HK152" s="17"/>
      <c r="HL152" s="17"/>
      <c r="HM152" s="17"/>
      <c r="HN152" s="17"/>
      <c r="HO152" s="17"/>
    </row>
    <row r="153" spans="2:223" s="18" customFormat="1" ht="22.5">
      <c r="B153" s="129" t="s">
        <v>584</v>
      </c>
      <c r="C153" s="14" t="s">
        <v>93</v>
      </c>
      <c r="D153" s="129" t="s">
        <v>5</v>
      </c>
      <c r="E153" s="129">
        <v>130</v>
      </c>
      <c r="F153" s="129" t="s">
        <v>2</v>
      </c>
      <c r="G153" s="129" t="s">
        <v>22</v>
      </c>
      <c r="H153" s="15" t="s">
        <v>94</v>
      </c>
      <c r="I153" s="68">
        <v>52.9</v>
      </c>
      <c r="J153" s="16">
        <f t="shared" si="7"/>
        <v>6877</v>
      </c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7"/>
      <c r="AL153" s="17"/>
      <c r="AM153" s="17"/>
      <c r="AN153" s="17"/>
      <c r="AO153" s="17"/>
      <c r="AP153" s="17"/>
      <c r="AQ153" s="17"/>
      <c r="AR153" s="17"/>
      <c r="AS153" s="17"/>
      <c r="AT153" s="17"/>
      <c r="AU153" s="17"/>
      <c r="AV153" s="17"/>
      <c r="AW153" s="17"/>
      <c r="AX153" s="17"/>
      <c r="AY153" s="17"/>
      <c r="AZ153" s="17"/>
      <c r="BA153" s="17"/>
      <c r="BB153" s="17"/>
      <c r="BC153" s="17"/>
      <c r="BD153" s="17"/>
      <c r="BE153" s="17"/>
      <c r="BF153" s="17"/>
      <c r="BG153" s="17"/>
      <c r="BH153" s="17"/>
      <c r="BI153" s="17"/>
      <c r="BJ153" s="17"/>
      <c r="BK153" s="17"/>
      <c r="BL153" s="17"/>
      <c r="BM153" s="17"/>
      <c r="BN153" s="17"/>
      <c r="BO153" s="17"/>
      <c r="BP153" s="17"/>
      <c r="BQ153" s="17"/>
      <c r="BR153" s="17"/>
      <c r="BS153" s="17"/>
      <c r="BT153" s="17"/>
      <c r="BU153" s="17"/>
      <c r="BV153" s="17"/>
      <c r="BW153" s="17"/>
      <c r="BX153" s="17"/>
      <c r="BY153" s="17"/>
      <c r="BZ153" s="17"/>
      <c r="CA153" s="17"/>
      <c r="CB153" s="17"/>
      <c r="CC153" s="17"/>
      <c r="CD153" s="17"/>
      <c r="CE153" s="17"/>
      <c r="CF153" s="17"/>
      <c r="CG153" s="17"/>
      <c r="CH153" s="17"/>
      <c r="CI153" s="17"/>
      <c r="CJ153" s="17"/>
      <c r="CK153" s="17"/>
      <c r="CL153" s="17"/>
      <c r="CM153" s="17"/>
      <c r="CN153" s="17"/>
      <c r="CO153" s="17"/>
      <c r="CP153" s="17"/>
      <c r="CQ153" s="17"/>
      <c r="CR153" s="17"/>
      <c r="CS153" s="17"/>
      <c r="CT153" s="17"/>
      <c r="CU153" s="17"/>
      <c r="CV153" s="17"/>
      <c r="CW153" s="17"/>
      <c r="CX153" s="17"/>
      <c r="CY153" s="17"/>
      <c r="CZ153" s="17"/>
      <c r="DA153" s="17"/>
      <c r="DB153" s="17"/>
      <c r="DC153" s="17"/>
      <c r="DD153" s="17"/>
      <c r="DE153" s="17"/>
      <c r="DF153" s="17"/>
      <c r="DG153" s="17"/>
      <c r="DH153" s="17"/>
      <c r="DI153" s="17"/>
      <c r="DJ153" s="17"/>
      <c r="DK153" s="17"/>
      <c r="DL153" s="17"/>
      <c r="DM153" s="17"/>
      <c r="DN153" s="17"/>
      <c r="DO153" s="17"/>
      <c r="DP153" s="17"/>
      <c r="DQ153" s="17"/>
      <c r="DR153" s="17"/>
      <c r="DS153" s="17"/>
      <c r="DT153" s="17"/>
      <c r="DU153" s="17"/>
      <c r="DV153" s="17"/>
      <c r="DW153" s="17"/>
      <c r="DX153" s="17"/>
      <c r="DY153" s="17"/>
      <c r="DZ153" s="17"/>
      <c r="EA153" s="17"/>
      <c r="EB153" s="17"/>
      <c r="EC153" s="17"/>
      <c r="ED153" s="17"/>
      <c r="EE153" s="17"/>
      <c r="EF153" s="17"/>
      <c r="EG153" s="17"/>
      <c r="EH153" s="17"/>
      <c r="EI153" s="17"/>
      <c r="EJ153" s="17"/>
      <c r="EK153" s="17"/>
      <c r="EL153" s="17"/>
      <c r="EM153" s="17"/>
      <c r="EN153" s="17"/>
      <c r="EO153" s="17"/>
      <c r="EP153" s="17"/>
      <c r="EQ153" s="17"/>
      <c r="ER153" s="17"/>
      <c r="ES153" s="17"/>
      <c r="ET153" s="17"/>
      <c r="EU153" s="17"/>
      <c r="EV153" s="17"/>
      <c r="EW153" s="17"/>
      <c r="EX153" s="17"/>
      <c r="EY153" s="17"/>
      <c r="EZ153" s="17"/>
      <c r="FA153" s="17"/>
      <c r="FB153" s="17"/>
      <c r="FC153" s="17"/>
      <c r="FD153" s="17"/>
      <c r="FE153" s="17"/>
      <c r="FF153" s="17"/>
      <c r="FG153" s="17"/>
      <c r="FH153" s="17"/>
      <c r="FI153" s="17"/>
      <c r="FJ153" s="17"/>
      <c r="FK153" s="17"/>
      <c r="FL153" s="17"/>
      <c r="FM153" s="17"/>
      <c r="FN153" s="17"/>
      <c r="FO153" s="17"/>
      <c r="FP153" s="17"/>
      <c r="FQ153" s="17"/>
      <c r="FR153" s="17"/>
      <c r="FS153" s="17"/>
      <c r="FT153" s="17"/>
      <c r="FU153" s="17"/>
      <c r="FV153" s="17"/>
      <c r="FW153" s="17"/>
      <c r="FX153" s="17"/>
      <c r="FY153" s="17"/>
      <c r="FZ153" s="17"/>
      <c r="GA153" s="17"/>
      <c r="GB153" s="17"/>
      <c r="GC153" s="17"/>
      <c r="GD153" s="17"/>
      <c r="GE153" s="17"/>
      <c r="GF153" s="17"/>
      <c r="GG153" s="17"/>
      <c r="GH153" s="17"/>
      <c r="GI153" s="17"/>
      <c r="GJ153" s="17"/>
      <c r="GK153" s="17"/>
      <c r="GL153" s="17"/>
      <c r="GM153" s="17"/>
      <c r="GN153" s="17"/>
      <c r="GO153" s="17"/>
      <c r="GP153" s="17"/>
      <c r="GQ153" s="17"/>
      <c r="GR153" s="17"/>
      <c r="GS153" s="17"/>
      <c r="GT153" s="17"/>
      <c r="GU153" s="17"/>
      <c r="GV153" s="17"/>
      <c r="GW153" s="17"/>
      <c r="GX153" s="17"/>
      <c r="GY153" s="17"/>
      <c r="GZ153" s="17"/>
      <c r="HA153" s="17"/>
      <c r="HB153" s="17"/>
      <c r="HC153" s="17"/>
      <c r="HD153" s="17"/>
      <c r="HE153" s="17"/>
      <c r="HF153" s="17"/>
      <c r="HG153" s="17"/>
      <c r="HH153" s="17"/>
      <c r="HI153" s="17"/>
      <c r="HJ153" s="17"/>
      <c r="HK153" s="17"/>
      <c r="HL153" s="17"/>
      <c r="HM153" s="17"/>
      <c r="HN153" s="17"/>
      <c r="HO153" s="17"/>
    </row>
    <row r="154" spans="2:223" s="18" customFormat="1" ht="22.5">
      <c r="B154" s="129" t="s">
        <v>762</v>
      </c>
      <c r="C154" s="14" t="s">
        <v>95</v>
      </c>
      <c r="D154" s="129" t="s">
        <v>5</v>
      </c>
      <c r="E154" s="129">
        <v>160</v>
      </c>
      <c r="F154" s="129" t="s">
        <v>2</v>
      </c>
      <c r="G154" s="129" t="s">
        <v>22</v>
      </c>
      <c r="H154" s="15" t="s">
        <v>96</v>
      </c>
      <c r="I154" s="68">
        <v>16.7</v>
      </c>
      <c r="J154" s="16">
        <f t="shared" si="7"/>
        <v>2672</v>
      </c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7"/>
      <c r="AL154" s="17"/>
      <c r="AM154" s="17"/>
      <c r="AN154" s="17"/>
      <c r="AO154" s="17"/>
      <c r="AP154" s="17"/>
      <c r="AQ154" s="17"/>
      <c r="AR154" s="17"/>
      <c r="AS154" s="17"/>
      <c r="AT154" s="17"/>
      <c r="AU154" s="17"/>
      <c r="AV154" s="17"/>
      <c r="AW154" s="17"/>
      <c r="AX154" s="17"/>
      <c r="AY154" s="17"/>
      <c r="AZ154" s="17"/>
      <c r="BA154" s="17"/>
      <c r="BB154" s="17"/>
      <c r="BC154" s="17"/>
      <c r="BD154" s="17"/>
      <c r="BE154" s="17"/>
      <c r="BF154" s="17"/>
      <c r="BG154" s="17"/>
      <c r="BH154" s="17"/>
      <c r="BI154" s="17"/>
      <c r="BJ154" s="17"/>
      <c r="BK154" s="17"/>
      <c r="BL154" s="17"/>
      <c r="BM154" s="17"/>
      <c r="BN154" s="17"/>
      <c r="BO154" s="17"/>
      <c r="BP154" s="17"/>
      <c r="BQ154" s="17"/>
      <c r="BR154" s="17"/>
      <c r="BS154" s="17"/>
      <c r="BT154" s="17"/>
      <c r="BU154" s="17"/>
      <c r="BV154" s="17"/>
      <c r="BW154" s="17"/>
      <c r="BX154" s="17"/>
      <c r="BY154" s="17"/>
      <c r="BZ154" s="17"/>
      <c r="CA154" s="17"/>
      <c r="CB154" s="17"/>
      <c r="CC154" s="17"/>
      <c r="CD154" s="17"/>
      <c r="CE154" s="17"/>
      <c r="CF154" s="17"/>
      <c r="CG154" s="17"/>
      <c r="CH154" s="17"/>
      <c r="CI154" s="17"/>
      <c r="CJ154" s="17"/>
      <c r="CK154" s="17"/>
      <c r="CL154" s="17"/>
      <c r="CM154" s="17"/>
      <c r="CN154" s="17"/>
      <c r="CO154" s="17"/>
      <c r="CP154" s="17"/>
      <c r="CQ154" s="17"/>
      <c r="CR154" s="17"/>
      <c r="CS154" s="17"/>
      <c r="CT154" s="17"/>
      <c r="CU154" s="17"/>
      <c r="CV154" s="17"/>
      <c r="CW154" s="17"/>
      <c r="CX154" s="17"/>
      <c r="CY154" s="17"/>
      <c r="CZ154" s="17"/>
      <c r="DA154" s="17"/>
      <c r="DB154" s="17"/>
      <c r="DC154" s="17"/>
      <c r="DD154" s="17"/>
      <c r="DE154" s="17"/>
      <c r="DF154" s="17"/>
      <c r="DG154" s="17"/>
      <c r="DH154" s="17"/>
      <c r="DI154" s="17"/>
      <c r="DJ154" s="17"/>
      <c r="DK154" s="17"/>
      <c r="DL154" s="17"/>
      <c r="DM154" s="17"/>
      <c r="DN154" s="17"/>
      <c r="DO154" s="17"/>
      <c r="DP154" s="17"/>
      <c r="DQ154" s="17"/>
      <c r="DR154" s="17"/>
      <c r="DS154" s="17"/>
      <c r="DT154" s="17"/>
      <c r="DU154" s="17"/>
      <c r="DV154" s="17"/>
      <c r="DW154" s="17"/>
      <c r="DX154" s="17"/>
      <c r="DY154" s="17"/>
      <c r="DZ154" s="17"/>
      <c r="EA154" s="17"/>
      <c r="EB154" s="17"/>
      <c r="EC154" s="17"/>
      <c r="ED154" s="17"/>
      <c r="EE154" s="17"/>
      <c r="EF154" s="17"/>
      <c r="EG154" s="17"/>
      <c r="EH154" s="17"/>
      <c r="EI154" s="17"/>
      <c r="EJ154" s="17"/>
      <c r="EK154" s="17"/>
      <c r="EL154" s="17"/>
      <c r="EM154" s="17"/>
      <c r="EN154" s="17"/>
      <c r="EO154" s="17"/>
      <c r="EP154" s="17"/>
      <c r="EQ154" s="17"/>
      <c r="ER154" s="17"/>
      <c r="ES154" s="17"/>
      <c r="ET154" s="17"/>
      <c r="EU154" s="17"/>
      <c r="EV154" s="17"/>
      <c r="EW154" s="17"/>
      <c r="EX154" s="17"/>
      <c r="EY154" s="17"/>
      <c r="EZ154" s="17"/>
      <c r="FA154" s="17"/>
      <c r="FB154" s="17"/>
      <c r="FC154" s="17"/>
      <c r="FD154" s="17"/>
      <c r="FE154" s="17"/>
      <c r="FF154" s="17"/>
      <c r="FG154" s="17"/>
      <c r="FH154" s="17"/>
      <c r="FI154" s="17"/>
      <c r="FJ154" s="17"/>
      <c r="FK154" s="17"/>
      <c r="FL154" s="17"/>
      <c r="FM154" s="17"/>
      <c r="FN154" s="17"/>
      <c r="FO154" s="17"/>
      <c r="FP154" s="17"/>
      <c r="FQ154" s="17"/>
      <c r="FR154" s="17"/>
      <c r="FS154" s="17"/>
      <c r="FT154" s="17"/>
      <c r="FU154" s="17"/>
      <c r="FV154" s="17"/>
      <c r="FW154" s="17"/>
      <c r="FX154" s="17"/>
      <c r="FY154" s="17"/>
      <c r="FZ154" s="17"/>
      <c r="GA154" s="17"/>
      <c r="GB154" s="17"/>
      <c r="GC154" s="17"/>
      <c r="GD154" s="17"/>
      <c r="GE154" s="17"/>
      <c r="GF154" s="17"/>
      <c r="GG154" s="17"/>
      <c r="GH154" s="17"/>
      <c r="GI154" s="17"/>
      <c r="GJ154" s="17"/>
      <c r="GK154" s="17"/>
      <c r="GL154" s="17"/>
      <c r="GM154" s="17"/>
      <c r="GN154" s="17"/>
      <c r="GO154" s="17"/>
      <c r="GP154" s="17"/>
      <c r="GQ154" s="17"/>
      <c r="GR154" s="17"/>
      <c r="GS154" s="17"/>
      <c r="GT154" s="17"/>
      <c r="GU154" s="17"/>
      <c r="GV154" s="17"/>
      <c r="GW154" s="17"/>
      <c r="GX154" s="17"/>
      <c r="GY154" s="17"/>
      <c r="GZ154" s="17"/>
      <c r="HA154" s="17"/>
      <c r="HB154" s="17"/>
      <c r="HC154" s="17"/>
      <c r="HD154" s="17"/>
      <c r="HE154" s="17"/>
      <c r="HF154" s="17"/>
      <c r="HG154" s="17"/>
      <c r="HH154" s="17"/>
      <c r="HI154" s="17"/>
      <c r="HJ154" s="17"/>
      <c r="HK154" s="17"/>
      <c r="HL154" s="17"/>
      <c r="HM154" s="17"/>
      <c r="HN154" s="17"/>
      <c r="HO154" s="17"/>
    </row>
    <row r="155" spans="2:223" s="18" customFormat="1" ht="33.75">
      <c r="B155" s="129" t="s">
        <v>763</v>
      </c>
      <c r="C155" s="14" t="s">
        <v>1086</v>
      </c>
      <c r="D155" s="129" t="s">
        <v>5</v>
      </c>
      <c r="E155" s="129">
        <v>1</v>
      </c>
      <c r="F155" s="129" t="s">
        <v>6</v>
      </c>
      <c r="G155" s="129" t="s">
        <v>175</v>
      </c>
      <c r="H155" s="15" t="s">
        <v>1059</v>
      </c>
      <c r="I155" s="16">
        <v>50600</v>
      </c>
      <c r="J155" s="16">
        <f t="shared" si="7"/>
        <v>50600</v>
      </c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7"/>
      <c r="AL155" s="17"/>
      <c r="AM155" s="17"/>
      <c r="AN155" s="17"/>
      <c r="AO155" s="17"/>
      <c r="AP155" s="17"/>
      <c r="AQ155" s="17"/>
      <c r="AR155" s="17"/>
      <c r="AS155" s="17"/>
      <c r="AT155" s="17"/>
      <c r="AU155" s="17"/>
      <c r="AV155" s="17"/>
      <c r="AW155" s="17"/>
      <c r="AX155" s="17"/>
      <c r="AY155" s="17"/>
      <c r="AZ155" s="17"/>
      <c r="BA155" s="17"/>
      <c r="BB155" s="17"/>
      <c r="BC155" s="17"/>
      <c r="BD155" s="17"/>
      <c r="BE155" s="17"/>
      <c r="BF155" s="17"/>
      <c r="BG155" s="17"/>
      <c r="BH155" s="17"/>
      <c r="BI155" s="17"/>
      <c r="BJ155" s="17"/>
      <c r="BK155" s="17"/>
      <c r="BL155" s="17"/>
      <c r="BM155" s="17"/>
      <c r="BN155" s="17"/>
      <c r="BO155" s="17"/>
      <c r="BP155" s="17"/>
      <c r="BQ155" s="17"/>
      <c r="BR155" s="17"/>
      <c r="BS155" s="17"/>
      <c r="BT155" s="17"/>
      <c r="BU155" s="17"/>
      <c r="BV155" s="17"/>
      <c r="BW155" s="17"/>
      <c r="BX155" s="17"/>
      <c r="BY155" s="17"/>
      <c r="BZ155" s="17"/>
      <c r="CA155" s="17"/>
      <c r="CB155" s="17"/>
      <c r="CC155" s="17"/>
      <c r="CD155" s="17"/>
      <c r="CE155" s="17"/>
      <c r="CF155" s="17"/>
      <c r="CG155" s="17"/>
      <c r="CH155" s="17"/>
      <c r="CI155" s="17"/>
      <c r="CJ155" s="17"/>
      <c r="CK155" s="17"/>
      <c r="CL155" s="17"/>
      <c r="CM155" s="17"/>
      <c r="CN155" s="17"/>
      <c r="CO155" s="17"/>
      <c r="CP155" s="17"/>
      <c r="CQ155" s="17"/>
      <c r="CR155" s="17"/>
      <c r="CS155" s="17"/>
      <c r="CT155" s="17"/>
      <c r="CU155" s="17"/>
      <c r="CV155" s="17"/>
      <c r="CW155" s="17"/>
      <c r="CX155" s="17"/>
      <c r="CY155" s="17"/>
      <c r="CZ155" s="17"/>
      <c r="DA155" s="17"/>
      <c r="DB155" s="17"/>
      <c r="DC155" s="17"/>
      <c r="DD155" s="17"/>
      <c r="DE155" s="17"/>
      <c r="DF155" s="17"/>
      <c r="DG155" s="17"/>
      <c r="DH155" s="17"/>
      <c r="DI155" s="17"/>
      <c r="DJ155" s="17"/>
      <c r="DK155" s="17"/>
      <c r="DL155" s="17"/>
      <c r="DM155" s="17"/>
      <c r="DN155" s="17"/>
      <c r="DO155" s="17"/>
      <c r="DP155" s="17"/>
      <c r="DQ155" s="17"/>
      <c r="DR155" s="17"/>
      <c r="DS155" s="17"/>
      <c r="DT155" s="17"/>
      <c r="DU155" s="17"/>
      <c r="DV155" s="17"/>
      <c r="DW155" s="17"/>
      <c r="DX155" s="17"/>
      <c r="DY155" s="17"/>
      <c r="DZ155" s="17"/>
      <c r="EA155" s="17"/>
      <c r="EB155" s="17"/>
      <c r="EC155" s="17"/>
      <c r="ED155" s="17"/>
      <c r="EE155" s="17"/>
      <c r="EF155" s="17"/>
      <c r="EG155" s="17"/>
      <c r="EH155" s="17"/>
      <c r="EI155" s="17"/>
      <c r="EJ155" s="17"/>
      <c r="EK155" s="17"/>
      <c r="EL155" s="17"/>
      <c r="EM155" s="17"/>
      <c r="EN155" s="17"/>
      <c r="EO155" s="17"/>
      <c r="EP155" s="17"/>
      <c r="EQ155" s="17"/>
      <c r="ER155" s="17"/>
      <c r="ES155" s="17"/>
      <c r="ET155" s="17"/>
      <c r="EU155" s="17"/>
      <c r="EV155" s="17"/>
      <c r="EW155" s="17"/>
      <c r="EX155" s="17"/>
      <c r="EY155" s="17"/>
      <c r="EZ155" s="17"/>
      <c r="FA155" s="17"/>
      <c r="FB155" s="17"/>
      <c r="FC155" s="17"/>
      <c r="FD155" s="17"/>
      <c r="FE155" s="17"/>
      <c r="FF155" s="17"/>
      <c r="FG155" s="17"/>
      <c r="FH155" s="17"/>
      <c r="FI155" s="17"/>
      <c r="FJ155" s="17"/>
      <c r="FK155" s="17"/>
      <c r="FL155" s="17"/>
      <c r="FM155" s="17"/>
      <c r="FN155" s="17"/>
      <c r="FO155" s="17"/>
      <c r="FP155" s="17"/>
      <c r="FQ155" s="17"/>
      <c r="FR155" s="17"/>
      <c r="FS155" s="17"/>
      <c r="FT155" s="17"/>
      <c r="FU155" s="17"/>
      <c r="FV155" s="17"/>
      <c r="FW155" s="17"/>
      <c r="FX155" s="17"/>
      <c r="FY155" s="17"/>
      <c r="FZ155" s="17"/>
      <c r="GA155" s="17"/>
      <c r="GB155" s="17"/>
      <c r="GC155" s="17"/>
      <c r="GD155" s="17"/>
      <c r="GE155" s="17"/>
      <c r="GF155" s="17"/>
      <c r="GG155" s="17"/>
      <c r="GH155" s="17"/>
      <c r="GI155" s="17"/>
      <c r="GJ155" s="17"/>
      <c r="GK155" s="17"/>
      <c r="GL155" s="17"/>
      <c r="GM155" s="17"/>
      <c r="GN155" s="17"/>
      <c r="GO155" s="17"/>
      <c r="GP155" s="17"/>
      <c r="GQ155" s="17"/>
      <c r="GR155" s="17"/>
      <c r="GS155" s="17"/>
      <c r="GT155" s="17"/>
      <c r="GU155" s="17"/>
      <c r="GV155" s="17"/>
      <c r="GW155" s="17"/>
      <c r="GX155" s="17"/>
      <c r="GY155" s="17"/>
      <c r="GZ155" s="17"/>
      <c r="HA155" s="17"/>
      <c r="HB155" s="17"/>
      <c r="HC155" s="17"/>
      <c r="HD155" s="17"/>
      <c r="HE155" s="17"/>
      <c r="HF155" s="17"/>
      <c r="HG155" s="17"/>
      <c r="HH155" s="17"/>
      <c r="HI155" s="17"/>
      <c r="HJ155" s="17"/>
      <c r="HK155" s="17"/>
      <c r="HL155" s="17"/>
      <c r="HM155" s="17"/>
      <c r="HN155" s="17"/>
      <c r="HO155" s="17"/>
    </row>
    <row r="156" spans="2:223" s="18" customFormat="1" ht="33.75">
      <c r="B156" s="129" t="s">
        <v>1093</v>
      </c>
      <c r="C156" s="7" t="s">
        <v>291</v>
      </c>
      <c r="D156" s="129" t="s">
        <v>5</v>
      </c>
      <c r="E156" s="129">
        <v>12</v>
      </c>
      <c r="F156" s="129" t="s">
        <v>292</v>
      </c>
      <c r="G156" s="129" t="s">
        <v>206</v>
      </c>
      <c r="H156" s="15">
        <v>92763</v>
      </c>
      <c r="I156" s="68">
        <v>10.95</v>
      </c>
      <c r="J156" s="16">
        <f t="shared" si="7"/>
        <v>131.39999999999998</v>
      </c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7"/>
      <c r="AL156" s="17"/>
      <c r="AM156" s="17"/>
      <c r="AN156" s="17"/>
      <c r="AO156" s="17"/>
      <c r="AP156" s="17"/>
      <c r="AQ156" s="17"/>
      <c r="AR156" s="17"/>
      <c r="AS156" s="17"/>
      <c r="AT156" s="17"/>
      <c r="AU156" s="17"/>
      <c r="AV156" s="17"/>
      <c r="AW156" s="17"/>
      <c r="AX156" s="17"/>
      <c r="AY156" s="17"/>
      <c r="AZ156" s="17"/>
      <c r="BA156" s="17"/>
      <c r="BB156" s="17"/>
      <c r="BC156" s="17"/>
      <c r="BD156" s="17"/>
      <c r="BE156" s="17"/>
      <c r="BF156" s="17"/>
      <c r="BG156" s="17"/>
      <c r="BH156" s="17"/>
      <c r="BI156" s="17"/>
      <c r="BJ156" s="17"/>
      <c r="BK156" s="17"/>
      <c r="BL156" s="17"/>
      <c r="BM156" s="17"/>
      <c r="BN156" s="17"/>
      <c r="BO156" s="17"/>
      <c r="BP156" s="17"/>
      <c r="BQ156" s="17"/>
      <c r="BR156" s="17"/>
      <c r="BS156" s="17"/>
      <c r="BT156" s="17"/>
      <c r="BU156" s="17"/>
      <c r="BV156" s="17"/>
      <c r="BW156" s="17"/>
      <c r="BX156" s="17"/>
      <c r="BY156" s="17"/>
      <c r="BZ156" s="17"/>
      <c r="CA156" s="17"/>
      <c r="CB156" s="17"/>
      <c r="CC156" s="17"/>
      <c r="CD156" s="17"/>
      <c r="CE156" s="17"/>
      <c r="CF156" s="17"/>
      <c r="CG156" s="17"/>
      <c r="CH156" s="17"/>
      <c r="CI156" s="17"/>
      <c r="CJ156" s="17"/>
      <c r="CK156" s="17"/>
      <c r="CL156" s="17"/>
      <c r="CM156" s="17"/>
      <c r="CN156" s="17"/>
      <c r="CO156" s="17"/>
      <c r="CP156" s="17"/>
      <c r="CQ156" s="17"/>
      <c r="CR156" s="17"/>
      <c r="CS156" s="17"/>
      <c r="CT156" s="17"/>
      <c r="CU156" s="17"/>
      <c r="CV156" s="17"/>
      <c r="CW156" s="17"/>
      <c r="CX156" s="17"/>
      <c r="CY156" s="17"/>
      <c r="CZ156" s="17"/>
      <c r="DA156" s="17"/>
      <c r="DB156" s="17"/>
      <c r="DC156" s="17"/>
      <c r="DD156" s="17"/>
      <c r="DE156" s="17"/>
      <c r="DF156" s="17"/>
      <c r="DG156" s="17"/>
      <c r="DH156" s="17"/>
      <c r="DI156" s="17"/>
      <c r="DJ156" s="17"/>
      <c r="DK156" s="17"/>
      <c r="DL156" s="17"/>
      <c r="DM156" s="17"/>
      <c r="DN156" s="17"/>
      <c r="DO156" s="17"/>
      <c r="DP156" s="17"/>
      <c r="DQ156" s="17"/>
      <c r="DR156" s="17"/>
      <c r="DS156" s="17"/>
      <c r="DT156" s="17"/>
      <c r="DU156" s="17"/>
      <c r="DV156" s="17"/>
      <c r="DW156" s="17"/>
      <c r="DX156" s="17"/>
      <c r="DY156" s="17"/>
      <c r="DZ156" s="17"/>
      <c r="EA156" s="17"/>
      <c r="EB156" s="17"/>
      <c r="EC156" s="17"/>
      <c r="ED156" s="17"/>
      <c r="EE156" s="17"/>
      <c r="EF156" s="17"/>
      <c r="EG156" s="17"/>
      <c r="EH156" s="17"/>
      <c r="EI156" s="17"/>
      <c r="EJ156" s="17"/>
      <c r="EK156" s="17"/>
      <c r="EL156" s="17"/>
      <c r="EM156" s="17"/>
      <c r="EN156" s="17"/>
      <c r="EO156" s="17"/>
      <c r="EP156" s="17"/>
      <c r="EQ156" s="17"/>
      <c r="ER156" s="17"/>
      <c r="ES156" s="17"/>
      <c r="ET156" s="17"/>
      <c r="EU156" s="17"/>
      <c r="EV156" s="17"/>
      <c r="EW156" s="17"/>
      <c r="EX156" s="17"/>
      <c r="EY156" s="17"/>
      <c r="EZ156" s="17"/>
      <c r="FA156" s="17"/>
      <c r="FB156" s="17"/>
      <c r="FC156" s="17"/>
      <c r="FD156" s="17"/>
      <c r="FE156" s="17"/>
      <c r="FF156" s="17"/>
      <c r="FG156" s="17"/>
      <c r="FH156" s="17"/>
      <c r="FI156" s="17"/>
      <c r="FJ156" s="17"/>
      <c r="FK156" s="17"/>
      <c r="FL156" s="17"/>
      <c r="FM156" s="17"/>
      <c r="FN156" s="17"/>
      <c r="FO156" s="17"/>
      <c r="FP156" s="17"/>
      <c r="FQ156" s="17"/>
      <c r="FR156" s="17"/>
      <c r="FS156" s="17"/>
      <c r="FT156" s="17"/>
      <c r="FU156" s="17"/>
      <c r="FV156" s="17"/>
      <c r="FW156" s="17"/>
      <c r="FX156" s="17"/>
      <c r="FY156" s="17"/>
      <c r="FZ156" s="17"/>
      <c r="GA156" s="17"/>
      <c r="GB156" s="17"/>
      <c r="GC156" s="17"/>
      <c r="GD156" s="17"/>
      <c r="GE156" s="17"/>
      <c r="GF156" s="17"/>
      <c r="GG156" s="17"/>
      <c r="GH156" s="17"/>
      <c r="GI156" s="17"/>
      <c r="GJ156" s="17"/>
      <c r="GK156" s="17"/>
      <c r="GL156" s="17"/>
      <c r="GM156" s="17"/>
      <c r="GN156" s="17"/>
      <c r="GO156" s="17"/>
      <c r="GP156" s="17"/>
      <c r="GQ156" s="17"/>
      <c r="GR156" s="17"/>
      <c r="GS156" s="17"/>
      <c r="GT156" s="17"/>
      <c r="GU156" s="17"/>
      <c r="GV156" s="17"/>
      <c r="GW156" s="17"/>
      <c r="GX156" s="17"/>
      <c r="GY156" s="17"/>
      <c r="GZ156" s="17"/>
      <c r="HA156" s="17"/>
      <c r="HB156" s="17"/>
      <c r="HC156" s="17"/>
      <c r="HD156" s="17"/>
      <c r="HE156" s="17"/>
      <c r="HF156" s="17"/>
      <c r="HG156" s="17"/>
      <c r="HH156" s="17"/>
      <c r="HI156" s="17"/>
      <c r="HJ156" s="17"/>
      <c r="HK156" s="17"/>
      <c r="HL156" s="17"/>
      <c r="HM156" s="17"/>
      <c r="HN156" s="17"/>
      <c r="HO156" s="17"/>
    </row>
    <row r="157" spans="2:223" s="18" customFormat="1" ht="22.5">
      <c r="B157" s="129" t="s">
        <v>1094</v>
      </c>
      <c r="C157" s="7" t="s">
        <v>681</v>
      </c>
      <c r="D157" s="129" t="s">
        <v>5</v>
      </c>
      <c r="E157" s="129">
        <v>117</v>
      </c>
      <c r="F157" s="129" t="s">
        <v>292</v>
      </c>
      <c r="G157" s="129" t="s">
        <v>206</v>
      </c>
      <c r="H157" s="15">
        <v>96545</v>
      </c>
      <c r="I157" s="68">
        <v>15.42</v>
      </c>
      <c r="J157" s="16">
        <f t="shared" si="7"/>
        <v>1804.14</v>
      </c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7"/>
      <c r="AL157" s="17"/>
      <c r="AM157" s="17"/>
      <c r="AN157" s="17"/>
      <c r="AO157" s="17"/>
      <c r="AP157" s="17"/>
      <c r="AQ157" s="17"/>
      <c r="AR157" s="17"/>
      <c r="AS157" s="17"/>
      <c r="AT157" s="17"/>
      <c r="AU157" s="17"/>
      <c r="AV157" s="17"/>
      <c r="AW157" s="17"/>
      <c r="AX157" s="17"/>
      <c r="AY157" s="17"/>
      <c r="AZ157" s="17"/>
      <c r="BA157" s="17"/>
      <c r="BB157" s="17"/>
      <c r="BC157" s="17"/>
      <c r="BD157" s="17"/>
      <c r="BE157" s="17"/>
      <c r="BF157" s="17"/>
      <c r="BG157" s="17"/>
      <c r="BH157" s="17"/>
      <c r="BI157" s="17"/>
      <c r="BJ157" s="17"/>
      <c r="BK157" s="17"/>
      <c r="BL157" s="17"/>
      <c r="BM157" s="17"/>
      <c r="BN157" s="17"/>
      <c r="BO157" s="17"/>
      <c r="BP157" s="17"/>
      <c r="BQ157" s="17"/>
      <c r="BR157" s="17"/>
      <c r="BS157" s="17"/>
      <c r="BT157" s="17"/>
      <c r="BU157" s="17"/>
      <c r="BV157" s="17"/>
      <c r="BW157" s="17"/>
      <c r="BX157" s="17"/>
      <c r="BY157" s="17"/>
      <c r="BZ157" s="17"/>
      <c r="CA157" s="17"/>
      <c r="CB157" s="17"/>
      <c r="CC157" s="17"/>
      <c r="CD157" s="17"/>
      <c r="CE157" s="17"/>
      <c r="CF157" s="17"/>
      <c r="CG157" s="17"/>
      <c r="CH157" s="17"/>
      <c r="CI157" s="17"/>
      <c r="CJ157" s="17"/>
      <c r="CK157" s="17"/>
      <c r="CL157" s="17"/>
      <c r="CM157" s="17"/>
      <c r="CN157" s="17"/>
      <c r="CO157" s="17"/>
      <c r="CP157" s="17"/>
      <c r="CQ157" s="17"/>
      <c r="CR157" s="17"/>
      <c r="CS157" s="17"/>
      <c r="CT157" s="17"/>
      <c r="CU157" s="17"/>
      <c r="CV157" s="17"/>
      <c r="CW157" s="17"/>
      <c r="CX157" s="17"/>
      <c r="CY157" s="17"/>
      <c r="CZ157" s="17"/>
      <c r="DA157" s="17"/>
      <c r="DB157" s="17"/>
      <c r="DC157" s="17"/>
      <c r="DD157" s="17"/>
      <c r="DE157" s="17"/>
      <c r="DF157" s="17"/>
      <c r="DG157" s="17"/>
      <c r="DH157" s="17"/>
      <c r="DI157" s="17"/>
      <c r="DJ157" s="17"/>
      <c r="DK157" s="17"/>
      <c r="DL157" s="17"/>
      <c r="DM157" s="17"/>
      <c r="DN157" s="17"/>
      <c r="DO157" s="17"/>
      <c r="DP157" s="17"/>
      <c r="DQ157" s="17"/>
      <c r="DR157" s="17"/>
      <c r="DS157" s="17"/>
      <c r="DT157" s="17"/>
      <c r="DU157" s="17"/>
      <c r="DV157" s="17"/>
      <c r="DW157" s="17"/>
      <c r="DX157" s="17"/>
      <c r="DY157" s="17"/>
      <c r="DZ157" s="17"/>
      <c r="EA157" s="17"/>
      <c r="EB157" s="17"/>
      <c r="EC157" s="17"/>
      <c r="ED157" s="17"/>
      <c r="EE157" s="17"/>
      <c r="EF157" s="17"/>
      <c r="EG157" s="17"/>
      <c r="EH157" s="17"/>
      <c r="EI157" s="17"/>
      <c r="EJ157" s="17"/>
      <c r="EK157" s="17"/>
      <c r="EL157" s="17"/>
      <c r="EM157" s="17"/>
      <c r="EN157" s="17"/>
      <c r="EO157" s="17"/>
      <c r="EP157" s="17"/>
      <c r="EQ157" s="17"/>
      <c r="ER157" s="17"/>
      <c r="ES157" s="17"/>
      <c r="ET157" s="17"/>
      <c r="EU157" s="17"/>
      <c r="EV157" s="17"/>
      <c r="EW157" s="17"/>
      <c r="EX157" s="17"/>
      <c r="EY157" s="17"/>
      <c r="EZ157" s="17"/>
      <c r="FA157" s="17"/>
      <c r="FB157" s="17"/>
      <c r="FC157" s="17"/>
      <c r="FD157" s="17"/>
      <c r="FE157" s="17"/>
      <c r="FF157" s="17"/>
      <c r="FG157" s="17"/>
      <c r="FH157" s="17"/>
      <c r="FI157" s="17"/>
      <c r="FJ157" s="17"/>
      <c r="FK157" s="17"/>
      <c r="FL157" s="17"/>
      <c r="FM157" s="17"/>
      <c r="FN157" s="17"/>
      <c r="FO157" s="17"/>
      <c r="FP157" s="17"/>
      <c r="FQ157" s="17"/>
      <c r="FR157" s="17"/>
      <c r="FS157" s="17"/>
      <c r="FT157" s="17"/>
      <c r="FU157" s="17"/>
      <c r="FV157" s="17"/>
      <c r="FW157" s="17"/>
      <c r="FX157" s="17"/>
      <c r="FY157" s="17"/>
      <c r="FZ157" s="17"/>
      <c r="GA157" s="17"/>
      <c r="GB157" s="17"/>
      <c r="GC157" s="17"/>
      <c r="GD157" s="17"/>
      <c r="GE157" s="17"/>
      <c r="GF157" s="17"/>
      <c r="GG157" s="17"/>
      <c r="GH157" s="17"/>
      <c r="GI157" s="17"/>
      <c r="GJ157" s="17"/>
      <c r="GK157" s="17"/>
      <c r="GL157" s="17"/>
      <c r="GM157" s="17"/>
      <c r="GN157" s="17"/>
      <c r="GO157" s="17"/>
      <c r="GP157" s="17"/>
      <c r="GQ157" s="17"/>
      <c r="GR157" s="17"/>
      <c r="GS157" s="17"/>
      <c r="GT157" s="17"/>
      <c r="GU157" s="17"/>
      <c r="GV157" s="17"/>
      <c r="GW157" s="17"/>
      <c r="GX157" s="17"/>
      <c r="GY157" s="17"/>
      <c r="GZ157" s="17"/>
      <c r="HA157" s="17"/>
      <c r="HB157" s="17"/>
      <c r="HC157" s="17"/>
      <c r="HD157" s="17"/>
      <c r="HE157" s="17"/>
      <c r="HF157" s="17"/>
      <c r="HG157" s="17"/>
      <c r="HH157" s="17"/>
      <c r="HI157" s="17"/>
      <c r="HJ157" s="17"/>
      <c r="HK157" s="17"/>
      <c r="HL157" s="17"/>
      <c r="HM157" s="17"/>
      <c r="HN157" s="17"/>
      <c r="HO157" s="17"/>
    </row>
    <row r="158" spans="2:223" s="18" customFormat="1" ht="33.75">
      <c r="B158" s="129" t="s">
        <v>1095</v>
      </c>
      <c r="C158" s="7" t="s">
        <v>294</v>
      </c>
      <c r="D158" s="129" t="s">
        <v>5</v>
      </c>
      <c r="E158" s="129">
        <v>40</v>
      </c>
      <c r="F158" s="129" t="s">
        <v>292</v>
      </c>
      <c r="G158" s="129" t="s">
        <v>206</v>
      </c>
      <c r="H158" s="15">
        <v>92760</v>
      </c>
      <c r="I158" s="68">
        <v>14.66</v>
      </c>
      <c r="J158" s="16">
        <f t="shared" si="7"/>
        <v>586.4</v>
      </c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7"/>
      <c r="AL158" s="17"/>
      <c r="AM158" s="17"/>
      <c r="AN158" s="17"/>
      <c r="AO158" s="17"/>
      <c r="AP158" s="17"/>
      <c r="AQ158" s="17"/>
      <c r="AR158" s="17"/>
      <c r="AS158" s="17"/>
      <c r="AT158" s="17"/>
      <c r="AU158" s="17"/>
      <c r="AV158" s="17"/>
      <c r="AW158" s="17"/>
      <c r="AX158" s="17"/>
      <c r="AY158" s="17"/>
      <c r="AZ158" s="17"/>
      <c r="BA158" s="17"/>
      <c r="BB158" s="17"/>
      <c r="BC158" s="17"/>
      <c r="BD158" s="17"/>
      <c r="BE158" s="17"/>
      <c r="BF158" s="17"/>
      <c r="BG158" s="17"/>
      <c r="BH158" s="17"/>
      <c r="BI158" s="17"/>
      <c r="BJ158" s="17"/>
      <c r="BK158" s="17"/>
      <c r="BL158" s="17"/>
      <c r="BM158" s="17"/>
      <c r="BN158" s="17"/>
      <c r="BO158" s="17"/>
      <c r="BP158" s="17"/>
      <c r="BQ158" s="17"/>
      <c r="BR158" s="17"/>
      <c r="BS158" s="17"/>
      <c r="BT158" s="17"/>
      <c r="BU158" s="17"/>
      <c r="BV158" s="17"/>
      <c r="BW158" s="17"/>
      <c r="BX158" s="17"/>
      <c r="BY158" s="17"/>
      <c r="BZ158" s="17"/>
      <c r="CA158" s="17"/>
      <c r="CB158" s="17"/>
      <c r="CC158" s="17"/>
      <c r="CD158" s="17"/>
      <c r="CE158" s="17"/>
      <c r="CF158" s="17"/>
      <c r="CG158" s="17"/>
      <c r="CH158" s="17"/>
      <c r="CI158" s="17"/>
      <c r="CJ158" s="17"/>
      <c r="CK158" s="17"/>
      <c r="CL158" s="17"/>
      <c r="CM158" s="17"/>
      <c r="CN158" s="17"/>
      <c r="CO158" s="17"/>
      <c r="CP158" s="17"/>
      <c r="CQ158" s="17"/>
      <c r="CR158" s="17"/>
      <c r="CS158" s="17"/>
      <c r="CT158" s="17"/>
      <c r="CU158" s="17"/>
      <c r="CV158" s="17"/>
      <c r="CW158" s="17"/>
      <c r="CX158" s="17"/>
      <c r="CY158" s="17"/>
      <c r="CZ158" s="17"/>
      <c r="DA158" s="17"/>
      <c r="DB158" s="17"/>
      <c r="DC158" s="17"/>
      <c r="DD158" s="17"/>
      <c r="DE158" s="17"/>
      <c r="DF158" s="17"/>
      <c r="DG158" s="17"/>
      <c r="DH158" s="17"/>
      <c r="DI158" s="17"/>
      <c r="DJ158" s="17"/>
      <c r="DK158" s="17"/>
      <c r="DL158" s="17"/>
      <c r="DM158" s="17"/>
      <c r="DN158" s="17"/>
      <c r="DO158" s="17"/>
      <c r="DP158" s="17"/>
      <c r="DQ158" s="17"/>
      <c r="DR158" s="17"/>
      <c r="DS158" s="17"/>
      <c r="DT158" s="17"/>
      <c r="DU158" s="17"/>
      <c r="DV158" s="17"/>
      <c r="DW158" s="17"/>
      <c r="DX158" s="17"/>
      <c r="DY158" s="17"/>
      <c r="DZ158" s="17"/>
      <c r="EA158" s="17"/>
      <c r="EB158" s="17"/>
      <c r="EC158" s="17"/>
      <c r="ED158" s="17"/>
      <c r="EE158" s="17"/>
      <c r="EF158" s="17"/>
      <c r="EG158" s="17"/>
      <c r="EH158" s="17"/>
      <c r="EI158" s="17"/>
      <c r="EJ158" s="17"/>
      <c r="EK158" s="17"/>
      <c r="EL158" s="17"/>
      <c r="EM158" s="17"/>
      <c r="EN158" s="17"/>
      <c r="EO158" s="17"/>
      <c r="EP158" s="17"/>
      <c r="EQ158" s="17"/>
      <c r="ER158" s="17"/>
      <c r="ES158" s="17"/>
      <c r="ET158" s="17"/>
      <c r="EU158" s="17"/>
      <c r="EV158" s="17"/>
      <c r="EW158" s="17"/>
      <c r="EX158" s="17"/>
      <c r="EY158" s="17"/>
      <c r="EZ158" s="17"/>
      <c r="FA158" s="17"/>
      <c r="FB158" s="17"/>
      <c r="FC158" s="17"/>
      <c r="FD158" s="17"/>
      <c r="FE158" s="17"/>
      <c r="FF158" s="17"/>
      <c r="FG158" s="17"/>
      <c r="FH158" s="17"/>
      <c r="FI158" s="17"/>
      <c r="FJ158" s="17"/>
      <c r="FK158" s="17"/>
      <c r="FL158" s="17"/>
      <c r="FM158" s="17"/>
      <c r="FN158" s="17"/>
      <c r="FO158" s="17"/>
      <c r="FP158" s="17"/>
      <c r="FQ158" s="17"/>
      <c r="FR158" s="17"/>
      <c r="FS158" s="17"/>
      <c r="FT158" s="17"/>
      <c r="FU158" s="17"/>
      <c r="FV158" s="17"/>
      <c r="FW158" s="17"/>
      <c r="FX158" s="17"/>
      <c r="FY158" s="17"/>
      <c r="FZ158" s="17"/>
      <c r="GA158" s="17"/>
      <c r="GB158" s="17"/>
      <c r="GC158" s="17"/>
      <c r="GD158" s="17"/>
      <c r="GE158" s="17"/>
      <c r="GF158" s="17"/>
      <c r="GG158" s="17"/>
      <c r="GH158" s="17"/>
      <c r="GI158" s="17"/>
      <c r="GJ158" s="17"/>
      <c r="GK158" s="17"/>
      <c r="GL158" s="17"/>
      <c r="GM158" s="17"/>
      <c r="GN158" s="17"/>
      <c r="GO158" s="17"/>
      <c r="GP158" s="17"/>
      <c r="GQ158" s="17"/>
      <c r="GR158" s="17"/>
      <c r="GS158" s="17"/>
      <c r="GT158" s="17"/>
      <c r="GU158" s="17"/>
      <c r="GV158" s="17"/>
      <c r="GW158" s="17"/>
      <c r="GX158" s="17"/>
      <c r="GY158" s="17"/>
      <c r="GZ158" s="17"/>
      <c r="HA158" s="17"/>
      <c r="HB158" s="17"/>
      <c r="HC158" s="17"/>
      <c r="HD158" s="17"/>
      <c r="HE158" s="17"/>
      <c r="HF158" s="17"/>
      <c r="HG158" s="17"/>
      <c r="HH158" s="17"/>
      <c r="HI158" s="17"/>
      <c r="HJ158" s="17"/>
      <c r="HK158" s="17"/>
      <c r="HL158" s="17"/>
    </row>
    <row r="159" spans="2:223" s="18" customFormat="1" ht="22.5">
      <c r="B159" s="129" t="s">
        <v>1096</v>
      </c>
      <c r="C159" s="7" t="s">
        <v>323</v>
      </c>
      <c r="D159" s="129" t="s">
        <v>5</v>
      </c>
      <c r="E159" s="129">
        <v>6.25</v>
      </c>
      <c r="F159" s="129" t="s">
        <v>6</v>
      </c>
      <c r="G159" s="129" t="s">
        <v>22</v>
      </c>
      <c r="H159" s="15" t="s">
        <v>324</v>
      </c>
      <c r="I159" s="68">
        <v>413.85</v>
      </c>
      <c r="J159" s="16">
        <f t="shared" si="7"/>
        <v>2586.5625</v>
      </c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7"/>
      <c r="AL159" s="17"/>
      <c r="AM159" s="17"/>
      <c r="AN159" s="17"/>
      <c r="AO159" s="17"/>
      <c r="AP159" s="17"/>
      <c r="AQ159" s="17"/>
      <c r="AR159" s="17"/>
      <c r="AS159" s="17"/>
      <c r="AT159" s="17"/>
      <c r="AU159" s="17"/>
      <c r="AV159" s="17"/>
      <c r="AW159" s="17"/>
      <c r="AX159" s="17"/>
      <c r="AY159" s="17"/>
      <c r="AZ159" s="17"/>
      <c r="BA159" s="17"/>
      <c r="BB159" s="17"/>
      <c r="BC159" s="17"/>
      <c r="BD159" s="17"/>
      <c r="BE159" s="17"/>
      <c r="BF159" s="17"/>
      <c r="BG159" s="17"/>
      <c r="BH159" s="17"/>
      <c r="BI159" s="17"/>
      <c r="BJ159" s="17"/>
      <c r="BK159" s="17"/>
      <c r="BL159" s="17"/>
      <c r="BM159" s="17"/>
      <c r="BN159" s="17"/>
      <c r="BO159" s="17"/>
      <c r="BP159" s="17"/>
      <c r="BQ159" s="17"/>
      <c r="BR159" s="17"/>
      <c r="BS159" s="17"/>
      <c r="BT159" s="17"/>
      <c r="BU159" s="17"/>
      <c r="BV159" s="17"/>
      <c r="BW159" s="17"/>
      <c r="BX159" s="17"/>
      <c r="BY159" s="17"/>
      <c r="BZ159" s="17"/>
      <c r="CA159" s="17"/>
      <c r="CB159" s="17"/>
      <c r="CC159" s="17"/>
      <c r="CD159" s="17"/>
      <c r="CE159" s="17"/>
      <c r="CF159" s="17"/>
      <c r="CG159" s="17"/>
      <c r="CH159" s="17"/>
      <c r="CI159" s="17"/>
      <c r="CJ159" s="17"/>
      <c r="CK159" s="17"/>
      <c r="CL159" s="17"/>
      <c r="CM159" s="17"/>
      <c r="CN159" s="17"/>
      <c r="CO159" s="17"/>
      <c r="CP159" s="17"/>
      <c r="CQ159" s="17"/>
      <c r="CR159" s="17"/>
      <c r="CS159" s="17"/>
      <c r="CT159" s="17"/>
      <c r="CU159" s="17"/>
      <c r="CV159" s="17"/>
      <c r="CW159" s="17"/>
      <c r="CX159" s="17"/>
      <c r="CY159" s="17"/>
      <c r="CZ159" s="17"/>
      <c r="DA159" s="17"/>
      <c r="DB159" s="17"/>
      <c r="DC159" s="17"/>
      <c r="DD159" s="17"/>
      <c r="DE159" s="17"/>
      <c r="DF159" s="17"/>
      <c r="DG159" s="17"/>
      <c r="DH159" s="17"/>
      <c r="DI159" s="17"/>
      <c r="DJ159" s="17"/>
      <c r="DK159" s="17"/>
      <c r="DL159" s="17"/>
      <c r="DM159" s="17"/>
      <c r="DN159" s="17"/>
      <c r="DO159" s="17"/>
      <c r="DP159" s="17"/>
      <c r="DQ159" s="17"/>
      <c r="DR159" s="17"/>
      <c r="DS159" s="17"/>
      <c r="DT159" s="17"/>
      <c r="DU159" s="17"/>
      <c r="DV159" s="17"/>
      <c r="DW159" s="17"/>
      <c r="DX159" s="17"/>
      <c r="DY159" s="17"/>
      <c r="DZ159" s="17"/>
      <c r="EA159" s="17"/>
      <c r="EB159" s="17"/>
      <c r="EC159" s="17"/>
      <c r="ED159" s="17"/>
      <c r="EE159" s="17"/>
      <c r="EF159" s="17"/>
      <c r="EG159" s="17"/>
      <c r="EH159" s="17"/>
      <c r="EI159" s="17"/>
      <c r="EJ159" s="17"/>
      <c r="EK159" s="17"/>
      <c r="EL159" s="17"/>
      <c r="EM159" s="17"/>
      <c r="EN159" s="17"/>
      <c r="EO159" s="17"/>
      <c r="EP159" s="17"/>
      <c r="EQ159" s="17"/>
      <c r="ER159" s="17"/>
      <c r="ES159" s="17"/>
      <c r="ET159" s="17"/>
      <c r="EU159" s="17"/>
      <c r="EV159" s="17"/>
      <c r="EW159" s="17"/>
      <c r="EX159" s="17"/>
      <c r="EY159" s="17"/>
      <c r="EZ159" s="17"/>
      <c r="FA159" s="17"/>
      <c r="FB159" s="17"/>
      <c r="FC159" s="17"/>
      <c r="FD159" s="17"/>
      <c r="FE159" s="17"/>
      <c r="FF159" s="17"/>
      <c r="FG159" s="17"/>
      <c r="FH159" s="17"/>
      <c r="FI159" s="17"/>
      <c r="FJ159" s="17"/>
      <c r="FK159" s="17"/>
      <c r="FL159" s="17"/>
      <c r="FM159" s="17"/>
      <c r="FN159" s="17"/>
      <c r="FO159" s="17"/>
      <c r="FP159" s="17"/>
      <c r="FQ159" s="17"/>
      <c r="FR159" s="17"/>
      <c r="FS159" s="17"/>
      <c r="FT159" s="17"/>
      <c r="FU159" s="17"/>
      <c r="FV159" s="17"/>
      <c r="FW159" s="17"/>
      <c r="FX159" s="17"/>
      <c r="FY159" s="17"/>
      <c r="FZ159" s="17"/>
      <c r="GA159" s="17"/>
      <c r="GB159" s="17"/>
      <c r="GC159" s="17"/>
      <c r="GD159" s="17"/>
      <c r="GE159" s="17"/>
      <c r="GF159" s="17"/>
      <c r="GG159" s="17"/>
      <c r="GH159" s="17"/>
      <c r="GI159" s="17"/>
      <c r="GJ159" s="17"/>
      <c r="GK159" s="17"/>
      <c r="GL159" s="17"/>
      <c r="GM159" s="17"/>
      <c r="GN159" s="17"/>
      <c r="GO159" s="17"/>
      <c r="GP159" s="17"/>
      <c r="GQ159" s="17"/>
      <c r="GR159" s="17"/>
      <c r="GS159" s="17"/>
      <c r="GT159" s="17"/>
      <c r="GU159" s="17"/>
      <c r="GV159" s="17"/>
      <c r="GW159" s="17"/>
      <c r="GX159" s="17"/>
      <c r="GY159" s="17"/>
      <c r="GZ159" s="17"/>
      <c r="HA159" s="17"/>
      <c r="HB159" s="17"/>
      <c r="HC159" s="17"/>
      <c r="HD159" s="17"/>
      <c r="HE159" s="17"/>
      <c r="HF159" s="17"/>
      <c r="HG159" s="17"/>
      <c r="HH159" s="17"/>
      <c r="HI159" s="17"/>
      <c r="HJ159" s="17"/>
      <c r="HK159" s="17"/>
      <c r="HL159" s="17"/>
    </row>
    <row r="160" spans="2:223" ht="20.100000000000001" customHeight="1">
      <c r="B160" s="129"/>
      <c r="C160" s="25" t="s">
        <v>69</v>
      </c>
      <c r="D160" s="129"/>
      <c r="E160" s="129"/>
      <c r="F160" s="129"/>
      <c r="G160" s="129"/>
      <c r="H160" s="15"/>
      <c r="I160" s="16"/>
      <c r="J160" s="165">
        <f>SUBTOTAL(9,J136:J159)</f>
        <v>78328.122499999983</v>
      </c>
    </row>
    <row r="161" spans="2:222">
      <c r="B161" s="33" t="s">
        <v>434</v>
      </c>
      <c r="C161" s="28" t="s">
        <v>446</v>
      </c>
      <c r="D161" s="33"/>
      <c r="E161" s="33"/>
      <c r="F161" s="33"/>
      <c r="G161" s="33"/>
      <c r="H161" s="33"/>
      <c r="I161" s="33"/>
      <c r="J161" s="33"/>
    </row>
    <row r="162" spans="2:222" s="18" customFormat="1" ht="20.100000000000001" customHeight="1">
      <c r="B162" s="129" t="s">
        <v>435</v>
      </c>
      <c r="C162" s="19" t="s">
        <v>67</v>
      </c>
      <c r="D162" s="129" t="s">
        <v>5</v>
      </c>
      <c r="E162" s="129">
        <v>60</v>
      </c>
      <c r="F162" s="129" t="s">
        <v>30</v>
      </c>
      <c r="G162" s="129" t="s">
        <v>22</v>
      </c>
      <c r="H162" s="15" t="s">
        <v>68</v>
      </c>
      <c r="I162" s="16">
        <v>47.94</v>
      </c>
      <c r="J162" s="16">
        <f t="shared" ref="J162:J175" si="8">I162*E162</f>
        <v>2876.3999999999996</v>
      </c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7"/>
      <c r="AL162" s="17"/>
      <c r="AM162" s="17"/>
      <c r="AN162" s="17"/>
      <c r="AO162" s="17"/>
      <c r="AP162" s="17"/>
      <c r="AQ162" s="17"/>
      <c r="AR162" s="17"/>
      <c r="AS162" s="17"/>
      <c r="AT162" s="17"/>
      <c r="AU162" s="17"/>
      <c r="AV162" s="17"/>
      <c r="AW162" s="17"/>
      <c r="AX162" s="17"/>
      <c r="AY162" s="17"/>
      <c r="AZ162" s="17"/>
      <c r="BA162" s="17"/>
      <c r="BB162" s="17"/>
      <c r="BC162" s="17"/>
      <c r="BD162" s="17"/>
      <c r="BE162" s="17"/>
      <c r="BF162" s="17"/>
      <c r="BG162" s="17"/>
      <c r="BH162" s="17"/>
      <c r="BI162" s="17"/>
      <c r="BJ162" s="17"/>
      <c r="BK162" s="17"/>
      <c r="BL162" s="17"/>
      <c r="BM162" s="17"/>
      <c r="BN162" s="17"/>
      <c r="BO162" s="17"/>
      <c r="BP162" s="17"/>
      <c r="BQ162" s="17"/>
      <c r="BR162" s="17"/>
      <c r="BS162" s="17"/>
      <c r="BT162" s="17"/>
      <c r="BU162" s="17"/>
      <c r="BV162" s="17"/>
      <c r="BW162" s="17"/>
      <c r="BX162" s="17"/>
      <c r="BY162" s="17"/>
      <c r="BZ162" s="17"/>
      <c r="CA162" s="17"/>
      <c r="CB162" s="17"/>
      <c r="CC162" s="17"/>
      <c r="CD162" s="17"/>
      <c r="CE162" s="17"/>
      <c r="CF162" s="17"/>
      <c r="CG162" s="17"/>
      <c r="CH162" s="17"/>
      <c r="CI162" s="17"/>
      <c r="CJ162" s="17"/>
      <c r="CK162" s="17"/>
      <c r="CL162" s="17"/>
      <c r="CM162" s="17"/>
      <c r="CN162" s="17"/>
      <c r="CO162" s="17"/>
      <c r="CP162" s="17"/>
      <c r="CQ162" s="17"/>
      <c r="CR162" s="17"/>
      <c r="CS162" s="17"/>
      <c r="CT162" s="17"/>
      <c r="CU162" s="17"/>
      <c r="CV162" s="17"/>
      <c r="CW162" s="17"/>
      <c r="CX162" s="17"/>
      <c r="CY162" s="17"/>
      <c r="CZ162" s="17"/>
      <c r="DA162" s="17"/>
      <c r="DB162" s="17"/>
      <c r="DC162" s="17"/>
      <c r="DD162" s="17"/>
      <c r="DE162" s="17"/>
      <c r="DF162" s="17"/>
      <c r="DG162" s="17"/>
      <c r="DH162" s="17"/>
      <c r="DI162" s="17"/>
      <c r="DJ162" s="17"/>
      <c r="DK162" s="17"/>
      <c r="DL162" s="17"/>
      <c r="DM162" s="17"/>
      <c r="DN162" s="17"/>
      <c r="DO162" s="17"/>
      <c r="DP162" s="17"/>
      <c r="DQ162" s="17"/>
      <c r="DR162" s="17"/>
      <c r="DS162" s="17"/>
      <c r="DT162" s="17"/>
      <c r="DU162" s="17"/>
      <c r="DV162" s="17"/>
      <c r="DW162" s="17"/>
      <c r="DX162" s="17"/>
      <c r="DY162" s="17"/>
      <c r="DZ162" s="17"/>
      <c r="EA162" s="17"/>
      <c r="EB162" s="17"/>
      <c r="EC162" s="17"/>
      <c r="ED162" s="17"/>
      <c r="EE162" s="17"/>
      <c r="EF162" s="17"/>
      <c r="EG162" s="17"/>
      <c r="EH162" s="17"/>
      <c r="EI162" s="17"/>
      <c r="EJ162" s="17"/>
      <c r="EK162" s="17"/>
      <c r="EL162" s="17"/>
      <c r="EM162" s="17"/>
      <c r="EN162" s="17"/>
      <c r="EO162" s="17"/>
      <c r="EP162" s="17"/>
      <c r="EQ162" s="17"/>
      <c r="ER162" s="17"/>
      <c r="ES162" s="17"/>
      <c r="ET162" s="17"/>
      <c r="EU162" s="17"/>
      <c r="EV162" s="17"/>
      <c r="EW162" s="17"/>
      <c r="EX162" s="17"/>
      <c r="EY162" s="17"/>
      <c r="EZ162" s="17"/>
      <c r="FA162" s="17"/>
      <c r="FB162" s="17"/>
      <c r="FC162" s="17"/>
      <c r="FD162" s="17"/>
      <c r="FE162" s="17"/>
      <c r="FF162" s="17"/>
      <c r="FG162" s="17"/>
      <c r="FH162" s="17"/>
      <c r="FI162" s="17"/>
      <c r="FJ162" s="17"/>
      <c r="FK162" s="17"/>
      <c r="FL162" s="17"/>
      <c r="FM162" s="17"/>
      <c r="FN162" s="17"/>
      <c r="FO162" s="17"/>
      <c r="FP162" s="17"/>
      <c r="FQ162" s="17"/>
      <c r="FR162" s="17"/>
      <c r="FS162" s="17"/>
      <c r="FT162" s="17"/>
      <c r="FU162" s="17"/>
      <c r="FV162" s="17"/>
      <c r="FW162" s="17"/>
      <c r="FX162" s="17"/>
      <c r="FY162" s="17"/>
      <c r="FZ162" s="17"/>
      <c r="GA162" s="17"/>
      <c r="GB162" s="17"/>
      <c r="GC162" s="17"/>
      <c r="GD162" s="17"/>
      <c r="GE162" s="17"/>
      <c r="GF162" s="17"/>
      <c r="GG162" s="17"/>
      <c r="GH162" s="17"/>
      <c r="GI162" s="17"/>
      <c r="GJ162" s="17"/>
      <c r="GK162" s="17"/>
      <c r="GL162" s="17"/>
      <c r="GM162" s="17"/>
      <c r="GN162" s="17"/>
      <c r="GO162" s="17"/>
      <c r="GP162" s="17"/>
      <c r="GQ162" s="17"/>
      <c r="GR162" s="17"/>
      <c r="GS162" s="17"/>
      <c r="GT162" s="17"/>
      <c r="GU162" s="17"/>
      <c r="GV162" s="17"/>
      <c r="GW162" s="17"/>
      <c r="GX162" s="17"/>
      <c r="GY162" s="17"/>
      <c r="GZ162" s="17"/>
      <c r="HA162" s="17"/>
      <c r="HB162" s="17"/>
      <c r="HC162" s="17"/>
      <c r="HD162" s="17"/>
      <c r="HE162" s="17"/>
      <c r="HF162" s="17"/>
      <c r="HG162" s="17"/>
      <c r="HH162" s="17"/>
      <c r="HI162" s="17"/>
      <c r="HJ162" s="17"/>
      <c r="HK162" s="17"/>
      <c r="HL162" s="17"/>
      <c r="HM162" s="17"/>
      <c r="HN162" s="17"/>
    </row>
    <row r="163" spans="2:222">
      <c r="B163" s="129" t="s">
        <v>436</v>
      </c>
      <c r="C163" s="19" t="s">
        <v>117</v>
      </c>
      <c r="D163" s="129" t="s">
        <v>5</v>
      </c>
      <c r="E163" s="129">
        <v>1</v>
      </c>
      <c r="F163" s="129" t="s">
        <v>6</v>
      </c>
      <c r="G163" s="129" t="s">
        <v>22</v>
      </c>
      <c r="H163" s="15" t="s">
        <v>118</v>
      </c>
      <c r="I163" s="16">
        <v>55.99</v>
      </c>
      <c r="J163" s="16">
        <f t="shared" si="8"/>
        <v>55.99</v>
      </c>
    </row>
    <row r="164" spans="2:222" ht="45">
      <c r="B164" s="129" t="s">
        <v>437</v>
      </c>
      <c r="C164" s="76" t="s">
        <v>1149</v>
      </c>
      <c r="D164" s="129" t="s">
        <v>5</v>
      </c>
      <c r="E164" s="129">
        <v>1</v>
      </c>
      <c r="F164" s="129" t="s">
        <v>6</v>
      </c>
      <c r="G164" s="129" t="s">
        <v>22</v>
      </c>
      <c r="H164" s="76" t="s">
        <v>1150</v>
      </c>
      <c r="I164" s="16">
        <v>90.06</v>
      </c>
      <c r="J164" s="68">
        <f t="shared" si="8"/>
        <v>90.06</v>
      </c>
    </row>
    <row r="165" spans="2:222" ht="22.5">
      <c r="B165" s="129" t="s">
        <v>438</v>
      </c>
      <c r="C165" s="7" t="s">
        <v>119</v>
      </c>
      <c r="D165" s="129" t="s">
        <v>5</v>
      </c>
      <c r="E165" s="129">
        <v>14</v>
      </c>
      <c r="F165" s="129" t="s">
        <v>6</v>
      </c>
      <c r="G165" s="129" t="s">
        <v>22</v>
      </c>
      <c r="H165" s="15" t="s">
        <v>120</v>
      </c>
      <c r="I165" s="16">
        <v>217.79</v>
      </c>
      <c r="J165" s="16">
        <f t="shared" si="8"/>
        <v>3049.06</v>
      </c>
    </row>
    <row r="166" spans="2:222" ht="20.100000000000001" customHeight="1">
      <c r="B166" s="129" t="s">
        <v>439</v>
      </c>
      <c r="C166" s="7" t="s">
        <v>624</v>
      </c>
      <c r="D166" s="129" t="s">
        <v>5</v>
      </c>
      <c r="E166" s="129">
        <v>20</v>
      </c>
      <c r="F166" s="129" t="s">
        <v>6</v>
      </c>
      <c r="G166" s="129" t="s">
        <v>22</v>
      </c>
      <c r="H166" s="15" t="s">
        <v>625</v>
      </c>
      <c r="I166" s="16">
        <v>53.56</v>
      </c>
      <c r="J166" s="16">
        <f t="shared" si="8"/>
        <v>1071.2</v>
      </c>
    </row>
    <row r="167" spans="2:222" ht="20.100000000000001" customHeight="1">
      <c r="B167" s="129" t="s">
        <v>440</v>
      </c>
      <c r="C167" s="19" t="s">
        <v>121</v>
      </c>
      <c r="D167" s="129" t="s">
        <v>5</v>
      </c>
      <c r="E167" s="129">
        <v>5</v>
      </c>
      <c r="F167" s="129" t="s">
        <v>6</v>
      </c>
      <c r="G167" s="129" t="s">
        <v>22</v>
      </c>
      <c r="H167" s="15" t="s">
        <v>122</v>
      </c>
      <c r="I167" s="16">
        <v>44.03</v>
      </c>
      <c r="J167" s="16">
        <f t="shared" si="8"/>
        <v>220.15</v>
      </c>
    </row>
    <row r="168" spans="2:222" ht="22.5">
      <c r="B168" s="69" t="s">
        <v>441</v>
      </c>
      <c r="C168" s="14" t="s">
        <v>123</v>
      </c>
      <c r="D168" s="69" t="s">
        <v>5</v>
      </c>
      <c r="E168" s="69">
        <v>15</v>
      </c>
      <c r="F168" s="69" t="s">
        <v>6</v>
      </c>
      <c r="G168" s="69" t="s">
        <v>22</v>
      </c>
      <c r="H168" s="15" t="s">
        <v>124</v>
      </c>
      <c r="I168" s="16">
        <v>111.26</v>
      </c>
      <c r="J168" s="168">
        <f t="shared" si="8"/>
        <v>1668.9</v>
      </c>
    </row>
    <row r="169" spans="2:222" ht="22.5">
      <c r="B169" s="69" t="s">
        <v>442</v>
      </c>
      <c r="C169" s="14" t="s">
        <v>125</v>
      </c>
      <c r="D169" s="69" t="s">
        <v>5</v>
      </c>
      <c r="E169" s="69">
        <v>7</v>
      </c>
      <c r="F169" s="69" t="s">
        <v>6</v>
      </c>
      <c r="G169" s="69" t="s">
        <v>22</v>
      </c>
      <c r="H169" s="15" t="s">
        <v>126</v>
      </c>
      <c r="I169" s="16">
        <v>154.80000000000001</v>
      </c>
      <c r="J169" s="168">
        <f t="shared" si="8"/>
        <v>1083.6000000000001</v>
      </c>
    </row>
    <row r="170" spans="2:222" ht="22.5">
      <c r="B170" s="69" t="s">
        <v>443</v>
      </c>
      <c r="C170" s="14" t="s">
        <v>127</v>
      </c>
      <c r="D170" s="69" t="s">
        <v>5</v>
      </c>
      <c r="E170" s="69">
        <v>22</v>
      </c>
      <c r="F170" s="69" t="s">
        <v>6</v>
      </c>
      <c r="G170" s="69" t="s">
        <v>22</v>
      </c>
      <c r="H170" s="15" t="s">
        <v>128</v>
      </c>
      <c r="I170" s="16">
        <v>221.45</v>
      </c>
      <c r="J170" s="168">
        <f t="shared" si="8"/>
        <v>4871.8999999999996</v>
      </c>
    </row>
    <row r="171" spans="2:222" s="18" customFormat="1" ht="22.5">
      <c r="B171" s="69" t="s">
        <v>444</v>
      </c>
      <c r="C171" s="14" t="s">
        <v>129</v>
      </c>
      <c r="D171" s="69" t="s">
        <v>5</v>
      </c>
      <c r="E171" s="69">
        <v>150</v>
      </c>
      <c r="F171" s="69" t="s">
        <v>2</v>
      </c>
      <c r="G171" s="69" t="s">
        <v>22</v>
      </c>
      <c r="H171" s="15" t="s">
        <v>130</v>
      </c>
      <c r="I171" s="16">
        <v>21.06</v>
      </c>
      <c r="J171" s="168">
        <f t="shared" si="8"/>
        <v>3159</v>
      </c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7"/>
      <c r="AL171" s="17"/>
      <c r="AM171" s="17"/>
      <c r="AN171" s="17"/>
      <c r="AO171" s="17"/>
      <c r="AP171" s="17"/>
      <c r="AQ171" s="17"/>
      <c r="AR171" s="17"/>
      <c r="AS171" s="17"/>
      <c r="AT171" s="17"/>
      <c r="AU171" s="17"/>
      <c r="AV171" s="17"/>
      <c r="AW171" s="17"/>
      <c r="AX171" s="17"/>
      <c r="AY171" s="17"/>
      <c r="AZ171" s="17"/>
      <c r="BA171" s="17"/>
      <c r="BB171" s="17"/>
      <c r="BC171" s="17"/>
      <c r="BD171" s="17"/>
      <c r="BE171" s="17"/>
      <c r="BF171" s="17"/>
      <c r="BG171" s="17"/>
      <c r="BH171" s="17"/>
      <c r="BI171" s="17"/>
      <c r="BJ171" s="17"/>
      <c r="BK171" s="17"/>
      <c r="BL171" s="17"/>
      <c r="BM171" s="17"/>
      <c r="BN171" s="17"/>
      <c r="BO171" s="17"/>
      <c r="BP171" s="17"/>
      <c r="BQ171" s="17"/>
      <c r="BR171" s="17"/>
      <c r="BS171" s="17"/>
      <c r="BT171" s="17"/>
      <c r="BU171" s="17"/>
      <c r="BV171" s="17"/>
      <c r="BW171" s="17"/>
      <c r="BX171" s="17"/>
      <c r="BY171" s="17"/>
      <c r="BZ171" s="17"/>
      <c r="CA171" s="17"/>
      <c r="CB171" s="17"/>
      <c r="CC171" s="17"/>
      <c r="CD171" s="17"/>
      <c r="CE171" s="17"/>
      <c r="CF171" s="17"/>
      <c r="CG171" s="17"/>
      <c r="CH171" s="17"/>
      <c r="CI171" s="17"/>
      <c r="CJ171" s="17"/>
      <c r="CK171" s="17"/>
      <c r="CL171" s="17"/>
      <c r="CM171" s="17"/>
      <c r="CN171" s="17"/>
      <c r="CO171" s="17"/>
      <c r="CP171" s="17"/>
      <c r="CQ171" s="17"/>
      <c r="CR171" s="17"/>
      <c r="CS171" s="17"/>
      <c r="CT171" s="17"/>
      <c r="CU171" s="17"/>
      <c r="CV171" s="17"/>
      <c r="CW171" s="17"/>
      <c r="CX171" s="17"/>
      <c r="CY171" s="17"/>
      <c r="CZ171" s="17"/>
      <c r="DA171" s="17"/>
      <c r="DB171" s="17"/>
      <c r="DC171" s="17"/>
      <c r="DD171" s="17"/>
      <c r="DE171" s="17"/>
      <c r="DF171" s="17"/>
      <c r="DG171" s="17"/>
      <c r="DH171" s="17"/>
      <c r="DI171" s="17"/>
      <c r="DJ171" s="17"/>
      <c r="DK171" s="17"/>
      <c r="DL171" s="17"/>
      <c r="DM171" s="17"/>
      <c r="DN171" s="17"/>
      <c r="DO171" s="17"/>
      <c r="DP171" s="17"/>
      <c r="DQ171" s="17"/>
      <c r="DR171" s="17"/>
      <c r="DS171" s="17"/>
      <c r="DT171" s="17"/>
      <c r="DU171" s="17"/>
      <c r="DV171" s="17"/>
      <c r="DW171" s="17"/>
      <c r="DX171" s="17"/>
      <c r="DY171" s="17"/>
      <c r="DZ171" s="17"/>
      <c r="EA171" s="17"/>
      <c r="EB171" s="17"/>
      <c r="EC171" s="17"/>
      <c r="ED171" s="17"/>
      <c r="EE171" s="17"/>
      <c r="EF171" s="17"/>
      <c r="EG171" s="17"/>
      <c r="EH171" s="17"/>
      <c r="EI171" s="17"/>
      <c r="EJ171" s="17"/>
      <c r="EK171" s="17"/>
      <c r="EL171" s="17"/>
      <c r="EM171" s="17"/>
      <c r="EN171" s="17"/>
      <c r="EO171" s="17"/>
      <c r="EP171" s="17"/>
      <c r="EQ171" s="17"/>
      <c r="ER171" s="17"/>
      <c r="ES171" s="17"/>
      <c r="ET171" s="17"/>
      <c r="EU171" s="17"/>
      <c r="EV171" s="17"/>
      <c r="EW171" s="17"/>
      <c r="EX171" s="17"/>
      <c r="EY171" s="17"/>
      <c r="EZ171" s="17"/>
      <c r="FA171" s="17"/>
      <c r="FB171" s="17"/>
      <c r="FC171" s="17"/>
      <c r="FD171" s="17"/>
      <c r="FE171" s="17"/>
      <c r="FF171" s="17"/>
      <c r="FG171" s="17"/>
      <c r="FH171" s="17"/>
      <c r="FI171" s="17"/>
      <c r="FJ171" s="17"/>
      <c r="FK171" s="17"/>
      <c r="FL171" s="17"/>
      <c r="FM171" s="17"/>
      <c r="FN171" s="17"/>
      <c r="FO171" s="17"/>
      <c r="FP171" s="17"/>
      <c r="FQ171" s="17"/>
      <c r="FR171" s="17"/>
      <c r="FS171" s="17"/>
      <c r="FT171" s="17"/>
      <c r="FU171" s="17"/>
      <c r="FV171" s="17"/>
      <c r="FW171" s="17"/>
      <c r="FX171" s="17"/>
      <c r="FY171" s="17"/>
      <c r="FZ171" s="17"/>
      <c r="GA171" s="17"/>
      <c r="GB171" s="17"/>
      <c r="GC171" s="17"/>
      <c r="GD171" s="17"/>
      <c r="GE171" s="17"/>
      <c r="GF171" s="17"/>
      <c r="GG171" s="17"/>
      <c r="GH171" s="17"/>
      <c r="GI171" s="17"/>
      <c r="GJ171" s="17"/>
      <c r="GK171" s="17"/>
      <c r="GL171" s="17"/>
      <c r="GM171" s="17"/>
      <c r="GN171" s="17"/>
      <c r="GO171" s="17"/>
      <c r="GP171" s="17"/>
      <c r="GQ171" s="17"/>
      <c r="GR171" s="17"/>
      <c r="GS171" s="17"/>
      <c r="GT171" s="17"/>
      <c r="GU171" s="17"/>
      <c r="GV171" s="17"/>
      <c r="GW171" s="17"/>
      <c r="GX171" s="17"/>
      <c r="GY171" s="17"/>
      <c r="GZ171" s="17"/>
      <c r="HA171" s="17"/>
      <c r="HB171" s="17"/>
      <c r="HC171" s="17"/>
      <c r="HD171" s="17"/>
      <c r="HE171" s="17"/>
      <c r="HF171" s="17"/>
      <c r="HG171" s="17"/>
      <c r="HH171" s="17"/>
      <c r="HI171" s="17"/>
      <c r="HJ171" s="17"/>
      <c r="HK171" s="17"/>
      <c r="HL171" s="17"/>
      <c r="HM171" s="17"/>
      <c r="HN171" s="17"/>
    </row>
    <row r="172" spans="2:222" s="18" customFormat="1" ht="22.5">
      <c r="B172" s="69" t="s">
        <v>557</v>
      </c>
      <c r="C172" s="14" t="s">
        <v>131</v>
      </c>
      <c r="D172" s="69" t="s">
        <v>5</v>
      </c>
      <c r="E172" s="69">
        <v>194</v>
      </c>
      <c r="F172" s="69" t="s">
        <v>2</v>
      </c>
      <c r="G172" s="69" t="s">
        <v>22</v>
      </c>
      <c r="H172" s="15" t="s">
        <v>132</v>
      </c>
      <c r="I172" s="16">
        <v>30.86</v>
      </c>
      <c r="J172" s="168">
        <f t="shared" si="8"/>
        <v>5986.84</v>
      </c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7"/>
      <c r="AL172" s="17"/>
      <c r="AM172" s="17"/>
      <c r="AN172" s="17"/>
      <c r="AO172" s="17"/>
      <c r="AP172" s="17"/>
      <c r="AQ172" s="17"/>
      <c r="AR172" s="17"/>
      <c r="AS172" s="17"/>
      <c r="AT172" s="17"/>
      <c r="AU172" s="17"/>
      <c r="AV172" s="17"/>
      <c r="AW172" s="17"/>
      <c r="AX172" s="17"/>
      <c r="AY172" s="17"/>
      <c r="AZ172" s="17"/>
      <c r="BA172" s="17"/>
      <c r="BB172" s="17"/>
      <c r="BC172" s="17"/>
      <c r="BD172" s="17"/>
      <c r="BE172" s="17"/>
      <c r="BF172" s="17"/>
      <c r="BG172" s="17"/>
      <c r="BH172" s="17"/>
      <c r="BI172" s="17"/>
      <c r="BJ172" s="17"/>
      <c r="BK172" s="17"/>
      <c r="BL172" s="17"/>
      <c r="BM172" s="17"/>
      <c r="BN172" s="17"/>
      <c r="BO172" s="17"/>
      <c r="BP172" s="17"/>
      <c r="BQ172" s="17"/>
      <c r="BR172" s="17"/>
      <c r="BS172" s="17"/>
      <c r="BT172" s="17"/>
      <c r="BU172" s="17"/>
      <c r="BV172" s="17"/>
      <c r="BW172" s="17"/>
      <c r="BX172" s="17"/>
      <c r="BY172" s="17"/>
      <c r="BZ172" s="17"/>
      <c r="CA172" s="17"/>
      <c r="CB172" s="17"/>
      <c r="CC172" s="17"/>
      <c r="CD172" s="17"/>
      <c r="CE172" s="17"/>
      <c r="CF172" s="17"/>
      <c r="CG172" s="17"/>
      <c r="CH172" s="17"/>
      <c r="CI172" s="17"/>
      <c r="CJ172" s="17"/>
      <c r="CK172" s="17"/>
      <c r="CL172" s="17"/>
      <c r="CM172" s="17"/>
      <c r="CN172" s="17"/>
      <c r="CO172" s="17"/>
      <c r="CP172" s="17"/>
      <c r="CQ172" s="17"/>
      <c r="CR172" s="17"/>
      <c r="CS172" s="17"/>
      <c r="CT172" s="17"/>
      <c r="CU172" s="17"/>
      <c r="CV172" s="17"/>
      <c r="CW172" s="17"/>
      <c r="CX172" s="17"/>
      <c r="CY172" s="17"/>
      <c r="CZ172" s="17"/>
      <c r="DA172" s="17"/>
      <c r="DB172" s="17"/>
      <c r="DC172" s="17"/>
      <c r="DD172" s="17"/>
      <c r="DE172" s="17"/>
      <c r="DF172" s="17"/>
      <c r="DG172" s="17"/>
      <c r="DH172" s="17"/>
      <c r="DI172" s="17"/>
      <c r="DJ172" s="17"/>
      <c r="DK172" s="17"/>
      <c r="DL172" s="17"/>
      <c r="DM172" s="17"/>
      <c r="DN172" s="17"/>
      <c r="DO172" s="17"/>
      <c r="DP172" s="17"/>
      <c r="DQ172" s="17"/>
      <c r="DR172" s="17"/>
      <c r="DS172" s="17"/>
      <c r="DT172" s="17"/>
      <c r="DU172" s="17"/>
      <c r="DV172" s="17"/>
      <c r="DW172" s="17"/>
      <c r="DX172" s="17"/>
      <c r="DY172" s="17"/>
      <c r="DZ172" s="17"/>
      <c r="EA172" s="17"/>
      <c r="EB172" s="17"/>
      <c r="EC172" s="17"/>
      <c r="ED172" s="17"/>
      <c r="EE172" s="17"/>
      <c r="EF172" s="17"/>
      <c r="EG172" s="17"/>
      <c r="EH172" s="17"/>
      <c r="EI172" s="17"/>
      <c r="EJ172" s="17"/>
      <c r="EK172" s="17"/>
      <c r="EL172" s="17"/>
      <c r="EM172" s="17"/>
      <c r="EN172" s="17"/>
      <c r="EO172" s="17"/>
      <c r="EP172" s="17"/>
      <c r="EQ172" s="17"/>
      <c r="ER172" s="17"/>
      <c r="ES172" s="17"/>
      <c r="ET172" s="17"/>
      <c r="EU172" s="17"/>
      <c r="EV172" s="17"/>
      <c r="EW172" s="17"/>
      <c r="EX172" s="17"/>
      <c r="EY172" s="17"/>
      <c r="EZ172" s="17"/>
      <c r="FA172" s="17"/>
      <c r="FB172" s="17"/>
      <c r="FC172" s="17"/>
      <c r="FD172" s="17"/>
      <c r="FE172" s="17"/>
      <c r="FF172" s="17"/>
      <c r="FG172" s="17"/>
      <c r="FH172" s="17"/>
      <c r="FI172" s="17"/>
      <c r="FJ172" s="17"/>
      <c r="FK172" s="17"/>
      <c r="FL172" s="17"/>
      <c r="FM172" s="17"/>
      <c r="FN172" s="17"/>
      <c r="FO172" s="17"/>
      <c r="FP172" s="17"/>
      <c r="FQ172" s="17"/>
      <c r="FR172" s="17"/>
      <c r="FS172" s="17"/>
      <c r="FT172" s="17"/>
      <c r="FU172" s="17"/>
      <c r="FV172" s="17"/>
      <c r="FW172" s="17"/>
      <c r="FX172" s="17"/>
      <c r="FY172" s="17"/>
      <c r="FZ172" s="17"/>
      <c r="GA172" s="17"/>
      <c r="GB172" s="17"/>
      <c r="GC172" s="17"/>
      <c r="GD172" s="17"/>
      <c r="GE172" s="17"/>
      <c r="GF172" s="17"/>
      <c r="GG172" s="17"/>
      <c r="GH172" s="17"/>
      <c r="GI172" s="17"/>
      <c r="GJ172" s="17"/>
      <c r="GK172" s="17"/>
      <c r="GL172" s="17"/>
      <c r="GM172" s="17"/>
      <c r="GN172" s="17"/>
      <c r="GO172" s="17"/>
      <c r="GP172" s="17"/>
      <c r="GQ172" s="17"/>
      <c r="GR172" s="17"/>
      <c r="GS172" s="17"/>
      <c r="GT172" s="17"/>
      <c r="GU172" s="17"/>
      <c r="GV172" s="17"/>
      <c r="GW172" s="17"/>
      <c r="GX172" s="17"/>
      <c r="GY172" s="17"/>
      <c r="GZ172" s="17"/>
      <c r="HA172" s="17"/>
      <c r="HB172" s="17"/>
      <c r="HC172" s="17"/>
      <c r="HD172" s="17"/>
      <c r="HE172" s="17"/>
      <c r="HF172" s="17"/>
      <c r="HG172" s="17"/>
      <c r="HH172" s="17"/>
      <c r="HI172" s="17"/>
      <c r="HJ172" s="17"/>
      <c r="HK172" s="17"/>
      <c r="HL172" s="17"/>
      <c r="HM172" s="17"/>
      <c r="HN172" s="17"/>
    </row>
    <row r="173" spans="2:222" s="18" customFormat="1" ht="22.5">
      <c r="B173" s="129" t="s">
        <v>558</v>
      </c>
      <c r="C173" s="7" t="s">
        <v>133</v>
      </c>
      <c r="D173" s="129" t="s">
        <v>5</v>
      </c>
      <c r="E173" s="129">
        <v>35</v>
      </c>
      <c r="F173" s="129" t="s">
        <v>2</v>
      </c>
      <c r="G173" s="129" t="s">
        <v>22</v>
      </c>
      <c r="H173" s="15" t="s">
        <v>134</v>
      </c>
      <c r="I173" s="16">
        <v>47.27</v>
      </c>
      <c r="J173" s="16">
        <f t="shared" si="8"/>
        <v>1654.45</v>
      </c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7"/>
      <c r="AL173" s="17"/>
      <c r="AM173" s="17"/>
      <c r="AN173" s="17"/>
      <c r="AO173" s="17"/>
      <c r="AP173" s="17"/>
      <c r="AQ173" s="17"/>
      <c r="AR173" s="17"/>
      <c r="AS173" s="17"/>
      <c r="AT173" s="17"/>
      <c r="AU173" s="17"/>
      <c r="AV173" s="17"/>
      <c r="AW173" s="17"/>
      <c r="AX173" s="17"/>
      <c r="AY173" s="17"/>
      <c r="AZ173" s="17"/>
      <c r="BA173" s="17"/>
      <c r="BB173" s="17"/>
      <c r="BC173" s="17"/>
      <c r="BD173" s="17"/>
      <c r="BE173" s="17"/>
      <c r="BF173" s="17"/>
      <c r="BG173" s="17"/>
      <c r="BH173" s="17"/>
      <c r="BI173" s="17"/>
      <c r="BJ173" s="17"/>
      <c r="BK173" s="17"/>
      <c r="BL173" s="17"/>
      <c r="BM173" s="17"/>
      <c r="BN173" s="17"/>
      <c r="BO173" s="17"/>
      <c r="BP173" s="17"/>
      <c r="BQ173" s="17"/>
      <c r="BR173" s="17"/>
      <c r="BS173" s="17"/>
      <c r="BT173" s="17"/>
      <c r="BU173" s="17"/>
      <c r="BV173" s="17"/>
      <c r="BW173" s="17"/>
      <c r="BX173" s="17"/>
      <c r="BY173" s="17"/>
      <c r="BZ173" s="17"/>
      <c r="CA173" s="17"/>
      <c r="CB173" s="17"/>
      <c r="CC173" s="17"/>
      <c r="CD173" s="17"/>
      <c r="CE173" s="17"/>
      <c r="CF173" s="17"/>
      <c r="CG173" s="17"/>
      <c r="CH173" s="17"/>
      <c r="CI173" s="17"/>
      <c r="CJ173" s="17"/>
      <c r="CK173" s="17"/>
      <c r="CL173" s="17"/>
      <c r="CM173" s="17"/>
      <c r="CN173" s="17"/>
      <c r="CO173" s="17"/>
      <c r="CP173" s="17"/>
      <c r="CQ173" s="17"/>
      <c r="CR173" s="17"/>
      <c r="CS173" s="17"/>
      <c r="CT173" s="17"/>
      <c r="CU173" s="17"/>
      <c r="CV173" s="17"/>
      <c r="CW173" s="17"/>
      <c r="CX173" s="17"/>
      <c r="CY173" s="17"/>
      <c r="CZ173" s="17"/>
      <c r="DA173" s="17"/>
      <c r="DB173" s="17"/>
      <c r="DC173" s="17"/>
      <c r="DD173" s="17"/>
      <c r="DE173" s="17"/>
      <c r="DF173" s="17"/>
      <c r="DG173" s="17"/>
      <c r="DH173" s="17"/>
      <c r="DI173" s="17"/>
      <c r="DJ173" s="17"/>
      <c r="DK173" s="17"/>
      <c r="DL173" s="17"/>
      <c r="DM173" s="17"/>
      <c r="DN173" s="17"/>
      <c r="DO173" s="17"/>
      <c r="DP173" s="17"/>
      <c r="DQ173" s="17"/>
      <c r="DR173" s="17"/>
      <c r="DS173" s="17"/>
      <c r="DT173" s="17"/>
      <c r="DU173" s="17"/>
      <c r="DV173" s="17"/>
      <c r="DW173" s="17"/>
      <c r="DX173" s="17"/>
      <c r="DY173" s="17"/>
      <c r="DZ173" s="17"/>
      <c r="EA173" s="17"/>
      <c r="EB173" s="17"/>
      <c r="EC173" s="17"/>
      <c r="ED173" s="17"/>
      <c r="EE173" s="17"/>
      <c r="EF173" s="17"/>
      <c r="EG173" s="17"/>
      <c r="EH173" s="17"/>
      <c r="EI173" s="17"/>
      <c r="EJ173" s="17"/>
      <c r="EK173" s="17"/>
      <c r="EL173" s="17"/>
      <c r="EM173" s="17"/>
      <c r="EN173" s="17"/>
      <c r="EO173" s="17"/>
      <c r="EP173" s="17"/>
      <c r="EQ173" s="17"/>
      <c r="ER173" s="17"/>
      <c r="ES173" s="17"/>
      <c r="ET173" s="17"/>
      <c r="EU173" s="17"/>
      <c r="EV173" s="17"/>
      <c r="EW173" s="17"/>
      <c r="EX173" s="17"/>
      <c r="EY173" s="17"/>
      <c r="EZ173" s="17"/>
      <c r="FA173" s="17"/>
      <c r="FB173" s="17"/>
      <c r="FC173" s="17"/>
      <c r="FD173" s="17"/>
      <c r="FE173" s="17"/>
      <c r="FF173" s="17"/>
      <c r="FG173" s="17"/>
      <c r="FH173" s="17"/>
      <c r="FI173" s="17"/>
      <c r="FJ173" s="17"/>
      <c r="FK173" s="17"/>
      <c r="FL173" s="17"/>
      <c r="FM173" s="17"/>
      <c r="FN173" s="17"/>
      <c r="FO173" s="17"/>
      <c r="FP173" s="17"/>
      <c r="FQ173" s="17"/>
      <c r="FR173" s="17"/>
      <c r="FS173" s="17"/>
      <c r="FT173" s="17"/>
      <c r="FU173" s="17"/>
      <c r="FV173" s="17"/>
      <c r="FW173" s="17"/>
      <c r="FX173" s="17"/>
      <c r="FY173" s="17"/>
      <c r="FZ173" s="17"/>
      <c r="GA173" s="17"/>
      <c r="GB173" s="17"/>
      <c r="GC173" s="17"/>
      <c r="GD173" s="17"/>
      <c r="GE173" s="17"/>
      <c r="GF173" s="17"/>
      <c r="GG173" s="17"/>
      <c r="GH173" s="17"/>
      <c r="GI173" s="17"/>
      <c r="GJ173" s="17"/>
      <c r="GK173" s="17"/>
      <c r="GL173" s="17"/>
      <c r="GM173" s="17"/>
      <c r="GN173" s="17"/>
      <c r="GO173" s="17"/>
      <c r="GP173" s="17"/>
      <c r="GQ173" s="17"/>
      <c r="GR173" s="17"/>
      <c r="GS173" s="17"/>
      <c r="GT173" s="17"/>
      <c r="GU173" s="17"/>
      <c r="GV173" s="17"/>
      <c r="GW173" s="17"/>
      <c r="GX173" s="17"/>
      <c r="GY173" s="17"/>
      <c r="GZ173" s="17"/>
      <c r="HA173" s="17"/>
      <c r="HB173" s="17"/>
      <c r="HC173" s="17"/>
      <c r="HD173" s="17"/>
      <c r="HE173" s="17"/>
      <c r="HF173" s="17"/>
      <c r="HG173" s="17"/>
      <c r="HH173" s="17"/>
      <c r="HI173" s="17"/>
      <c r="HJ173" s="17"/>
      <c r="HK173" s="17"/>
      <c r="HL173" s="17"/>
      <c r="HM173" s="17"/>
      <c r="HN173" s="17"/>
    </row>
    <row r="174" spans="2:222" ht="22.5">
      <c r="B174" s="129" t="s">
        <v>559</v>
      </c>
      <c r="C174" s="7" t="s">
        <v>135</v>
      </c>
      <c r="D174" s="129" t="s">
        <v>5</v>
      </c>
      <c r="E174" s="129">
        <v>50</v>
      </c>
      <c r="F174" s="129" t="s">
        <v>2</v>
      </c>
      <c r="G174" s="129" t="s">
        <v>22</v>
      </c>
      <c r="H174" s="15" t="s">
        <v>136</v>
      </c>
      <c r="I174" s="16">
        <v>15.71</v>
      </c>
      <c r="J174" s="16">
        <f t="shared" si="8"/>
        <v>785.5</v>
      </c>
    </row>
    <row r="175" spans="2:222" ht="22.5">
      <c r="B175" s="129" t="s">
        <v>560</v>
      </c>
      <c r="C175" s="7" t="s">
        <v>137</v>
      </c>
      <c r="D175" s="129" t="s">
        <v>5</v>
      </c>
      <c r="E175" s="129">
        <v>70</v>
      </c>
      <c r="F175" s="129" t="s">
        <v>2</v>
      </c>
      <c r="G175" s="129" t="s">
        <v>22</v>
      </c>
      <c r="H175" s="15" t="s">
        <v>138</v>
      </c>
      <c r="I175" s="16">
        <v>26.35</v>
      </c>
      <c r="J175" s="16">
        <f t="shared" si="8"/>
        <v>1844.5</v>
      </c>
    </row>
    <row r="176" spans="2:222">
      <c r="B176" s="129"/>
      <c r="C176" s="25" t="s">
        <v>69</v>
      </c>
      <c r="D176" s="129"/>
      <c r="E176" s="129"/>
      <c r="F176" s="129"/>
      <c r="G176" s="129"/>
      <c r="H176" s="15"/>
      <c r="I176" s="16"/>
      <c r="J176" s="165">
        <f>SUBTOTAL(9,J162:J175)</f>
        <v>28417.55</v>
      </c>
    </row>
    <row r="177" spans="2:222">
      <c r="B177" s="33" t="s">
        <v>447</v>
      </c>
      <c r="C177" s="28" t="s">
        <v>458</v>
      </c>
      <c r="D177" s="33"/>
      <c r="E177" s="33"/>
      <c r="F177" s="33"/>
      <c r="G177" s="33"/>
      <c r="H177" s="33"/>
      <c r="I177" s="33"/>
      <c r="J177" s="33"/>
    </row>
    <row r="178" spans="2:222" s="18" customFormat="1" ht="33.75" customHeight="1">
      <c r="B178" s="2" t="s">
        <v>448</v>
      </c>
      <c r="C178" s="7" t="s">
        <v>139</v>
      </c>
      <c r="D178" s="129" t="s">
        <v>5</v>
      </c>
      <c r="E178" s="129">
        <v>420</v>
      </c>
      <c r="F178" s="23" t="s">
        <v>2</v>
      </c>
      <c r="G178" s="129" t="s">
        <v>22</v>
      </c>
      <c r="H178" s="15" t="s">
        <v>140</v>
      </c>
      <c r="I178" s="16">
        <v>47.17</v>
      </c>
      <c r="J178" s="16">
        <f t="shared" ref="J178:J188" si="9">I178*E178</f>
        <v>19811.400000000001</v>
      </c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7"/>
      <c r="AM178" s="17"/>
      <c r="AN178" s="17"/>
      <c r="AO178" s="17"/>
      <c r="AP178" s="17"/>
      <c r="AQ178" s="17"/>
      <c r="AR178" s="17"/>
      <c r="AS178" s="17"/>
      <c r="AT178" s="17"/>
      <c r="AU178" s="17"/>
      <c r="AV178" s="17"/>
      <c r="AW178" s="17"/>
      <c r="AX178" s="17"/>
      <c r="AY178" s="17"/>
      <c r="AZ178" s="17"/>
      <c r="BA178" s="17"/>
      <c r="BB178" s="17"/>
      <c r="BC178" s="17"/>
      <c r="BD178" s="17"/>
      <c r="BE178" s="17"/>
      <c r="BF178" s="17"/>
      <c r="BG178" s="17"/>
      <c r="BH178" s="17"/>
      <c r="BI178" s="17"/>
      <c r="BJ178" s="17"/>
      <c r="BK178" s="17"/>
      <c r="BL178" s="17"/>
      <c r="BM178" s="17"/>
      <c r="BN178" s="17"/>
      <c r="BO178" s="17"/>
      <c r="BP178" s="17"/>
      <c r="BQ178" s="17"/>
      <c r="BR178" s="17"/>
      <c r="BS178" s="17"/>
      <c r="BT178" s="17"/>
      <c r="BU178" s="17"/>
      <c r="BV178" s="17"/>
      <c r="BW178" s="17"/>
      <c r="BX178" s="17"/>
      <c r="BY178" s="17"/>
      <c r="BZ178" s="17"/>
      <c r="CA178" s="17"/>
      <c r="CB178" s="17"/>
      <c r="CC178" s="17"/>
      <c r="CD178" s="17"/>
      <c r="CE178" s="17"/>
      <c r="CF178" s="17"/>
      <c r="CG178" s="17"/>
      <c r="CH178" s="17"/>
      <c r="CI178" s="17"/>
      <c r="CJ178" s="17"/>
      <c r="CK178" s="17"/>
      <c r="CL178" s="17"/>
      <c r="CM178" s="17"/>
      <c r="CN178" s="17"/>
      <c r="CO178" s="17"/>
      <c r="CP178" s="17"/>
      <c r="CQ178" s="17"/>
      <c r="CR178" s="17"/>
      <c r="CS178" s="17"/>
      <c r="CT178" s="17"/>
      <c r="CU178" s="17"/>
      <c r="CV178" s="17"/>
      <c r="CW178" s="17"/>
      <c r="CX178" s="17"/>
      <c r="CY178" s="17"/>
      <c r="CZ178" s="17"/>
      <c r="DA178" s="17"/>
      <c r="DB178" s="17"/>
      <c r="DC178" s="17"/>
      <c r="DD178" s="17"/>
      <c r="DE178" s="17"/>
      <c r="DF178" s="17"/>
      <c r="DG178" s="17"/>
      <c r="DH178" s="17"/>
      <c r="DI178" s="17"/>
      <c r="DJ178" s="17"/>
      <c r="DK178" s="17"/>
      <c r="DL178" s="17"/>
      <c r="DM178" s="17"/>
      <c r="DN178" s="17"/>
      <c r="DO178" s="17"/>
      <c r="DP178" s="17"/>
      <c r="DQ178" s="17"/>
      <c r="DR178" s="17"/>
      <c r="DS178" s="17"/>
      <c r="DT178" s="17"/>
      <c r="DU178" s="17"/>
      <c r="DV178" s="17"/>
      <c r="DW178" s="17"/>
      <c r="DX178" s="17"/>
      <c r="DY178" s="17"/>
      <c r="DZ178" s="17"/>
      <c r="EA178" s="17"/>
      <c r="EB178" s="17"/>
      <c r="EC178" s="17"/>
      <c r="ED178" s="17"/>
      <c r="EE178" s="17"/>
      <c r="EF178" s="17"/>
      <c r="EG178" s="17"/>
      <c r="EH178" s="17"/>
      <c r="EI178" s="17"/>
      <c r="EJ178" s="17"/>
      <c r="EK178" s="17"/>
      <c r="EL178" s="17"/>
      <c r="EM178" s="17"/>
      <c r="EN178" s="17"/>
      <c r="EO178" s="17"/>
      <c r="EP178" s="17"/>
      <c r="EQ178" s="17"/>
      <c r="ER178" s="17"/>
      <c r="ES178" s="17"/>
      <c r="ET178" s="17"/>
      <c r="EU178" s="17"/>
      <c r="EV178" s="17"/>
      <c r="EW178" s="17"/>
      <c r="EX178" s="17"/>
      <c r="EY178" s="17"/>
      <c r="EZ178" s="17"/>
      <c r="FA178" s="17"/>
      <c r="FB178" s="17"/>
      <c r="FC178" s="17"/>
      <c r="FD178" s="17"/>
      <c r="FE178" s="17"/>
      <c r="FF178" s="17"/>
      <c r="FG178" s="17"/>
      <c r="FH178" s="17"/>
      <c r="FI178" s="17"/>
      <c r="FJ178" s="17"/>
      <c r="FK178" s="17"/>
      <c r="FL178" s="17"/>
      <c r="FM178" s="17"/>
      <c r="FN178" s="17"/>
      <c r="FO178" s="17"/>
      <c r="FP178" s="17"/>
      <c r="FQ178" s="17"/>
      <c r="FR178" s="17"/>
      <c r="FS178" s="17"/>
      <c r="FT178" s="17"/>
      <c r="FU178" s="17"/>
      <c r="FV178" s="17"/>
      <c r="FW178" s="17"/>
      <c r="FX178" s="17"/>
      <c r="FY178" s="17"/>
      <c r="FZ178" s="17"/>
      <c r="GA178" s="17"/>
      <c r="GB178" s="17"/>
      <c r="GC178" s="17"/>
      <c r="GD178" s="17"/>
      <c r="GE178" s="17"/>
      <c r="GF178" s="17"/>
      <c r="GG178" s="17"/>
      <c r="GH178" s="17"/>
      <c r="GI178" s="17"/>
      <c r="GJ178" s="17"/>
      <c r="GK178" s="17"/>
      <c r="GL178" s="17"/>
      <c r="GM178" s="17"/>
      <c r="GN178" s="17"/>
      <c r="GO178" s="17"/>
      <c r="GP178" s="17"/>
      <c r="GQ178" s="17"/>
      <c r="GR178" s="17"/>
      <c r="GS178" s="17"/>
      <c r="GT178" s="17"/>
      <c r="GU178" s="17"/>
      <c r="GV178" s="17"/>
      <c r="GW178" s="17"/>
      <c r="GX178" s="17"/>
      <c r="GY178" s="17"/>
      <c r="GZ178" s="17"/>
      <c r="HA178" s="17"/>
      <c r="HB178" s="17"/>
      <c r="HC178" s="17"/>
      <c r="HD178" s="17"/>
      <c r="HE178" s="17"/>
      <c r="HF178" s="17"/>
      <c r="HG178" s="17"/>
      <c r="HH178" s="17"/>
      <c r="HI178" s="17"/>
      <c r="HJ178" s="17"/>
      <c r="HK178" s="17"/>
      <c r="HL178" s="17"/>
      <c r="HM178" s="17"/>
      <c r="HN178" s="17"/>
    </row>
    <row r="179" spans="2:222" s="18" customFormat="1" ht="33.75" customHeight="1">
      <c r="B179" s="2" t="s">
        <v>449</v>
      </c>
      <c r="C179" s="7" t="s">
        <v>697</v>
      </c>
      <c r="D179" s="129" t="s">
        <v>5</v>
      </c>
      <c r="E179" s="129">
        <v>55</v>
      </c>
      <c r="F179" s="23" t="s">
        <v>2</v>
      </c>
      <c r="G179" s="129" t="s">
        <v>22</v>
      </c>
      <c r="H179" s="15" t="s">
        <v>698</v>
      </c>
      <c r="I179" s="16">
        <v>76.31</v>
      </c>
      <c r="J179" s="16">
        <f t="shared" si="9"/>
        <v>4197.05</v>
      </c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7"/>
      <c r="AL179" s="17"/>
      <c r="AM179" s="17"/>
      <c r="AN179" s="17"/>
      <c r="AO179" s="17"/>
      <c r="AP179" s="17"/>
      <c r="AQ179" s="17"/>
      <c r="AR179" s="17"/>
      <c r="AS179" s="17"/>
      <c r="AT179" s="17"/>
      <c r="AU179" s="17"/>
      <c r="AV179" s="17"/>
      <c r="AW179" s="17"/>
      <c r="AX179" s="17"/>
      <c r="AY179" s="17"/>
      <c r="AZ179" s="17"/>
      <c r="BA179" s="17"/>
      <c r="BB179" s="17"/>
      <c r="BC179" s="17"/>
      <c r="BD179" s="17"/>
      <c r="BE179" s="17"/>
      <c r="BF179" s="17"/>
      <c r="BG179" s="17"/>
      <c r="BH179" s="17"/>
      <c r="BI179" s="17"/>
      <c r="BJ179" s="17"/>
      <c r="BK179" s="17"/>
      <c r="BL179" s="17"/>
      <c r="BM179" s="17"/>
      <c r="BN179" s="17"/>
      <c r="BO179" s="17"/>
      <c r="BP179" s="17"/>
      <c r="BQ179" s="17"/>
      <c r="BR179" s="17"/>
      <c r="BS179" s="17"/>
      <c r="BT179" s="17"/>
      <c r="BU179" s="17"/>
      <c r="BV179" s="17"/>
      <c r="BW179" s="17"/>
      <c r="BX179" s="17"/>
      <c r="BY179" s="17"/>
      <c r="BZ179" s="17"/>
      <c r="CA179" s="17"/>
      <c r="CB179" s="17"/>
      <c r="CC179" s="17"/>
      <c r="CD179" s="17"/>
      <c r="CE179" s="17"/>
      <c r="CF179" s="17"/>
      <c r="CG179" s="17"/>
      <c r="CH179" s="17"/>
      <c r="CI179" s="17"/>
      <c r="CJ179" s="17"/>
      <c r="CK179" s="17"/>
      <c r="CL179" s="17"/>
      <c r="CM179" s="17"/>
      <c r="CN179" s="17"/>
      <c r="CO179" s="17"/>
      <c r="CP179" s="17"/>
      <c r="CQ179" s="17"/>
      <c r="CR179" s="17"/>
      <c r="CS179" s="17"/>
      <c r="CT179" s="17"/>
      <c r="CU179" s="17"/>
      <c r="CV179" s="17"/>
      <c r="CW179" s="17"/>
      <c r="CX179" s="17"/>
      <c r="CY179" s="17"/>
      <c r="CZ179" s="17"/>
      <c r="DA179" s="17"/>
      <c r="DB179" s="17"/>
      <c r="DC179" s="17"/>
      <c r="DD179" s="17"/>
      <c r="DE179" s="17"/>
      <c r="DF179" s="17"/>
      <c r="DG179" s="17"/>
      <c r="DH179" s="17"/>
      <c r="DI179" s="17"/>
      <c r="DJ179" s="17"/>
      <c r="DK179" s="17"/>
      <c r="DL179" s="17"/>
      <c r="DM179" s="17"/>
      <c r="DN179" s="17"/>
      <c r="DO179" s="17"/>
      <c r="DP179" s="17"/>
      <c r="DQ179" s="17"/>
      <c r="DR179" s="17"/>
      <c r="DS179" s="17"/>
      <c r="DT179" s="17"/>
      <c r="DU179" s="17"/>
      <c r="DV179" s="17"/>
      <c r="DW179" s="17"/>
      <c r="DX179" s="17"/>
      <c r="DY179" s="17"/>
      <c r="DZ179" s="17"/>
      <c r="EA179" s="17"/>
      <c r="EB179" s="17"/>
      <c r="EC179" s="17"/>
      <c r="ED179" s="17"/>
      <c r="EE179" s="17"/>
      <c r="EF179" s="17"/>
      <c r="EG179" s="17"/>
      <c r="EH179" s="17"/>
      <c r="EI179" s="17"/>
      <c r="EJ179" s="17"/>
      <c r="EK179" s="17"/>
      <c r="EL179" s="17"/>
      <c r="EM179" s="17"/>
      <c r="EN179" s="17"/>
      <c r="EO179" s="17"/>
      <c r="EP179" s="17"/>
      <c r="EQ179" s="17"/>
      <c r="ER179" s="17"/>
      <c r="ES179" s="17"/>
      <c r="ET179" s="17"/>
      <c r="EU179" s="17"/>
      <c r="EV179" s="17"/>
      <c r="EW179" s="17"/>
      <c r="EX179" s="17"/>
      <c r="EY179" s="17"/>
      <c r="EZ179" s="17"/>
      <c r="FA179" s="17"/>
      <c r="FB179" s="17"/>
      <c r="FC179" s="17"/>
      <c r="FD179" s="17"/>
      <c r="FE179" s="17"/>
      <c r="FF179" s="17"/>
      <c r="FG179" s="17"/>
      <c r="FH179" s="17"/>
      <c r="FI179" s="17"/>
      <c r="FJ179" s="17"/>
      <c r="FK179" s="17"/>
      <c r="FL179" s="17"/>
      <c r="FM179" s="17"/>
      <c r="FN179" s="17"/>
      <c r="FO179" s="17"/>
      <c r="FP179" s="17"/>
      <c r="FQ179" s="17"/>
      <c r="FR179" s="17"/>
      <c r="FS179" s="17"/>
      <c r="FT179" s="17"/>
      <c r="FU179" s="17"/>
      <c r="FV179" s="17"/>
      <c r="FW179" s="17"/>
      <c r="FX179" s="17"/>
      <c r="FY179" s="17"/>
      <c r="FZ179" s="17"/>
      <c r="GA179" s="17"/>
      <c r="GB179" s="17"/>
      <c r="GC179" s="17"/>
      <c r="GD179" s="17"/>
      <c r="GE179" s="17"/>
      <c r="GF179" s="17"/>
      <c r="GG179" s="17"/>
      <c r="GH179" s="17"/>
      <c r="GI179" s="17"/>
      <c r="GJ179" s="17"/>
      <c r="GK179" s="17"/>
      <c r="GL179" s="17"/>
      <c r="GM179" s="17"/>
      <c r="GN179" s="17"/>
      <c r="GO179" s="17"/>
      <c r="GP179" s="17"/>
      <c r="GQ179" s="17"/>
      <c r="GR179" s="17"/>
      <c r="GS179" s="17"/>
      <c r="GT179" s="17"/>
      <c r="GU179" s="17"/>
      <c r="GV179" s="17"/>
      <c r="GW179" s="17"/>
      <c r="GX179" s="17"/>
      <c r="GY179" s="17"/>
      <c r="GZ179" s="17"/>
      <c r="HA179" s="17"/>
      <c r="HB179" s="17"/>
      <c r="HC179" s="17"/>
      <c r="HD179" s="17"/>
      <c r="HE179" s="17"/>
      <c r="HF179" s="17"/>
      <c r="HG179" s="17"/>
      <c r="HH179" s="17"/>
      <c r="HI179" s="17"/>
      <c r="HJ179" s="17"/>
      <c r="HK179" s="17"/>
      <c r="HL179" s="17"/>
      <c r="HM179" s="17"/>
      <c r="HN179" s="17"/>
    </row>
    <row r="180" spans="2:222" s="18" customFormat="1" ht="20.100000000000001" customHeight="1">
      <c r="B180" s="2" t="s">
        <v>450</v>
      </c>
      <c r="C180" s="19" t="s">
        <v>141</v>
      </c>
      <c r="D180" s="129" t="s">
        <v>5</v>
      </c>
      <c r="E180" s="129">
        <v>32</v>
      </c>
      <c r="F180" s="129" t="s">
        <v>6</v>
      </c>
      <c r="G180" s="129" t="s">
        <v>22</v>
      </c>
      <c r="H180" s="15" t="s">
        <v>142</v>
      </c>
      <c r="I180" s="16">
        <v>34.049999999999997</v>
      </c>
      <c r="J180" s="16">
        <f t="shared" si="9"/>
        <v>1089.5999999999999</v>
      </c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7"/>
      <c r="AL180" s="17"/>
      <c r="AM180" s="17"/>
      <c r="AN180" s="17"/>
      <c r="AO180" s="17"/>
      <c r="AP180" s="17"/>
      <c r="AQ180" s="17"/>
      <c r="AR180" s="17"/>
      <c r="AS180" s="17"/>
      <c r="AT180" s="17"/>
      <c r="AU180" s="17"/>
      <c r="AV180" s="17"/>
      <c r="AW180" s="17"/>
      <c r="AX180" s="17"/>
      <c r="AY180" s="17"/>
      <c r="AZ180" s="17"/>
      <c r="BA180" s="17"/>
      <c r="BB180" s="17"/>
      <c r="BC180" s="17"/>
      <c r="BD180" s="17"/>
      <c r="BE180" s="17"/>
      <c r="BF180" s="17"/>
      <c r="BG180" s="17"/>
      <c r="BH180" s="17"/>
      <c r="BI180" s="17"/>
      <c r="BJ180" s="17"/>
      <c r="BK180" s="17"/>
      <c r="BL180" s="17"/>
      <c r="BM180" s="17"/>
      <c r="BN180" s="17"/>
      <c r="BO180" s="17"/>
      <c r="BP180" s="17"/>
      <c r="BQ180" s="17"/>
      <c r="BR180" s="17"/>
      <c r="BS180" s="17"/>
      <c r="BT180" s="17"/>
      <c r="BU180" s="17"/>
      <c r="BV180" s="17"/>
      <c r="BW180" s="17"/>
      <c r="BX180" s="17"/>
      <c r="BY180" s="17"/>
      <c r="BZ180" s="17"/>
      <c r="CA180" s="17"/>
      <c r="CB180" s="17"/>
      <c r="CC180" s="17"/>
      <c r="CD180" s="17"/>
      <c r="CE180" s="17"/>
      <c r="CF180" s="17"/>
      <c r="CG180" s="17"/>
      <c r="CH180" s="17"/>
      <c r="CI180" s="17"/>
      <c r="CJ180" s="17"/>
      <c r="CK180" s="17"/>
      <c r="CL180" s="17"/>
      <c r="CM180" s="17"/>
      <c r="CN180" s="17"/>
      <c r="CO180" s="17"/>
      <c r="CP180" s="17"/>
      <c r="CQ180" s="17"/>
      <c r="CR180" s="17"/>
      <c r="CS180" s="17"/>
      <c r="CT180" s="17"/>
      <c r="CU180" s="17"/>
      <c r="CV180" s="17"/>
      <c r="CW180" s="17"/>
      <c r="CX180" s="17"/>
      <c r="CY180" s="17"/>
      <c r="CZ180" s="17"/>
      <c r="DA180" s="17"/>
      <c r="DB180" s="17"/>
      <c r="DC180" s="17"/>
      <c r="DD180" s="17"/>
      <c r="DE180" s="17"/>
      <c r="DF180" s="17"/>
      <c r="DG180" s="17"/>
      <c r="DH180" s="17"/>
      <c r="DI180" s="17"/>
      <c r="DJ180" s="17"/>
      <c r="DK180" s="17"/>
      <c r="DL180" s="17"/>
      <c r="DM180" s="17"/>
      <c r="DN180" s="17"/>
      <c r="DO180" s="17"/>
      <c r="DP180" s="17"/>
      <c r="DQ180" s="17"/>
      <c r="DR180" s="17"/>
      <c r="DS180" s="17"/>
      <c r="DT180" s="17"/>
      <c r="DU180" s="17"/>
      <c r="DV180" s="17"/>
      <c r="DW180" s="17"/>
      <c r="DX180" s="17"/>
      <c r="DY180" s="17"/>
      <c r="DZ180" s="17"/>
      <c r="EA180" s="17"/>
      <c r="EB180" s="17"/>
      <c r="EC180" s="17"/>
      <c r="ED180" s="17"/>
      <c r="EE180" s="17"/>
      <c r="EF180" s="17"/>
      <c r="EG180" s="17"/>
      <c r="EH180" s="17"/>
      <c r="EI180" s="17"/>
      <c r="EJ180" s="17"/>
      <c r="EK180" s="17"/>
      <c r="EL180" s="17"/>
      <c r="EM180" s="17"/>
      <c r="EN180" s="17"/>
      <c r="EO180" s="17"/>
      <c r="EP180" s="17"/>
      <c r="EQ180" s="17"/>
      <c r="ER180" s="17"/>
      <c r="ES180" s="17"/>
      <c r="ET180" s="17"/>
      <c r="EU180" s="17"/>
      <c r="EV180" s="17"/>
      <c r="EW180" s="17"/>
      <c r="EX180" s="17"/>
      <c r="EY180" s="17"/>
      <c r="EZ180" s="17"/>
      <c r="FA180" s="17"/>
      <c r="FB180" s="17"/>
      <c r="FC180" s="17"/>
      <c r="FD180" s="17"/>
      <c r="FE180" s="17"/>
      <c r="FF180" s="17"/>
      <c r="FG180" s="17"/>
      <c r="FH180" s="17"/>
      <c r="FI180" s="17"/>
      <c r="FJ180" s="17"/>
      <c r="FK180" s="17"/>
      <c r="FL180" s="17"/>
      <c r="FM180" s="17"/>
      <c r="FN180" s="17"/>
      <c r="FO180" s="17"/>
      <c r="FP180" s="17"/>
      <c r="FQ180" s="17"/>
      <c r="FR180" s="17"/>
      <c r="FS180" s="17"/>
      <c r="FT180" s="17"/>
      <c r="FU180" s="17"/>
      <c r="FV180" s="17"/>
      <c r="FW180" s="17"/>
      <c r="FX180" s="17"/>
      <c r="FY180" s="17"/>
      <c r="FZ180" s="17"/>
      <c r="GA180" s="17"/>
      <c r="GB180" s="17"/>
      <c r="GC180" s="17"/>
      <c r="GD180" s="17"/>
      <c r="GE180" s="17"/>
      <c r="GF180" s="17"/>
      <c r="GG180" s="17"/>
      <c r="GH180" s="17"/>
      <c r="GI180" s="17"/>
      <c r="GJ180" s="17"/>
      <c r="GK180" s="17"/>
      <c r="GL180" s="17"/>
      <c r="GM180" s="17"/>
      <c r="GN180" s="17"/>
      <c r="GO180" s="17"/>
      <c r="GP180" s="17"/>
      <c r="GQ180" s="17"/>
      <c r="GR180" s="17"/>
      <c r="GS180" s="17"/>
      <c r="GT180" s="17"/>
      <c r="GU180" s="17"/>
      <c r="GV180" s="17"/>
      <c r="GW180" s="17"/>
      <c r="GX180" s="17"/>
      <c r="GY180" s="17"/>
      <c r="GZ180" s="17"/>
      <c r="HA180" s="17"/>
      <c r="HB180" s="17"/>
      <c r="HC180" s="17"/>
      <c r="HD180" s="17"/>
      <c r="HE180" s="17"/>
      <c r="HF180" s="17"/>
      <c r="HG180" s="17"/>
      <c r="HH180" s="17"/>
      <c r="HI180" s="17"/>
      <c r="HJ180" s="17"/>
      <c r="HK180" s="17"/>
      <c r="HL180" s="17"/>
      <c r="HM180" s="17"/>
      <c r="HN180" s="17"/>
    </row>
    <row r="181" spans="2:222" s="18" customFormat="1" ht="22.5">
      <c r="B181" s="2" t="s">
        <v>451</v>
      </c>
      <c r="C181" s="7" t="s">
        <v>703</v>
      </c>
      <c r="D181" s="129" t="s">
        <v>5</v>
      </c>
      <c r="E181" s="129">
        <v>9</v>
      </c>
      <c r="F181" s="129" t="s">
        <v>6</v>
      </c>
      <c r="G181" s="129" t="s">
        <v>22</v>
      </c>
      <c r="H181" s="15" t="s">
        <v>704</v>
      </c>
      <c r="I181" s="16">
        <v>484.19</v>
      </c>
      <c r="J181" s="16">
        <f t="shared" si="9"/>
        <v>4357.71</v>
      </c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7"/>
      <c r="AL181" s="17"/>
      <c r="AM181" s="17"/>
      <c r="AN181" s="17"/>
      <c r="AO181" s="17"/>
      <c r="AP181" s="17"/>
      <c r="AQ181" s="17"/>
      <c r="AR181" s="17"/>
      <c r="AS181" s="17"/>
      <c r="AT181" s="17"/>
      <c r="AU181" s="17"/>
      <c r="AV181" s="17"/>
      <c r="AW181" s="17"/>
      <c r="AX181" s="17"/>
      <c r="AY181" s="17"/>
      <c r="AZ181" s="17"/>
      <c r="BA181" s="17"/>
      <c r="BB181" s="17"/>
      <c r="BC181" s="17"/>
      <c r="BD181" s="17"/>
      <c r="BE181" s="17"/>
      <c r="BF181" s="17"/>
      <c r="BG181" s="17"/>
      <c r="BH181" s="17"/>
      <c r="BI181" s="17"/>
      <c r="BJ181" s="17"/>
      <c r="BK181" s="17"/>
      <c r="BL181" s="17"/>
      <c r="BM181" s="17"/>
      <c r="BN181" s="17"/>
      <c r="BO181" s="17"/>
      <c r="BP181" s="17"/>
      <c r="BQ181" s="17"/>
      <c r="BR181" s="17"/>
      <c r="BS181" s="17"/>
      <c r="BT181" s="17"/>
      <c r="BU181" s="17"/>
      <c r="BV181" s="17"/>
      <c r="BW181" s="17"/>
      <c r="BX181" s="17"/>
      <c r="BY181" s="17"/>
      <c r="BZ181" s="17"/>
      <c r="CA181" s="17"/>
      <c r="CB181" s="17"/>
      <c r="CC181" s="17"/>
      <c r="CD181" s="17"/>
      <c r="CE181" s="17"/>
      <c r="CF181" s="17"/>
      <c r="CG181" s="17"/>
      <c r="CH181" s="17"/>
      <c r="CI181" s="17"/>
      <c r="CJ181" s="17"/>
      <c r="CK181" s="17"/>
      <c r="CL181" s="17"/>
      <c r="CM181" s="17"/>
      <c r="CN181" s="17"/>
      <c r="CO181" s="17"/>
      <c r="CP181" s="17"/>
      <c r="CQ181" s="17"/>
      <c r="CR181" s="17"/>
      <c r="CS181" s="17"/>
      <c r="CT181" s="17"/>
      <c r="CU181" s="17"/>
      <c r="CV181" s="17"/>
      <c r="CW181" s="17"/>
      <c r="CX181" s="17"/>
      <c r="CY181" s="17"/>
      <c r="CZ181" s="17"/>
      <c r="DA181" s="17"/>
      <c r="DB181" s="17"/>
      <c r="DC181" s="17"/>
      <c r="DD181" s="17"/>
      <c r="DE181" s="17"/>
      <c r="DF181" s="17"/>
      <c r="DG181" s="17"/>
      <c r="DH181" s="17"/>
      <c r="DI181" s="17"/>
      <c r="DJ181" s="17"/>
      <c r="DK181" s="17"/>
      <c r="DL181" s="17"/>
      <c r="DM181" s="17"/>
      <c r="DN181" s="17"/>
      <c r="DO181" s="17"/>
      <c r="DP181" s="17"/>
      <c r="DQ181" s="17"/>
      <c r="DR181" s="17"/>
      <c r="DS181" s="17"/>
      <c r="DT181" s="17"/>
      <c r="DU181" s="17"/>
      <c r="DV181" s="17"/>
      <c r="DW181" s="17"/>
      <c r="DX181" s="17"/>
      <c r="DY181" s="17"/>
      <c r="DZ181" s="17"/>
      <c r="EA181" s="17"/>
      <c r="EB181" s="17"/>
      <c r="EC181" s="17"/>
      <c r="ED181" s="17"/>
      <c r="EE181" s="17"/>
      <c r="EF181" s="17"/>
      <c r="EG181" s="17"/>
      <c r="EH181" s="17"/>
      <c r="EI181" s="17"/>
      <c r="EJ181" s="17"/>
      <c r="EK181" s="17"/>
      <c r="EL181" s="17"/>
      <c r="EM181" s="17"/>
      <c r="EN181" s="17"/>
      <c r="EO181" s="17"/>
      <c r="EP181" s="17"/>
      <c r="EQ181" s="17"/>
      <c r="ER181" s="17"/>
      <c r="ES181" s="17"/>
      <c r="ET181" s="17"/>
      <c r="EU181" s="17"/>
      <c r="EV181" s="17"/>
      <c r="EW181" s="17"/>
      <c r="EX181" s="17"/>
      <c r="EY181" s="17"/>
      <c r="EZ181" s="17"/>
      <c r="FA181" s="17"/>
      <c r="FB181" s="17"/>
      <c r="FC181" s="17"/>
      <c r="FD181" s="17"/>
      <c r="FE181" s="17"/>
      <c r="FF181" s="17"/>
      <c r="FG181" s="17"/>
      <c r="FH181" s="17"/>
      <c r="FI181" s="17"/>
      <c r="FJ181" s="17"/>
      <c r="FK181" s="17"/>
      <c r="FL181" s="17"/>
      <c r="FM181" s="17"/>
      <c r="FN181" s="17"/>
      <c r="FO181" s="17"/>
      <c r="FP181" s="17"/>
      <c r="FQ181" s="17"/>
      <c r="FR181" s="17"/>
      <c r="FS181" s="17"/>
      <c r="FT181" s="17"/>
      <c r="FU181" s="17"/>
      <c r="FV181" s="17"/>
      <c r="FW181" s="17"/>
      <c r="FX181" s="17"/>
      <c r="FY181" s="17"/>
      <c r="FZ181" s="17"/>
      <c r="GA181" s="17"/>
      <c r="GB181" s="17"/>
      <c r="GC181" s="17"/>
      <c r="GD181" s="17"/>
      <c r="GE181" s="17"/>
      <c r="GF181" s="17"/>
      <c r="GG181" s="17"/>
      <c r="GH181" s="17"/>
      <c r="GI181" s="17"/>
      <c r="GJ181" s="17"/>
      <c r="GK181" s="17"/>
      <c r="GL181" s="17"/>
      <c r="GM181" s="17"/>
      <c r="GN181" s="17"/>
      <c r="GO181" s="17"/>
      <c r="GP181" s="17"/>
      <c r="GQ181" s="17"/>
      <c r="GR181" s="17"/>
      <c r="GS181" s="17"/>
      <c r="GT181" s="17"/>
      <c r="GU181" s="17"/>
      <c r="GV181" s="17"/>
      <c r="GW181" s="17"/>
      <c r="GX181" s="17"/>
      <c r="GY181" s="17"/>
      <c r="GZ181" s="17"/>
      <c r="HA181" s="17"/>
      <c r="HB181" s="17"/>
      <c r="HC181" s="17"/>
      <c r="HD181" s="17"/>
      <c r="HE181" s="17"/>
      <c r="HF181" s="17"/>
      <c r="HG181" s="17"/>
      <c r="HH181" s="17"/>
      <c r="HI181" s="17"/>
      <c r="HJ181" s="17"/>
      <c r="HK181" s="17"/>
      <c r="HL181" s="17"/>
      <c r="HM181" s="17"/>
      <c r="HN181" s="17"/>
    </row>
    <row r="182" spans="2:222" s="18" customFormat="1" ht="20.100000000000001" customHeight="1">
      <c r="B182" s="2" t="s">
        <v>452</v>
      </c>
      <c r="C182" s="19" t="s">
        <v>143</v>
      </c>
      <c r="D182" s="129" t="s">
        <v>5</v>
      </c>
      <c r="E182" s="129">
        <v>10</v>
      </c>
      <c r="F182" s="129" t="s">
        <v>6</v>
      </c>
      <c r="G182" s="129" t="s">
        <v>22</v>
      </c>
      <c r="H182" s="15" t="s">
        <v>144</v>
      </c>
      <c r="I182" s="16">
        <v>82.82</v>
      </c>
      <c r="J182" s="16">
        <f t="shared" si="9"/>
        <v>828.19999999999993</v>
      </c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17"/>
      <c r="AL182" s="17"/>
      <c r="AM182" s="17"/>
      <c r="AN182" s="17"/>
      <c r="AO182" s="17"/>
      <c r="AP182" s="17"/>
      <c r="AQ182" s="17"/>
      <c r="AR182" s="17"/>
      <c r="AS182" s="17"/>
      <c r="AT182" s="17"/>
      <c r="AU182" s="17"/>
      <c r="AV182" s="17"/>
      <c r="AW182" s="17"/>
      <c r="AX182" s="17"/>
      <c r="AY182" s="17"/>
      <c r="AZ182" s="17"/>
      <c r="BA182" s="17"/>
      <c r="BB182" s="17"/>
      <c r="BC182" s="17"/>
      <c r="BD182" s="17"/>
      <c r="BE182" s="17"/>
      <c r="BF182" s="17"/>
      <c r="BG182" s="17"/>
      <c r="BH182" s="17"/>
      <c r="BI182" s="17"/>
      <c r="BJ182" s="17"/>
      <c r="BK182" s="17"/>
      <c r="BL182" s="17"/>
      <c r="BM182" s="17"/>
      <c r="BN182" s="17"/>
      <c r="BO182" s="17"/>
      <c r="BP182" s="17"/>
      <c r="BQ182" s="17"/>
      <c r="BR182" s="17"/>
      <c r="BS182" s="17"/>
      <c r="BT182" s="17"/>
      <c r="BU182" s="17"/>
      <c r="BV182" s="17"/>
      <c r="BW182" s="17"/>
      <c r="BX182" s="17"/>
      <c r="BY182" s="17"/>
      <c r="BZ182" s="17"/>
      <c r="CA182" s="17"/>
      <c r="CB182" s="17"/>
      <c r="CC182" s="17"/>
      <c r="CD182" s="17"/>
      <c r="CE182" s="17"/>
      <c r="CF182" s="17"/>
      <c r="CG182" s="17"/>
      <c r="CH182" s="17"/>
      <c r="CI182" s="17"/>
      <c r="CJ182" s="17"/>
      <c r="CK182" s="17"/>
      <c r="CL182" s="17"/>
      <c r="CM182" s="17"/>
      <c r="CN182" s="17"/>
      <c r="CO182" s="17"/>
      <c r="CP182" s="17"/>
      <c r="CQ182" s="17"/>
      <c r="CR182" s="17"/>
      <c r="CS182" s="17"/>
      <c r="CT182" s="17"/>
      <c r="CU182" s="17"/>
      <c r="CV182" s="17"/>
      <c r="CW182" s="17"/>
      <c r="CX182" s="17"/>
      <c r="CY182" s="17"/>
      <c r="CZ182" s="17"/>
      <c r="DA182" s="17"/>
      <c r="DB182" s="17"/>
      <c r="DC182" s="17"/>
      <c r="DD182" s="17"/>
      <c r="DE182" s="17"/>
      <c r="DF182" s="17"/>
      <c r="DG182" s="17"/>
      <c r="DH182" s="17"/>
      <c r="DI182" s="17"/>
      <c r="DJ182" s="17"/>
      <c r="DK182" s="17"/>
      <c r="DL182" s="17"/>
      <c r="DM182" s="17"/>
      <c r="DN182" s="17"/>
      <c r="DO182" s="17"/>
      <c r="DP182" s="17"/>
      <c r="DQ182" s="17"/>
      <c r="DR182" s="17"/>
      <c r="DS182" s="17"/>
      <c r="DT182" s="17"/>
      <c r="DU182" s="17"/>
      <c r="DV182" s="17"/>
      <c r="DW182" s="17"/>
      <c r="DX182" s="17"/>
      <c r="DY182" s="17"/>
      <c r="DZ182" s="17"/>
      <c r="EA182" s="17"/>
      <c r="EB182" s="17"/>
      <c r="EC182" s="17"/>
      <c r="ED182" s="17"/>
      <c r="EE182" s="17"/>
      <c r="EF182" s="17"/>
      <c r="EG182" s="17"/>
      <c r="EH182" s="17"/>
      <c r="EI182" s="17"/>
      <c r="EJ182" s="17"/>
      <c r="EK182" s="17"/>
      <c r="EL182" s="17"/>
      <c r="EM182" s="17"/>
      <c r="EN182" s="17"/>
      <c r="EO182" s="17"/>
      <c r="EP182" s="17"/>
      <c r="EQ182" s="17"/>
      <c r="ER182" s="17"/>
      <c r="ES182" s="17"/>
      <c r="ET182" s="17"/>
      <c r="EU182" s="17"/>
      <c r="EV182" s="17"/>
      <c r="EW182" s="17"/>
      <c r="EX182" s="17"/>
      <c r="EY182" s="17"/>
      <c r="EZ182" s="17"/>
      <c r="FA182" s="17"/>
      <c r="FB182" s="17"/>
      <c r="FC182" s="17"/>
      <c r="FD182" s="17"/>
      <c r="FE182" s="17"/>
      <c r="FF182" s="17"/>
      <c r="FG182" s="17"/>
      <c r="FH182" s="17"/>
      <c r="FI182" s="17"/>
      <c r="FJ182" s="17"/>
      <c r="FK182" s="17"/>
      <c r="FL182" s="17"/>
      <c r="FM182" s="17"/>
      <c r="FN182" s="17"/>
      <c r="FO182" s="17"/>
      <c r="FP182" s="17"/>
      <c r="FQ182" s="17"/>
      <c r="FR182" s="17"/>
      <c r="FS182" s="17"/>
      <c r="FT182" s="17"/>
      <c r="FU182" s="17"/>
      <c r="FV182" s="17"/>
      <c r="FW182" s="17"/>
      <c r="FX182" s="17"/>
      <c r="FY182" s="17"/>
      <c r="FZ182" s="17"/>
      <c r="GA182" s="17"/>
      <c r="GB182" s="17"/>
      <c r="GC182" s="17"/>
      <c r="GD182" s="17"/>
      <c r="GE182" s="17"/>
      <c r="GF182" s="17"/>
      <c r="GG182" s="17"/>
      <c r="GH182" s="17"/>
      <c r="GI182" s="17"/>
      <c r="GJ182" s="17"/>
      <c r="GK182" s="17"/>
      <c r="GL182" s="17"/>
      <c r="GM182" s="17"/>
      <c r="GN182" s="17"/>
      <c r="GO182" s="17"/>
      <c r="GP182" s="17"/>
      <c r="GQ182" s="17"/>
      <c r="GR182" s="17"/>
      <c r="GS182" s="17"/>
      <c r="GT182" s="17"/>
      <c r="GU182" s="17"/>
      <c r="GV182" s="17"/>
      <c r="GW182" s="17"/>
      <c r="GX182" s="17"/>
      <c r="GY182" s="17"/>
      <c r="GZ182" s="17"/>
      <c r="HA182" s="17"/>
      <c r="HB182" s="17"/>
      <c r="HC182" s="17"/>
      <c r="HD182" s="17"/>
      <c r="HE182" s="17"/>
      <c r="HF182" s="17"/>
      <c r="HG182" s="17"/>
      <c r="HH182" s="17"/>
      <c r="HI182" s="17"/>
      <c r="HJ182" s="17"/>
      <c r="HK182" s="17"/>
      <c r="HL182" s="17"/>
      <c r="HM182" s="17"/>
      <c r="HN182" s="17"/>
    </row>
    <row r="183" spans="2:222" s="18" customFormat="1" ht="90">
      <c r="B183" s="2" t="s">
        <v>453</v>
      </c>
      <c r="C183" s="76" t="s">
        <v>1151</v>
      </c>
      <c r="D183" s="129" t="s">
        <v>5</v>
      </c>
      <c r="E183" s="129">
        <v>8</v>
      </c>
      <c r="F183" s="129" t="s">
        <v>2</v>
      </c>
      <c r="G183" s="129" t="s">
        <v>22</v>
      </c>
      <c r="H183" s="76" t="s">
        <v>1152</v>
      </c>
      <c r="I183" s="16">
        <v>227.28</v>
      </c>
      <c r="J183" s="68">
        <f t="shared" si="9"/>
        <v>1818.24</v>
      </c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 s="17"/>
      <c r="AL183" s="17"/>
      <c r="AM183" s="17"/>
      <c r="AN183" s="17"/>
      <c r="AO183" s="17"/>
      <c r="AP183" s="17"/>
      <c r="AQ183" s="17"/>
      <c r="AR183" s="17"/>
      <c r="AS183" s="17"/>
      <c r="AT183" s="17"/>
      <c r="AU183" s="17"/>
      <c r="AV183" s="17"/>
      <c r="AW183" s="17"/>
      <c r="AX183" s="17"/>
      <c r="AY183" s="17"/>
      <c r="AZ183" s="17"/>
      <c r="BA183" s="17"/>
      <c r="BB183" s="17"/>
      <c r="BC183" s="17"/>
      <c r="BD183" s="17"/>
      <c r="BE183" s="17"/>
      <c r="BF183" s="17"/>
      <c r="BG183" s="17"/>
      <c r="BH183" s="17"/>
      <c r="BI183" s="17"/>
      <c r="BJ183" s="17"/>
      <c r="BK183" s="17"/>
      <c r="BL183" s="17"/>
      <c r="BM183" s="17"/>
      <c r="BN183" s="17"/>
      <c r="BO183" s="17"/>
      <c r="BP183" s="17"/>
      <c r="BQ183" s="17"/>
      <c r="BR183" s="17"/>
      <c r="BS183" s="17"/>
      <c r="BT183" s="17"/>
      <c r="BU183" s="17"/>
      <c r="BV183" s="17"/>
      <c r="BW183" s="17"/>
      <c r="BX183" s="17"/>
      <c r="BY183" s="17"/>
      <c r="BZ183" s="17"/>
      <c r="CA183" s="17"/>
      <c r="CB183" s="17"/>
      <c r="CC183" s="17"/>
      <c r="CD183" s="17"/>
      <c r="CE183" s="17"/>
      <c r="CF183" s="17"/>
      <c r="CG183" s="17"/>
      <c r="CH183" s="17"/>
      <c r="CI183" s="17"/>
      <c r="CJ183" s="17"/>
      <c r="CK183" s="17"/>
      <c r="CL183" s="17"/>
      <c r="CM183" s="17"/>
      <c r="CN183" s="17"/>
      <c r="CO183" s="17"/>
      <c r="CP183" s="17"/>
      <c r="CQ183" s="17"/>
      <c r="CR183" s="17"/>
      <c r="CS183" s="17"/>
      <c r="CT183" s="17"/>
      <c r="CU183" s="17"/>
      <c r="CV183" s="17"/>
      <c r="CW183" s="17"/>
      <c r="CX183" s="17"/>
      <c r="CY183" s="17"/>
      <c r="CZ183" s="17"/>
      <c r="DA183" s="17"/>
      <c r="DB183" s="17"/>
      <c r="DC183" s="17"/>
      <c r="DD183" s="17"/>
      <c r="DE183" s="17"/>
      <c r="DF183" s="17"/>
      <c r="DG183" s="17"/>
      <c r="DH183" s="17"/>
      <c r="DI183" s="17"/>
      <c r="DJ183" s="17"/>
      <c r="DK183" s="17"/>
      <c r="DL183" s="17"/>
      <c r="DM183" s="17"/>
      <c r="DN183" s="17"/>
      <c r="DO183" s="17"/>
      <c r="DP183" s="17"/>
      <c r="DQ183" s="17"/>
      <c r="DR183" s="17"/>
      <c r="DS183" s="17"/>
      <c r="DT183" s="17"/>
      <c r="DU183" s="17"/>
      <c r="DV183" s="17"/>
      <c r="DW183" s="17"/>
      <c r="DX183" s="17"/>
      <c r="DY183" s="17"/>
      <c r="DZ183" s="17"/>
      <c r="EA183" s="17"/>
      <c r="EB183" s="17"/>
      <c r="EC183" s="17"/>
      <c r="ED183" s="17"/>
      <c r="EE183" s="17"/>
      <c r="EF183" s="17"/>
      <c r="EG183" s="17"/>
      <c r="EH183" s="17"/>
      <c r="EI183" s="17"/>
      <c r="EJ183" s="17"/>
      <c r="EK183" s="17"/>
      <c r="EL183" s="17"/>
      <c r="EM183" s="17"/>
      <c r="EN183" s="17"/>
      <c r="EO183" s="17"/>
      <c r="EP183" s="17"/>
      <c r="EQ183" s="17"/>
      <c r="ER183" s="17"/>
      <c r="ES183" s="17"/>
      <c r="ET183" s="17"/>
      <c r="EU183" s="17"/>
      <c r="EV183" s="17"/>
      <c r="EW183" s="17"/>
      <c r="EX183" s="17"/>
      <c r="EY183" s="17"/>
      <c r="EZ183" s="17"/>
      <c r="FA183" s="17"/>
      <c r="FB183" s="17"/>
      <c r="FC183" s="17"/>
      <c r="FD183" s="17"/>
      <c r="FE183" s="17"/>
      <c r="FF183" s="17"/>
      <c r="FG183" s="17"/>
      <c r="FH183" s="17"/>
      <c r="FI183" s="17"/>
      <c r="FJ183" s="17"/>
      <c r="FK183" s="17"/>
      <c r="FL183" s="17"/>
      <c r="FM183" s="17"/>
      <c r="FN183" s="17"/>
      <c r="FO183" s="17"/>
      <c r="FP183" s="17"/>
      <c r="FQ183" s="17"/>
      <c r="FR183" s="17"/>
      <c r="FS183" s="17"/>
      <c r="FT183" s="17"/>
      <c r="FU183" s="17"/>
      <c r="FV183" s="17"/>
      <c r="FW183" s="17"/>
      <c r="FX183" s="17"/>
      <c r="FY183" s="17"/>
      <c r="FZ183" s="17"/>
      <c r="GA183" s="17"/>
      <c r="GB183" s="17"/>
      <c r="GC183" s="17"/>
      <c r="GD183" s="17"/>
      <c r="GE183" s="17"/>
      <c r="GF183" s="17"/>
      <c r="GG183" s="17"/>
      <c r="GH183" s="17"/>
      <c r="GI183" s="17"/>
      <c r="GJ183" s="17"/>
      <c r="GK183" s="17"/>
      <c r="GL183" s="17"/>
      <c r="GM183" s="17"/>
      <c r="GN183" s="17"/>
      <c r="GO183" s="17"/>
      <c r="GP183" s="17"/>
      <c r="GQ183" s="17"/>
      <c r="GR183" s="17"/>
      <c r="GS183" s="17"/>
      <c r="GT183" s="17"/>
      <c r="GU183" s="17"/>
      <c r="GV183" s="17"/>
      <c r="GW183" s="17"/>
      <c r="GX183" s="17"/>
      <c r="GY183" s="17"/>
      <c r="GZ183" s="17"/>
      <c r="HA183" s="17"/>
      <c r="HB183" s="17"/>
      <c r="HC183" s="17"/>
      <c r="HD183" s="17"/>
      <c r="HE183" s="17"/>
      <c r="HF183" s="17"/>
      <c r="HG183" s="17"/>
      <c r="HH183" s="17"/>
      <c r="HI183" s="17"/>
      <c r="HJ183" s="17"/>
      <c r="HK183" s="17"/>
      <c r="HL183" s="17"/>
      <c r="HM183" s="17"/>
      <c r="HN183" s="17"/>
    </row>
    <row r="184" spans="2:222" s="18" customFormat="1" ht="22.5">
      <c r="B184" s="2" t="s">
        <v>454</v>
      </c>
      <c r="C184" s="7" t="s">
        <v>701</v>
      </c>
      <c r="D184" s="129"/>
      <c r="E184" s="129">
        <v>65</v>
      </c>
      <c r="F184" s="129" t="s">
        <v>2</v>
      </c>
      <c r="G184" s="129" t="s">
        <v>22</v>
      </c>
      <c r="H184" s="15" t="s">
        <v>702</v>
      </c>
      <c r="I184" s="16">
        <v>93.04</v>
      </c>
      <c r="J184" s="16">
        <f t="shared" si="9"/>
        <v>6047.6</v>
      </c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 s="17"/>
      <c r="AL184" s="17"/>
      <c r="AM184" s="17"/>
      <c r="AN184" s="17"/>
      <c r="AO184" s="17"/>
      <c r="AP184" s="17"/>
      <c r="AQ184" s="17"/>
      <c r="AR184" s="17"/>
      <c r="AS184" s="17"/>
      <c r="AT184" s="17"/>
      <c r="AU184" s="17"/>
      <c r="AV184" s="17"/>
      <c r="AW184" s="17"/>
      <c r="AX184" s="17"/>
      <c r="AY184" s="17"/>
      <c r="AZ184" s="17"/>
      <c r="BA184" s="17"/>
      <c r="BB184" s="17"/>
      <c r="BC184" s="17"/>
      <c r="BD184" s="17"/>
      <c r="BE184" s="17"/>
      <c r="BF184" s="17"/>
      <c r="BG184" s="17"/>
      <c r="BH184" s="17"/>
      <c r="BI184" s="17"/>
      <c r="BJ184" s="17"/>
      <c r="BK184" s="17"/>
      <c r="BL184" s="17"/>
      <c r="BM184" s="17"/>
      <c r="BN184" s="17"/>
      <c r="BO184" s="17"/>
      <c r="BP184" s="17"/>
      <c r="BQ184" s="17"/>
      <c r="BR184" s="17"/>
      <c r="BS184" s="17"/>
      <c r="BT184" s="17"/>
      <c r="BU184" s="17"/>
      <c r="BV184" s="17"/>
      <c r="BW184" s="17"/>
      <c r="BX184" s="17"/>
      <c r="BY184" s="17"/>
      <c r="BZ184" s="17"/>
      <c r="CA184" s="17"/>
      <c r="CB184" s="17"/>
      <c r="CC184" s="17"/>
      <c r="CD184" s="17"/>
      <c r="CE184" s="17"/>
      <c r="CF184" s="17"/>
      <c r="CG184" s="17"/>
      <c r="CH184" s="17"/>
      <c r="CI184" s="17"/>
      <c r="CJ184" s="17"/>
      <c r="CK184" s="17"/>
      <c r="CL184" s="17"/>
      <c r="CM184" s="17"/>
      <c r="CN184" s="17"/>
      <c r="CO184" s="17"/>
      <c r="CP184" s="17"/>
      <c r="CQ184" s="17"/>
      <c r="CR184" s="17"/>
      <c r="CS184" s="17"/>
      <c r="CT184" s="17"/>
      <c r="CU184" s="17"/>
      <c r="CV184" s="17"/>
      <c r="CW184" s="17"/>
      <c r="CX184" s="17"/>
      <c r="CY184" s="17"/>
      <c r="CZ184" s="17"/>
      <c r="DA184" s="17"/>
      <c r="DB184" s="17"/>
      <c r="DC184" s="17"/>
      <c r="DD184" s="17"/>
      <c r="DE184" s="17"/>
      <c r="DF184" s="17"/>
      <c r="DG184" s="17"/>
      <c r="DH184" s="17"/>
      <c r="DI184" s="17"/>
      <c r="DJ184" s="17"/>
      <c r="DK184" s="17"/>
      <c r="DL184" s="17"/>
      <c r="DM184" s="17"/>
      <c r="DN184" s="17"/>
      <c r="DO184" s="17"/>
      <c r="DP184" s="17"/>
      <c r="DQ184" s="17"/>
      <c r="DR184" s="17"/>
      <c r="DS184" s="17"/>
      <c r="DT184" s="17"/>
      <c r="DU184" s="17"/>
      <c r="DV184" s="17"/>
      <c r="DW184" s="17"/>
      <c r="DX184" s="17"/>
      <c r="DY184" s="17"/>
      <c r="DZ184" s="17"/>
      <c r="EA184" s="17"/>
      <c r="EB184" s="17"/>
      <c r="EC184" s="17"/>
      <c r="ED184" s="17"/>
      <c r="EE184" s="17"/>
      <c r="EF184" s="17"/>
      <c r="EG184" s="17"/>
      <c r="EH184" s="17"/>
      <c r="EI184" s="17"/>
      <c r="EJ184" s="17"/>
      <c r="EK184" s="17"/>
      <c r="EL184" s="17"/>
      <c r="EM184" s="17"/>
      <c r="EN184" s="17"/>
      <c r="EO184" s="17"/>
      <c r="EP184" s="17"/>
      <c r="EQ184" s="17"/>
      <c r="ER184" s="17"/>
      <c r="ES184" s="17"/>
      <c r="ET184" s="17"/>
      <c r="EU184" s="17"/>
      <c r="EV184" s="17"/>
      <c r="EW184" s="17"/>
      <c r="EX184" s="17"/>
      <c r="EY184" s="17"/>
      <c r="EZ184" s="17"/>
      <c r="FA184" s="17"/>
      <c r="FB184" s="17"/>
      <c r="FC184" s="17"/>
      <c r="FD184" s="17"/>
      <c r="FE184" s="17"/>
      <c r="FF184" s="17"/>
      <c r="FG184" s="17"/>
      <c r="FH184" s="17"/>
      <c r="FI184" s="17"/>
      <c r="FJ184" s="17"/>
      <c r="FK184" s="17"/>
      <c r="FL184" s="17"/>
      <c r="FM184" s="17"/>
      <c r="FN184" s="17"/>
      <c r="FO184" s="17"/>
      <c r="FP184" s="17"/>
      <c r="FQ184" s="17"/>
      <c r="FR184" s="17"/>
      <c r="FS184" s="17"/>
      <c r="FT184" s="17"/>
      <c r="FU184" s="17"/>
      <c r="FV184" s="17"/>
      <c r="FW184" s="17"/>
      <c r="FX184" s="17"/>
      <c r="FY184" s="17"/>
      <c r="FZ184" s="17"/>
      <c r="GA184" s="17"/>
      <c r="GB184" s="17"/>
      <c r="GC184" s="17"/>
      <c r="GD184" s="17"/>
      <c r="GE184" s="17"/>
      <c r="GF184" s="17"/>
      <c r="GG184" s="17"/>
      <c r="GH184" s="17"/>
      <c r="GI184" s="17"/>
      <c r="GJ184" s="17"/>
      <c r="GK184" s="17"/>
      <c r="GL184" s="17"/>
      <c r="GM184" s="17"/>
      <c r="GN184" s="17"/>
      <c r="GO184" s="17"/>
      <c r="GP184" s="17"/>
      <c r="GQ184" s="17"/>
      <c r="GR184" s="17"/>
      <c r="GS184" s="17"/>
      <c r="GT184" s="17"/>
      <c r="GU184" s="17"/>
      <c r="GV184" s="17"/>
      <c r="GW184" s="17"/>
      <c r="GX184" s="17"/>
      <c r="GY184" s="17"/>
      <c r="GZ184" s="17"/>
      <c r="HA184" s="17"/>
      <c r="HB184" s="17"/>
      <c r="HC184" s="17"/>
      <c r="HD184" s="17"/>
      <c r="HE184" s="17"/>
      <c r="HF184" s="17"/>
      <c r="HG184" s="17"/>
      <c r="HH184" s="17"/>
      <c r="HI184" s="17"/>
      <c r="HJ184" s="17"/>
      <c r="HK184" s="17"/>
      <c r="HL184" s="17"/>
      <c r="HM184" s="17"/>
      <c r="HN184" s="17"/>
    </row>
    <row r="185" spans="2:222" s="18" customFormat="1" ht="20.100000000000001" customHeight="1">
      <c r="B185" s="2" t="s">
        <v>455</v>
      </c>
      <c r="C185" s="19" t="s">
        <v>145</v>
      </c>
      <c r="D185" s="129" t="s">
        <v>5</v>
      </c>
      <c r="E185" s="23">
        <v>185</v>
      </c>
      <c r="F185" s="23" t="s">
        <v>2</v>
      </c>
      <c r="G185" s="129" t="s">
        <v>22</v>
      </c>
      <c r="H185" s="15" t="s">
        <v>146</v>
      </c>
      <c r="I185" s="16">
        <v>62.29</v>
      </c>
      <c r="J185" s="16">
        <f t="shared" si="9"/>
        <v>11523.65</v>
      </c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 s="17"/>
      <c r="AL185" s="17"/>
      <c r="AM185" s="17"/>
      <c r="AN185" s="17"/>
      <c r="AO185" s="17"/>
      <c r="AP185" s="17"/>
      <c r="AQ185" s="17"/>
      <c r="AR185" s="17"/>
      <c r="AS185" s="17"/>
      <c r="AT185" s="17"/>
      <c r="AU185" s="17"/>
      <c r="AV185" s="17"/>
      <c r="AW185" s="17"/>
      <c r="AX185" s="17"/>
      <c r="AY185" s="17"/>
      <c r="AZ185" s="17"/>
      <c r="BA185" s="17"/>
      <c r="BB185" s="17"/>
      <c r="BC185" s="17"/>
      <c r="BD185" s="17"/>
      <c r="BE185" s="17"/>
      <c r="BF185" s="17"/>
      <c r="BG185" s="17"/>
      <c r="BH185" s="17"/>
      <c r="BI185" s="17"/>
      <c r="BJ185" s="17"/>
      <c r="BK185" s="17"/>
      <c r="BL185" s="17"/>
      <c r="BM185" s="17"/>
      <c r="BN185" s="17"/>
      <c r="BO185" s="17"/>
      <c r="BP185" s="17"/>
      <c r="BQ185" s="17"/>
      <c r="BR185" s="17"/>
      <c r="BS185" s="17"/>
      <c r="BT185" s="17"/>
      <c r="BU185" s="17"/>
      <c r="BV185" s="17"/>
      <c r="BW185" s="17"/>
      <c r="BX185" s="17"/>
      <c r="BY185" s="17"/>
      <c r="BZ185" s="17"/>
      <c r="CA185" s="17"/>
      <c r="CB185" s="17"/>
      <c r="CC185" s="17"/>
      <c r="CD185" s="17"/>
      <c r="CE185" s="17"/>
      <c r="CF185" s="17"/>
      <c r="CG185" s="17"/>
      <c r="CH185" s="17"/>
      <c r="CI185" s="17"/>
      <c r="CJ185" s="17"/>
      <c r="CK185" s="17"/>
      <c r="CL185" s="17"/>
      <c r="CM185" s="17"/>
      <c r="CN185" s="17"/>
      <c r="CO185" s="17"/>
      <c r="CP185" s="17"/>
      <c r="CQ185" s="17"/>
      <c r="CR185" s="17"/>
      <c r="CS185" s="17"/>
      <c r="CT185" s="17"/>
      <c r="CU185" s="17"/>
      <c r="CV185" s="17"/>
      <c r="CW185" s="17"/>
      <c r="CX185" s="17"/>
      <c r="CY185" s="17"/>
      <c r="CZ185" s="17"/>
      <c r="DA185" s="17"/>
      <c r="DB185" s="17"/>
      <c r="DC185" s="17"/>
      <c r="DD185" s="17"/>
      <c r="DE185" s="17"/>
      <c r="DF185" s="17"/>
      <c r="DG185" s="17"/>
      <c r="DH185" s="17"/>
      <c r="DI185" s="17"/>
      <c r="DJ185" s="17"/>
      <c r="DK185" s="17"/>
      <c r="DL185" s="17"/>
      <c r="DM185" s="17"/>
      <c r="DN185" s="17"/>
      <c r="DO185" s="17"/>
      <c r="DP185" s="17"/>
      <c r="DQ185" s="17"/>
      <c r="DR185" s="17"/>
      <c r="DS185" s="17"/>
      <c r="DT185" s="17"/>
      <c r="DU185" s="17"/>
      <c r="DV185" s="17"/>
      <c r="DW185" s="17"/>
      <c r="DX185" s="17"/>
      <c r="DY185" s="17"/>
      <c r="DZ185" s="17"/>
      <c r="EA185" s="17"/>
      <c r="EB185" s="17"/>
      <c r="EC185" s="17"/>
      <c r="ED185" s="17"/>
      <c r="EE185" s="17"/>
      <c r="EF185" s="17"/>
      <c r="EG185" s="17"/>
      <c r="EH185" s="17"/>
      <c r="EI185" s="17"/>
      <c r="EJ185" s="17"/>
      <c r="EK185" s="17"/>
      <c r="EL185" s="17"/>
      <c r="EM185" s="17"/>
      <c r="EN185" s="17"/>
      <c r="EO185" s="17"/>
      <c r="EP185" s="17"/>
      <c r="EQ185" s="17"/>
      <c r="ER185" s="17"/>
      <c r="ES185" s="17"/>
      <c r="ET185" s="17"/>
      <c r="EU185" s="17"/>
      <c r="EV185" s="17"/>
      <c r="EW185" s="17"/>
      <c r="EX185" s="17"/>
      <c r="EY185" s="17"/>
      <c r="EZ185" s="17"/>
      <c r="FA185" s="17"/>
      <c r="FB185" s="17"/>
      <c r="FC185" s="17"/>
      <c r="FD185" s="17"/>
      <c r="FE185" s="17"/>
      <c r="FF185" s="17"/>
      <c r="FG185" s="17"/>
      <c r="FH185" s="17"/>
      <c r="FI185" s="17"/>
      <c r="FJ185" s="17"/>
      <c r="FK185" s="17"/>
      <c r="FL185" s="17"/>
      <c r="FM185" s="17"/>
      <c r="FN185" s="17"/>
      <c r="FO185" s="17"/>
      <c r="FP185" s="17"/>
      <c r="FQ185" s="17"/>
      <c r="FR185" s="17"/>
      <c r="FS185" s="17"/>
      <c r="FT185" s="17"/>
      <c r="FU185" s="17"/>
      <c r="FV185" s="17"/>
      <c r="FW185" s="17"/>
      <c r="FX185" s="17"/>
      <c r="FY185" s="17"/>
      <c r="FZ185" s="17"/>
      <c r="GA185" s="17"/>
      <c r="GB185" s="17"/>
      <c r="GC185" s="17"/>
      <c r="GD185" s="17"/>
      <c r="GE185" s="17"/>
      <c r="GF185" s="17"/>
      <c r="GG185" s="17"/>
      <c r="GH185" s="17"/>
      <c r="GI185" s="17"/>
      <c r="GJ185" s="17"/>
      <c r="GK185" s="17"/>
      <c r="GL185" s="17"/>
      <c r="GM185" s="17"/>
      <c r="GN185" s="17"/>
      <c r="GO185" s="17"/>
      <c r="GP185" s="17"/>
      <c r="GQ185" s="17"/>
      <c r="GR185" s="17"/>
      <c r="GS185" s="17"/>
      <c r="GT185" s="17"/>
      <c r="GU185" s="17"/>
      <c r="GV185" s="17"/>
      <c r="GW185" s="17"/>
      <c r="GX185" s="17"/>
      <c r="GY185" s="17"/>
      <c r="GZ185" s="17"/>
      <c r="HA185" s="17"/>
      <c r="HB185" s="17"/>
      <c r="HC185" s="17"/>
      <c r="HD185" s="17"/>
      <c r="HE185" s="17"/>
      <c r="HF185" s="17"/>
      <c r="HG185" s="17"/>
      <c r="HH185" s="17"/>
      <c r="HI185" s="17"/>
      <c r="HJ185" s="17"/>
      <c r="HK185" s="17"/>
      <c r="HL185" s="17"/>
      <c r="HM185" s="17"/>
      <c r="HN185" s="17"/>
    </row>
    <row r="186" spans="2:222" s="18" customFormat="1" ht="22.5">
      <c r="B186" s="2" t="s">
        <v>456</v>
      </c>
      <c r="C186" s="14" t="s">
        <v>699</v>
      </c>
      <c r="D186" s="69" t="s">
        <v>5</v>
      </c>
      <c r="E186" s="73">
        <v>18</v>
      </c>
      <c r="F186" s="73" t="s">
        <v>2</v>
      </c>
      <c r="G186" s="69" t="s">
        <v>22</v>
      </c>
      <c r="H186" s="15" t="s">
        <v>700</v>
      </c>
      <c r="I186" s="16">
        <v>74.37</v>
      </c>
      <c r="J186" s="168">
        <f t="shared" si="9"/>
        <v>1338.66</v>
      </c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 s="17"/>
      <c r="AL186" s="17"/>
      <c r="AM186" s="17"/>
      <c r="AN186" s="17"/>
      <c r="AO186" s="17"/>
      <c r="AP186" s="17"/>
      <c r="AQ186" s="17"/>
      <c r="AR186" s="17"/>
      <c r="AS186" s="17"/>
      <c r="AT186" s="17"/>
      <c r="AU186" s="17"/>
      <c r="AV186" s="17"/>
      <c r="AW186" s="17"/>
      <c r="AX186" s="17"/>
      <c r="AY186" s="17"/>
      <c r="AZ186" s="17"/>
      <c r="BA186" s="17"/>
      <c r="BB186" s="17"/>
      <c r="BC186" s="17"/>
      <c r="BD186" s="17"/>
      <c r="BE186" s="17"/>
      <c r="BF186" s="17"/>
      <c r="BG186" s="17"/>
      <c r="BH186" s="17"/>
      <c r="BI186" s="17"/>
      <c r="BJ186" s="17"/>
      <c r="BK186" s="17"/>
      <c r="BL186" s="17"/>
      <c r="BM186" s="17"/>
      <c r="BN186" s="17"/>
      <c r="BO186" s="17"/>
      <c r="BP186" s="17"/>
      <c r="BQ186" s="17"/>
      <c r="BR186" s="17"/>
      <c r="BS186" s="17"/>
      <c r="BT186" s="17"/>
      <c r="BU186" s="17"/>
      <c r="BV186" s="17"/>
      <c r="BW186" s="17"/>
      <c r="BX186" s="17"/>
      <c r="BY186" s="17"/>
      <c r="BZ186" s="17"/>
      <c r="CA186" s="17"/>
      <c r="CB186" s="17"/>
      <c r="CC186" s="17"/>
      <c r="CD186" s="17"/>
      <c r="CE186" s="17"/>
      <c r="CF186" s="17"/>
      <c r="CG186" s="17"/>
      <c r="CH186" s="17"/>
      <c r="CI186" s="17"/>
      <c r="CJ186" s="17"/>
      <c r="CK186" s="17"/>
      <c r="CL186" s="17"/>
      <c r="CM186" s="17"/>
      <c r="CN186" s="17"/>
      <c r="CO186" s="17"/>
      <c r="CP186" s="17"/>
      <c r="CQ186" s="17"/>
      <c r="CR186" s="17"/>
      <c r="CS186" s="17"/>
      <c r="CT186" s="17"/>
      <c r="CU186" s="17"/>
      <c r="CV186" s="17"/>
      <c r="CW186" s="17"/>
      <c r="CX186" s="17"/>
      <c r="CY186" s="17"/>
      <c r="CZ186" s="17"/>
      <c r="DA186" s="17"/>
      <c r="DB186" s="17"/>
      <c r="DC186" s="17"/>
      <c r="DD186" s="17"/>
      <c r="DE186" s="17"/>
      <c r="DF186" s="17"/>
      <c r="DG186" s="17"/>
      <c r="DH186" s="17"/>
      <c r="DI186" s="17"/>
      <c r="DJ186" s="17"/>
      <c r="DK186" s="17"/>
      <c r="DL186" s="17"/>
      <c r="DM186" s="17"/>
      <c r="DN186" s="17"/>
      <c r="DO186" s="17"/>
      <c r="DP186" s="17"/>
      <c r="DQ186" s="17"/>
      <c r="DR186" s="17"/>
      <c r="DS186" s="17"/>
      <c r="DT186" s="17"/>
      <c r="DU186" s="17"/>
      <c r="DV186" s="17"/>
      <c r="DW186" s="17"/>
      <c r="DX186" s="17"/>
      <c r="DY186" s="17"/>
      <c r="DZ186" s="17"/>
      <c r="EA186" s="17"/>
      <c r="EB186" s="17"/>
      <c r="EC186" s="17"/>
      <c r="ED186" s="17"/>
      <c r="EE186" s="17"/>
      <c r="EF186" s="17"/>
      <c r="EG186" s="17"/>
      <c r="EH186" s="17"/>
      <c r="EI186" s="17"/>
      <c r="EJ186" s="17"/>
      <c r="EK186" s="17"/>
      <c r="EL186" s="17"/>
      <c r="EM186" s="17"/>
      <c r="EN186" s="17"/>
      <c r="EO186" s="17"/>
      <c r="EP186" s="17"/>
      <c r="EQ186" s="17"/>
      <c r="ER186" s="17"/>
      <c r="ES186" s="17"/>
      <c r="ET186" s="17"/>
      <c r="EU186" s="17"/>
      <c r="EV186" s="17"/>
      <c r="EW186" s="17"/>
      <c r="EX186" s="17"/>
      <c r="EY186" s="17"/>
      <c r="EZ186" s="17"/>
      <c r="FA186" s="17"/>
      <c r="FB186" s="17"/>
      <c r="FC186" s="17"/>
      <c r="FD186" s="17"/>
      <c r="FE186" s="17"/>
      <c r="FF186" s="17"/>
      <c r="FG186" s="17"/>
      <c r="FH186" s="17"/>
      <c r="FI186" s="17"/>
      <c r="FJ186" s="17"/>
      <c r="FK186" s="17"/>
      <c r="FL186" s="17"/>
      <c r="FM186" s="17"/>
      <c r="FN186" s="17"/>
      <c r="FO186" s="17"/>
      <c r="FP186" s="17"/>
      <c r="FQ186" s="17"/>
      <c r="FR186" s="17"/>
      <c r="FS186" s="17"/>
      <c r="FT186" s="17"/>
      <c r="FU186" s="17"/>
      <c r="FV186" s="17"/>
      <c r="FW186" s="17"/>
      <c r="FX186" s="17"/>
      <c r="FY186" s="17"/>
      <c r="FZ186" s="17"/>
      <c r="GA186" s="17"/>
      <c r="GB186" s="17"/>
      <c r="GC186" s="17"/>
      <c r="GD186" s="17"/>
      <c r="GE186" s="17"/>
      <c r="GF186" s="17"/>
      <c r="GG186" s="17"/>
      <c r="GH186" s="17"/>
      <c r="GI186" s="17"/>
      <c r="GJ186" s="17"/>
      <c r="GK186" s="17"/>
      <c r="GL186" s="17"/>
      <c r="GM186" s="17"/>
      <c r="GN186" s="17"/>
      <c r="GO186" s="17"/>
      <c r="GP186" s="17"/>
      <c r="GQ186" s="17"/>
      <c r="GR186" s="17"/>
      <c r="GS186" s="17"/>
      <c r="GT186" s="17"/>
      <c r="GU186" s="17"/>
      <c r="GV186" s="17"/>
      <c r="GW186" s="17"/>
      <c r="GX186" s="17"/>
      <c r="GY186" s="17"/>
      <c r="GZ186" s="17"/>
      <c r="HA186" s="17"/>
      <c r="HB186" s="17"/>
      <c r="HC186" s="17"/>
      <c r="HD186" s="17"/>
      <c r="HE186" s="17"/>
      <c r="HF186" s="17"/>
      <c r="HG186" s="17"/>
      <c r="HH186" s="17"/>
      <c r="HI186" s="17"/>
      <c r="HJ186" s="17"/>
      <c r="HK186" s="17"/>
      <c r="HL186" s="17"/>
      <c r="HM186" s="17"/>
      <c r="HN186" s="17"/>
    </row>
    <row r="187" spans="2:222" s="18" customFormat="1" ht="22.5">
      <c r="B187" s="2" t="s">
        <v>457</v>
      </c>
      <c r="C187" s="14" t="s">
        <v>147</v>
      </c>
      <c r="D187" s="69" t="s">
        <v>5</v>
      </c>
      <c r="E187" s="73">
        <v>70</v>
      </c>
      <c r="F187" s="73" t="s">
        <v>2</v>
      </c>
      <c r="G187" s="69" t="s">
        <v>22</v>
      </c>
      <c r="H187" s="15" t="s">
        <v>148</v>
      </c>
      <c r="I187" s="16">
        <v>86.07</v>
      </c>
      <c r="J187" s="168">
        <f t="shared" si="9"/>
        <v>6024.9</v>
      </c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 s="17"/>
      <c r="AL187" s="17"/>
      <c r="AM187" s="17"/>
      <c r="AN187" s="17"/>
      <c r="AO187" s="17"/>
      <c r="AP187" s="17"/>
      <c r="AQ187" s="17"/>
      <c r="AR187" s="17"/>
      <c r="AS187" s="17"/>
      <c r="AT187" s="17"/>
      <c r="AU187" s="17"/>
      <c r="AV187" s="17"/>
      <c r="AW187" s="17"/>
      <c r="AX187" s="17"/>
      <c r="AY187" s="17"/>
      <c r="AZ187" s="17"/>
      <c r="BA187" s="17"/>
      <c r="BB187" s="17"/>
      <c r="BC187" s="17"/>
      <c r="BD187" s="17"/>
      <c r="BE187" s="17"/>
      <c r="BF187" s="17"/>
      <c r="BG187" s="17"/>
      <c r="BH187" s="17"/>
      <c r="BI187" s="17"/>
      <c r="BJ187" s="17"/>
      <c r="BK187" s="17"/>
      <c r="BL187" s="17"/>
      <c r="BM187" s="17"/>
      <c r="BN187" s="17"/>
      <c r="BO187" s="17"/>
      <c r="BP187" s="17"/>
      <c r="BQ187" s="17"/>
      <c r="BR187" s="17"/>
      <c r="BS187" s="17"/>
      <c r="BT187" s="17"/>
      <c r="BU187" s="17"/>
      <c r="BV187" s="17"/>
      <c r="BW187" s="17"/>
      <c r="BX187" s="17"/>
      <c r="BY187" s="17"/>
      <c r="BZ187" s="17"/>
      <c r="CA187" s="17"/>
      <c r="CB187" s="17"/>
      <c r="CC187" s="17"/>
      <c r="CD187" s="17"/>
      <c r="CE187" s="17"/>
      <c r="CF187" s="17"/>
      <c r="CG187" s="17"/>
      <c r="CH187" s="17"/>
      <c r="CI187" s="17"/>
      <c r="CJ187" s="17"/>
      <c r="CK187" s="17"/>
      <c r="CL187" s="17"/>
      <c r="CM187" s="17"/>
      <c r="CN187" s="17"/>
      <c r="CO187" s="17"/>
      <c r="CP187" s="17"/>
      <c r="CQ187" s="17"/>
      <c r="CR187" s="17"/>
      <c r="CS187" s="17"/>
      <c r="CT187" s="17"/>
      <c r="CU187" s="17"/>
      <c r="CV187" s="17"/>
      <c r="CW187" s="17"/>
      <c r="CX187" s="17"/>
      <c r="CY187" s="17"/>
      <c r="CZ187" s="17"/>
      <c r="DA187" s="17"/>
      <c r="DB187" s="17"/>
      <c r="DC187" s="17"/>
      <c r="DD187" s="17"/>
      <c r="DE187" s="17"/>
      <c r="DF187" s="17"/>
      <c r="DG187" s="17"/>
      <c r="DH187" s="17"/>
      <c r="DI187" s="17"/>
      <c r="DJ187" s="17"/>
      <c r="DK187" s="17"/>
      <c r="DL187" s="17"/>
      <c r="DM187" s="17"/>
      <c r="DN187" s="17"/>
      <c r="DO187" s="17"/>
      <c r="DP187" s="17"/>
      <c r="DQ187" s="17"/>
      <c r="DR187" s="17"/>
      <c r="DS187" s="17"/>
      <c r="DT187" s="17"/>
      <c r="DU187" s="17"/>
      <c r="DV187" s="17"/>
      <c r="DW187" s="17"/>
      <c r="DX187" s="17"/>
      <c r="DY187" s="17"/>
      <c r="DZ187" s="17"/>
      <c r="EA187" s="17"/>
      <c r="EB187" s="17"/>
      <c r="EC187" s="17"/>
      <c r="ED187" s="17"/>
      <c r="EE187" s="17"/>
      <c r="EF187" s="17"/>
      <c r="EG187" s="17"/>
      <c r="EH187" s="17"/>
      <c r="EI187" s="17"/>
      <c r="EJ187" s="17"/>
      <c r="EK187" s="17"/>
      <c r="EL187" s="17"/>
      <c r="EM187" s="17"/>
      <c r="EN187" s="17"/>
      <c r="EO187" s="17"/>
      <c r="EP187" s="17"/>
      <c r="EQ187" s="17"/>
      <c r="ER187" s="17"/>
      <c r="ES187" s="17"/>
      <c r="ET187" s="17"/>
      <c r="EU187" s="17"/>
      <c r="EV187" s="17"/>
      <c r="EW187" s="17"/>
      <c r="EX187" s="17"/>
      <c r="EY187" s="17"/>
      <c r="EZ187" s="17"/>
      <c r="FA187" s="17"/>
      <c r="FB187" s="17"/>
      <c r="FC187" s="17"/>
      <c r="FD187" s="17"/>
      <c r="FE187" s="17"/>
      <c r="FF187" s="17"/>
      <c r="FG187" s="17"/>
      <c r="FH187" s="17"/>
      <c r="FI187" s="17"/>
      <c r="FJ187" s="17"/>
      <c r="FK187" s="17"/>
      <c r="FL187" s="17"/>
      <c r="FM187" s="17"/>
      <c r="FN187" s="17"/>
      <c r="FO187" s="17"/>
      <c r="FP187" s="17"/>
      <c r="FQ187" s="17"/>
      <c r="FR187" s="17"/>
      <c r="FS187" s="17"/>
      <c r="FT187" s="17"/>
      <c r="FU187" s="17"/>
      <c r="FV187" s="17"/>
      <c r="FW187" s="17"/>
      <c r="FX187" s="17"/>
      <c r="FY187" s="17"/>
      <c r="FZ187" s="17"/>
      <c r="GA187" s="17"/>
      <c r="GB187" s="17"/>
      <c r="GC187" s="17"/>
      <c r="GD187" s="17"/>
      <c r="GE187" s="17"/>
      <c r="GF187" s="17"/>
      <c r="GG187" s="17"/>
      <c r="GH187" s="17"/>
      <c r="GI187" s="17"/>
      <c r="GJ187" s="17"/>
      <c r="GK187" s="17"/>
      <c r="GL187" s="17"/>
      <c r="GM187" s="17"/>
      <c r="GN187" s="17"/>
      <c r="GO187" s="17"/>
      <c r="GP187" s="17"/>
      <c r="GQ187" s="17"/>
      <c r="GR187" s="17"/>
      <c r="GS187" s="17"/>
      <c r="GT187" s="17"/>
      <c r="GU187" s="17"/>
      <c r="GV187" s="17"/>
      <c r="GW187" s="17"/>
      <c r="GX187" s="17"/>
      <c r="GY187" s="17"/>
      <c r="GZ187" s="17"/>
      <c r="HA187" s="17"/>
      <c r="HB187" s="17"/>
      <c r="HC187" s="17"/>
      <c r="HD187" s="17"/>
      <c r="HE187" s="17"/>
      <c r="HF187" s="17"/>
      <c r="HG187" s="17"/>
      <c r="HH187" s="17"/>
      <c r="HI187" s="17"/>
      <c r="HJ187" s="17"/>
      <c r="HK187" s="17"/>
      <c r="HL187" s="17"/>
      <c r="HM187" s="17"/>
      <c r="HN187" s="17"/>
    </row>
    <row r="188" spans="2:222" s="18" customFormat="1" ht="20.100000000000001" customHeight="1">
      <c r="B188" s="69" t="s">
        <v>557</v>
      </c>
      <c r="C188" s="37" t="s">
        <v>67</v>
      </c>
      <c r="D188" s="69" t="s">
        <v>5</v>
      </c>
      <c r="E188" s="69">
        <v>103.52</v>
      </c>
      <c r="F188" s="69" t="s">
        <v>30</v>
      </c>
      <c r="G188" s="69" t="s">
        <v>22</v>
      </c>
      <c r="H188" s="15" t="s">
        <v>68</v>
      </c>
      <c r="I188" s="16">
        <v>47.94</v>
      </c>
      <c r="J188" s="168">
        <f t="shared" si="9"/>
        <v>4962.7487999999994</v>
      </c>
      <c r="K188" s="17"/>
      <c r="L188" s="17"/>
      <c r="M188" s="17"/>
      <c r="N188" s="17"/>
      <c r="O188" s="17"/>
      <c r="P188" s="17"/>
      <c r="Q188" s="17"/>
      <c r="R188" s="17"/>
      <c r="S188" s="17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 s="17"/>
      <c r="AL188" s="17"/>
      <c r="AM188" s="17"/>
      <c r="AN188" s="17"/>
      <c r="AO188" s="17"/>
      <c r="AP188" s="17"/>
      <c r="AQ188" s="17"/>
      <c r="AR188" s="17"/>
      <c r="AS188" s="17"/>
      <c r="AT188" s="17"/>
      <c r="AU188" s="17"/>
      <c r="AV188" s="17"/>
      <c r="AW188" s="17"/>
      <c r="AX188" s="17"/>
      <c r="AY188" s="17"/>
      <c r="AZ188" s="17"/>
      <c r="BA188" s="17"/>
      <c r="BB188" s="17"/>
      <c r="BC188" s="17"/>
      <c r="BD188" s="17"/>
      <c r="BE188" s="17"/>
      <c r="BF188" s="17"/>
      <c r="BG188" s="17"/>
      <c r="BH188" s="17"/>
      <c r="BI188" s="17"/>
      <c r="BJ188" s="17"/>
      <c r="BK188" s="17"/>
      <c r="BL188" s="17"/>
      <c r="BM188" s="17"/>
      <c r="BN188" s="17"/>
      <c r="BO188" s="17"/>
      <c r="BP188" s="17"/>
      <c r="BQ188" s="17"/>
      <c r="BR188" s="17"/>
      <c r="BS188" s="17"/>
      <c r="BT188" s="17"/>
      <c r="BU188" s="17"/>
      <c r="BV188" s="17"/>
      <c r="BW188" s="17"/>
      <c r="BX188" s="17"/>
      <c r="BY188" s="17"/>
      <c r="BZ188" s="17"/>
      <c r="CA188" s="17"/>
      <c r="CB188" s="17"/>
      <c r="CC188" s="17"/>
      <c r="CD188" s="17"/>
      <c r="CE188" s="17"/>
      <c r="CF188" s="17"/>
      <c r="CG188" s="17"/>
      <c r="CH188" s="17"/>
      <c r="CI188" s="17"/>
      <c r="CJ188" s="17"/>
      <c r="CK188" s="17"/>
      <c r="CL188" s="17"/>
      <c r="CM188" s="17"/>
      <c r="CN188" s="17"/>
      <c r="CO188" s="17"/>
      <c r="CP188" s="17"/>
      <c r="CQ188" s="17"/>
      <c r="CR188" s="17"/>
      <c r="CS188" s="17"/>
      <c r="CT188" s="17"/>
      <c r="CU188" s="17"/>
      <c r="CV188" s="17"/>
      <c r="CW188" s="17"/>
      <c r="CX188" s="17"/>
      <c r="CY188" s="17"/>
      <c r="CZ188" s="17"/>
      <c r="DA188" s="17"/>
      <c r="DB188" s="17"/>
      <c r="DC188" s="17"/>
      <c r="DD188" s="17"/>
      <c r="DE188" s="17"/>
      <c r="DF188" s="17"/>
      <c r="DG188" s="17"/>
      <c r="DH188" s="17"/>
      <c r="DI188" s="17"/>
      <c r="DJ188" s="17"/>
      <c r="DK188" s="17"/>
      <c r="DL188" s="17"/>
      <c r="DM188" s="17"/>
      <c r="DN188" s="17"/>
      <c r="DO188" s="17"/>
      <c r="DP188" s="17"/>
      <c r="DQ188" s="17"/>
      <c r="DR188" s="17"/>
      <c r="DS188" s="17"/>
      <c r="DT188" s="17"/>
      <c r="DU188" s="17"/>
      <c r="DV188" s="17"/>
      <c r="DW188" s="17"/>
      <c r="DX188" s="17"/>
      <c r="DY188" s="17"/>
      <c r="DZ188" s="17"/>
      <c r="EA188" s="17"/>
      <c r="EB188" s="17"/>
      <c r="EC188" s="17"/>
      <c r="ED188" s="17"/>
      <c r="EE188" s="17"/>
      <c r="EF188" s="17"/>
      <c r="EG188" s="17"/>
      <c r="EH188" s="17"/>
      <c r="EI188" s="17"/>
      <c r="EJ188" s="17"/>
      <c r="EK188" s="17"/>
      <c r="EL188" s="17"/>
      <c r="EM188" s="17"/>
      <c r="EN188" s="17"/>
      <c r="EO188" s="17"/>
      <c r="EP188" s="17"/>
      <c r="EQ188" s="17"/>
      <c r="ER188" s="17"/>
      <c r="ES188" s="17"/>
      <c r="ET188" s="17"/>
      <c r="EU188" s="17"/>
      <c r="EV188" s="17"/>
      <c r="EW188" s="17"/>
      <c r="EX188" s="17"/>
      <c r="EY188" s="17"/>
      <c r="EZ188" s="17"/>
      <c r="FA188" s="17"/>
      <c r="FB188" s="17"/>
      <c r="FC188" s="17"/>
      <c r="FD188" s="17"/>
      <c r="FE188" s="17"/>
      <c r="FF188" s="17"/>
      <c r="FG188" s="17"/>
      <c r="FH188" s="17"/>
      <c r="FI188" s="17"/>
      <c r="FJ188" s="17"/>
      <c r="FK188" s="17"/>
      <c r="FL188" s="17"/>
      <c r="FM188" s="17"/>
      <c r="FN188" s="17"/>
      <c r="FO188" s="17"/>
      <c r="FP188" s="17"/>
      <c r="FQ188" s="17"/>
      <c r="FR188" s="17"/>
      <c r="FS188" s="17"/>
      <c r="FT188" s="17"/>
      <c r="FU188" s="17"/>
      <c r="FV188" s="17"/>
      <c r="FW188" s="17"/>
      <c r="FX188" s="17"/>
      <c r="FY188" s="17"/>
      <c r="FZ188" s="17"/>
      <c r="GA188" s="17"/>
      <c r="GB188" s="17"/>
      <c r="GC188" s="17"/>
      <c r="GD188" s="17"/>
      <c r="GE188" s="17"/>
      <c r="GF188" s="17"/>
      <c r="GG188" s="17"/>
      <c r="GH188" s="17"/>
      <c r="GI188" s="17"/>
      <c r="GJ188" s="17"/>
      <c r="GK188" s="17"/>
      <c r="GL188" s="17"/>
      <c r="GM188" s="17"/>
      <c r="GN188" s="17"/>
      <c r="GO188" s="17"/>
      <c r="GP188" s="17"/>
      <c r="GQ188" s="17"/>
      <c r="GR188" s="17"/>
      <c r="GS188" s="17"/>
      <c r="GT188" s="17"/>
      <c r="GU188" s="17"/>
      <c r="GV188" s="17"/>
      <c r="GW188" s="17"/>
      <c r="GX188" s="17"/>
      <c r="GY188" s="17"/>
      <c r="GZ188" s="17"/>
      <c r="HA188" s="17"/>
      <c r="HB188" s="17"/>
      <c r="HC188" s="17"/>
      <c r="HD188" s="17"/>
      <c r="HE188" s="17"/>
      <c r="HF188" s="17"/>
      <c r="HG188" s="17"/>
      <c r="HH188" s="17"/>
      <c r="HI188" s="17"/>
      <c r="HJ188" s="17"/>
      <c r="HK188" s="17"/>
      <c r="HL188" s="17"/>
      <c r="HM188" s="17"/>
      <c r="HN188" s="17"/>
    </row>
    <row r="189" spans="2:222" ht="20.25" customHeight="1">
      <c r="B189" s="169"/>
      <c r="C189" s="25" t="s">
        <v>69</v>
      </c>
      <c r="D189" s="26"/>
      <c r="E189" s="27"/>
      <c r="F189" s="26"/>
      <c r="G189" s="26"/>
      <c r="H189" s="26"/>
      <c r="I189" s="26"/>
      <c r="J189" s="165">
        <f>SUBTOTAL(9,J178:J188)</f>
        <v>61999.758800000011</v>
      </c>
    </row>
    <row r="190" spans="2:222">
      <c r="B190" s="33" t="s">
        <v>459</v>
      </c>
      <c r="C190" s="28" t="s">
        <v>445</v>
      </c>
      <c r="D190" s="33"/>
      <c r="E190" s="33"/>
      <c r="F190" s="33"/>
      <c r="G190" s="33"/>
      <c r="H190" s="33"/>
      <c r="I190" s="33"/>
      <c r="J190" s="33"/>
    </row>
    <row r="191" spans="2:222" ht="20.100000000000001" customHeight="1">
      <c r="B191" s="129" t="s">
        <v>460</v>
      </c>
      <c r="C191" s="19" t="s">
        <v>97</v>
      </c>
      <c r="D191" s="129" t="s">
        <v>5</v>
      </c>
      <c r="E191" s="129">
        <v>4</v>
      </c>
      <c r="F191" s="129" t="s">
        <v>6</v>
      </c>
      <c r="G191" s="129" t="s">
        <v>22</v>
      </c>
      <c r="H191" s="15" t="s">
        <v>98</v>
      </c>
      <c r="I191" s="16">
        <v>60.18</v>
      </c>
      <c r="J191" s="16">
        <f t="shared" ref="J191:J201" si="10">I191*E191</f>
        <v>240.72</v>
      </c>
    </row>
    <row r="192" spans="2:222" ht="20.100000000000001" customHeight="1">
      <c r="B192" s="129" t="s">
        <v>461</v>
      </c>
      <c r="C192" s="19" t="s">
        <v>99</v>
      </c>
      <c r="D192" s="129" t="s">
        <v>5</v>
      </c>
      <c r="E192" s="129">
        <v>2</v>
      </c>
      <c r="F192" s="129" t="s">
        <v>6</v>
      </c>
      <c r="G192" s="129" t="s">
        <v>22</v>
      </c>
      <c r="H192" s="15" t="s">
        <v>100</v>
      </c>
      <c r="I192" s="16">
        <v>46.4</v>
      </c>
      <c r="J192" s="16">
        <f t="shared" si="10"/>
        <v>92.8</v>
      </c>
    </row>
    <row r="193" spans="2:222" ht="20.100000000000001" customHeight="1">
      <c r="B193" s="129" t="s">
        <v>462</v>
      </c>
      <c r="C193" s="7" t="s">
        <v>101</v>
      </c>
      <c r="D193" s="129" t="s">
        <v>5</v>
      </c>
      <c r="E193" s="129">
        <v>4</v>
      </c>
      <c r="F193" s="129" t="s">
        <v>6</v>
      </c>
      <c r="G193" s="129" t="s">
        <v>22</v>
      </c>
      <c r="H193" s="15" t="s">
        <v>102</v>
      </c>
      <c r="I193" s="16">
        <v>154.83000000000001</v>
      </c>
      <c r="J193" s="16">
        <f t="shared" si="10"/>
        <v>619.32000000000005</v>
      </c>
    </row>
    <row r="194" spans="2:222" ht="20.100000000000001" customHeight="1">
      <c r="B194" s="129" t="s">
        <v>463</v>
      </c>
      <c r="C194" s="19" t="s">
        <v>103</v>
      </c>
      <c r="D194" s="129" t="s">
        <v>5</v>
      </c>
      <c r="E194" s="129">
        <v>28</v>
      </c>
      <c r="F194" s="129" t="s">
        <v>6</v>
      </c>
      <c r="G194" s="129" t="s">
        <v>22</v>
      </c>
      <c r="H194" s="15" t="s">
        <v>104</v>
      </c>
      <c r="I194" s="16">
        <v>245.82</v>
      </c>
      <c r="J194" s="16">
        <f t="shared" si="10"/>
        <v>6882.96</v>
      </c>
    </row>
    <row r="195" spans="2:222" ht="20.100000000000001" customHeight="1">
      <c r="B195" s="129" t="s">
        <v>464</v>
      </c>
      <c r="C195" s="19" t="s">
        <v>105</v>
      </c>
      <c r="D195" s="129" t="s">
        <v>5</v>
      </c>
      <c r="E195" s="129">
        <v>2</v>
      </c>
      <c r="F195" s="129" t="s">
        <v>6</v>
      </c>
      <c r="G195" s="129" t="s">
        <v>22</v>
      </c>
      <c r="H195" s="15" t="s">
        <v>106</v>
      </c>
      <c r="I195" s="16">
        <v>133.6</v>
      </c>
      <c r="J195" s="16">
        <f t="shared" si="10"/>
        <v>267.2</v>
      </c>
    </row>
    <row r="196" spans="2:222" ht="20.100000000000001" customHeight="1">
      <c r="B196" s="129" t="s">
        <v>465</v>
      </c>
      <c r="C196" s="7" t="s">
        <v>107</v>
      </c>
      <c r="D196" s="129" t="s">
        <v>5</v>
      </c>
      <c r="E196" s="129">
        <v>4</v>
      </c>
      <c r="F196" s="129" t="s">
        <v>6</v>
      </c>
      <c r="G196" s="129" t="s">
        <v>22</v>
      </c>
      <c r="H196" s="15" t="s">
        <v>108</v>
      </c>
      <c r="I196" s="16">
        <v>294.83999999999997</v>
      </c>
      <c r="J196" s="16">
        <f t="shared" si="10"/>
        <v>1179.3599999999999</v>
      </c>
    </row>
    <row r="197" spans="2:222" ht="22.5">
      <c r="B197" s="129" t="s">
        <v>466</v>
      </c>
      <c r="C197" s="7" t="s">
        <v>109</v>
      </c>
      <c r="D197" s="129" t="s">
        <v>5</v>
      </c>
      <c r="E197" s="129">
        <v>6</v>
      </c>
      <c r="F197" s="129" t="s">
        <v>6</v>
      </c>
      <c r="G197" s="129" t="s">
        <v>22</v>
      </c>
      <c r="H197" s="15" t="s">
        <v>110</v>
      </c>
      <c r="I197" s="16">
        <v>258.73</v>
      </c>
      <c r="J197" s="16">
        <f t="shared" si="10"/>
        <v>1552.38</v>
      </c>
    </row>
    <row r="198" spans="2:222" ht="22.5">
      <c r="B198" s="129" t="s">
        <v>467</v>
      </c>
      <c r="C198" s="7" t="s">
        <v>111</v>
      </c>
      <c r="D198" s="129" t="s">
        <v>5</v>
      </c>
      <c r="E198" s="129">
        <v>22</v>
      </c>
      <c r="F198" s="129" t="s">
        <v>6</v>
      </c>
      <c r="G198" s="129" t="s">
        <v>22</v>
      </c>
      <c r="H198" s="15" t="s">
        <v>112</v>
      </c>
      <c r="I198" s="16">
        <v>224.45</v>
      </c>
      <c r="J198" s="16">
        <f t="shared" si="10"/>
        <v>4937.8999999999996</v>
      </c>
    </row>
    <row r="199" spans="2:222" ht="20.100000000000001" customHeight="1">
      <c r="B199" s="129" t="s">
        <v>468</v>
      </c>
      <c r="C199" s="19" t="s">
        <v>113</v>
      </c>
      <c r="D199" s="129" t="s">
        <v>5</v>
      </c>
      <c r="E199" s="129">
        <v>5</v>
      </c>
      <c r="F199" s="129" t="s">
        <v>6</v>
      </c>
      <c r="G199" s="129" t="s">
        <v>22</v>
      </c>
      <c r="H199" s="15" t="s">
        <v>114</v>
      </c>
      <c r="I199" s="16">
        <v>428.02</v>
      </c>
      <c r="J199" s="16">
        <f t="shared" si="10"/>
        <v>2140.1</v>
      </c>
    </row>
    <row r="200" spans="2:222" ht="20.100000000000001" customHeight="1">
      <c r="B200" s="129" t="s">
        <v>469</v>
      </c>
      <c r="C200" s="19" t="s">
        <v>115</v>
      </c>
      <c r="D200" s="129" t="s">
        <v>5</v>
      </c>
      <c r="E200" s="129">
        <v>25</v>
      </c>
      <c r="F200" s="129" t="s">
        <v>6</v>
      </c>
      <c r="G200" s="129" t="s">
        <v>22</v>
      </c>
      <c r="H200" s="15" t="s">
        <v>116</v>
      </c>
      <c r="I200" s="16">
        <v>407.89</v>
      </c>
      <c r="J200" s="16">
        <f t="shared" si="10"/>
        <v>10197.25</v>
      </c>
    </row>
    <row r="201" spans="2:222" ht="20.100000000000001" customHeight="1">
      <c r="B201" s="129" t="s">
        <v>627</v>
      </c>
      <c r="C201" s="19" t="s">
        <v>626</v>
      </c>
      <c r="D201" s="129" t="s">
        <v>5</v>
      </c>
      <c r="E201" s="129">
        <v>2</v>
      </c>
      <c r="F201" s="129" t="s">
        <v>6</v>
      </c>
      <c r="G201" s="129" t="s">
        <v>22</v>
      </c>
      <c r="H201" s="15" t="s">
        <v>628</v>
      </c>
      <c r="I201" s="16">
        <v>679.85</v>
      </c>
      <c r="J201" s="16">
        <f t="shared" si="10"/>
        <v>1359.7</v>
      </c>
    </row>
    <row r="202" spans="2:222" ht="20.100000000000001" customHeight="1">
      <c r="B202" s="129"/>
      <c r="C202" s="25" t="s">
        <v>69</v>
      </c>
      <c r="D202" s="129"/>
      <c r="E202" s="129"/>
      <c r="F202" s="129"/>
      <c r="G202" s="129"/>
      <c r="H202" s="15"/>
      <c r="I202" s="16"/>
      <c r="J202" s="165">
        <f>SUBTOTAL(9,J191:J201)</f>
        <v>29469.690000000002</v>
      </c>
    </row>
    <row r="203" spans="2:222">
      <c r="B203" s="33" t="s">
        <v>562</v>
      </c>
      <c r="C203" s="28" t="s">
        <v>561</v>
      </c>
      <c r="D203" s="33"/>
      <c r="E203" s="33"/>
      <c r="F203" s="33"/>
      <c r="G203" s="33"/>
      <c r="H203" s="33"/>
      <c r="I203" s="33"/>
      <c r="J203" s="33"/>
    </row>
    <row r="204" spans="2:222" s="18" customFormat="1" ht="22.5">
      <c r="B204" s="129" t="s">
        <v>563</v>
      </c>
      <c r="C204" s="7" t="s">
        <v>329</v>
      </c>
      <c r="D204" s="129" t="s">
        <v>5</v>
      </c>
      <c r="E204" s="129">
        <v>14</v>
      </c>
      <c r="F204" s="129" t="s">
        <v>6</v>
      </c>
      <c r="G204" s="2" t="s">
        <v>22</v>
      </c>
      <c r="H204" s="15" t="s">
        <v>330</v>
      </c>
      <c r="I204" s="16">
        <v>50.81</v>
      </c>
      <c r="J204" s="16">
        <f>I204*E204</f>
        <v>711.34</v>
      </c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 s="17"/>
      <c r="AL204" s="17"/>
      <c r="AM204" s="17"/>
      <c r="AN204" s="17"/>
      <c r="AO204" s="17"/>
      <c r="AP204" s="17"/>
      <c r="AQ204" s="17"/>
      <c r="AR204" s="17"/>
      <c r="AS204" s="17"/>
      <c r="AT204" s="17"/>
      <c r="AU204" s="17"/>
      <c r="AV204" s="17"/>
      <c r="AW204" s="17"/>
      <c r="AX204" s="17"/>
      <c r="AY204" s="17"/>
      <c r="AZ204" s="17"/>
      <c r="BA204" s="17"/>
      <c r="BB204" s="17"/>
      <c r="BC204" s="17"/>
      <c r="BD204" s="17"/>
      <c r="BE204" s="17"/>
      <c r="BF204" s="17"/>
      <c r="BG204" s="17"/>
      <c r="BH204" s="17"/>
      <c r="BI204" s="17"/>
      <c r="BJ204" s="17"/>
      <c r="BK204" s="17"/>
      <c r="BL204" s="17"/>
      <c r="BM204" s="17"/>
      <c r="BN204" s="17"/>
      <c r="BO204" s="17"/>
      <c r="BP204" s="17"/>
      <c r="BQ204" s="17"/>
      <c r="BR204" s="17"/>
      <c r="BS204" s="17"/>
      <c r="BT204" s="17"/>
      <c r="BU204" s="17"/>
      <c r="BV204" s="17"/>
      <c r="BW204" s="17"/>
      <c r="BX204" s="17"/>
      <c r="BY204" s="17"/>
      <c r="BZ204" s="17"/>
      <c r="CA204" s="17"/>
      <c r="CB204" s="17"/>
      <c r="CC204" s="17"/>
      <c r="CD204" s="17"/>
      <c r="CE204" s="17"/>
      <c r="CF204" s="17"/>
      <c r="CG204" s="17"/>
      <c r="CH204" s="17"/>
      <c r="CI204" s="17"/>
      <c r="CJ204" s="17"/>
      <c r="CK204" s="17"/>
      <c r="CL204" s="17"/>
      <c r="CM204" s="17"/>
      <c r="CN204" s="17"/>
      <c r="CO204" s="17"/>
      <c r="CP204" s="17"/>
      <c r="CQ204" s="17"/>
      <c r="CR204" s="17"/>
      <c r="CS204" s="17"/>
      <c r="CT204" s="17"/>
      <c r="CU204" s="17"/>
      <c r="CV204" s="17"/>
      <c r="CW204" s="17"/>
      <c r="CX204" s="17"/>
      <c r="CY204" s="17"/>
      <c r="CZ204" s="17"/>
      <c r="DA204" s="17"/>
      <c r="DB204" s="17"/>
      <c r="DC204" s="17"/>
      <c r="DD204" s="17"/>
      <c r="DE204" s="17"/>
      <c r="DF204" s="17"/>
      <c r="DG204" s="17"/>
      <c r="DH204" s="17"/>
      <c r="DI204" s="17"/>
      <c r="DJ204" s="17"/>
      <c r="DK204" s="17"/>
      <c r="DL204" s="17"/>
      <c r="DM204" s="17"/>
      <c r="DN204" s="17"/>
      <c r="DO204" s="17"/>
      <c r="DP204" s="17"/>
      <c r="DQ204" s="17"/>
      <c r="DR204" s="17"/>
      <c r="DS204" s="17"/>
      <c r="DT204" s="17"/>
      <c r="DU204" s="17"/>
      <c r="DV204" s="17"/>
      <c r="DW204" s="17"/>
      <c r="DX204" s="17"/>
      <c r="DY204" s="17"/>
      <c r="DZ204" s="17"/>
      <c r="EA204" s="17"/>
      <c r="EB204" s="17"/>
      <c r="EC204" s="17"/>
      <c r="ED204" s="17"/>
      <c r="EE204" s="17"/>
      <c r="EF204" s="17"/>
      <c r="EG204" s="17"/>
      <c r="EH204" s="17"/>
      <c r="EI204" s="17"/>
      <c r="EJ204" s="17"/>
      <c r="EK204" s="17"/>
      <c r="EL204" s="17"/>
      <c r="EM204" s="17"/>
      <c r="EN204" s="17"/>
      <c r="EO204" s="17"/>
      <c r="EP204" s="17"/>
      <c r="EQ204" s="17"/>
      <c r="ER204" s="17"/>
      <c r="ES204" s="17"/>
      <c r="ET204" s="17"/>
      <c r="EU204" s="17"/>
      <c r="EV204" s="17"/>
      <c r="EW204" s="17"/>
      <c r="EX204" s="17"/>
      <c r="EY204" s="17"/>
      <c r="EZ204" s="17"/>
      <c r="FA204" s="17"/>
      <c r="FB204" s="17"/>
      <c r="FC204" s="17"/>
      <c r="FD204" s="17"/>
      <c r="FE204" s="17"/>
      <c r="FF204" s="17"/>
      <c r="FG204" s="17"/>
      <c r="FH204" s="17"/>
      <c r="FI204" s="17"/>
      <c r="FJ204" s="17"/>
      <c r="FK204" s="17"/>
      <c r="FL204" s="17"/>
      <c r="FM204" s="17"/>
      <c r="FN204" s="17"/>
      <c r="FO204" s="17"/>
      <c r="FP204" s="17"/>
      <c r="FQ204" s="17"/>
      <c r="FR204" s="17"/>
      <c r="FS204" s="17"/>
      <c r="FT204" s="17"/>
      <c r="FU204" s="17"/>
      <c r="FV204" s="17"/>
      <c r="FW204" s="17"/>
      <c r="FX204" s="17"/>
      <c r="FY204" s="17"/>
      <c r="FZ204" s="17"/>
      <c r="GA204" s="17"/>
      <c r="GB204" s="17"/>
      <c r="GC204" s="17"/>
      <c r="GD204" s="17"/>
      <c r="GE204" s="17"/>
      <c r="GF204" s="17"/>
      <c r="GG204" s="17"/>
      <c r="GH204" s="17"/>
      <c r="GI204" s="17"/>
      <c r="GJ204" s="17"/>
      <c r="GK204" s="17"/>
      <c r="GL204" s="17"/>
      <c r="GM204" s="17"/>
      <c r="GN204" s="17"/>
      <c r="GO204" s="17"/>
      <c r="GP204" s="17"/>
      <c r="GQ204" s="17"/>
      <c r="GR204" s="17"/>
      <c r="GS204" s="17"/>
      <c r="GT204" s="17"/>
      <c r="GU204" s="17"/>
      <c r="GV204" s="17"/>
      <c r="GW204" s="17"/>
      <c r="GX204" s="17"/>
      <c r="GY204" s="17"/>
      <c r="GZ204" s="17"/>
      <c r="HA204" s="17"/>
      <c r="HB204" s="17"/>
      <c r="HC204" s="17"/>
      <c r="HD204" s="17"/>
      <c r="HE204" s="17"/>
      <c r="HF204" s="17"/>
      <c r="HG204" s="17"/>
      <c r="HH204" s="17"/>
      <c r="HI204" s="17"/>
      <c r="HJ204" s="17"/>
      <c r="HK204" s="17"/>
      <c r="HL204" s="17"/>
      <c r="HM204" s="17"/>
      <c r="HN204" s="17"/>
    </row>
    <row r="205" spans="2:222" s="18" customFormat="1">
      <c r="B205" s="129" t="s">
        <v>564</v>
      </c>
      <c r="C205" s="7" t="s">
        <v>331</v>
      </c>
      <c r="D205" s="129" t="s">
        <v>5</v>
      </c>
      <c r="E205" s="129">
        <v>14</v>
      </c>
      <c r="F205" s="129" t="s">
        <v>6</v>
      </c>
      <c r="G205" s="2" t="s">
        <v>22</v>
      </c>
      <c r="H205" s="15" t="s">
        <v>332</v>
      </c>
      <c r="I205" s="16">
        <v>37.22</v>
      </c>
      <c r="J205" s="16">
        <f>I205*E205</f>
        <v>521.07999999999993</v>
      </c>
      <c r="K205" s="17"/>
      <c r="L205" s="17"/>
      <c r="M205" s="17"/>
      <c r="N205" s="17"/>
      <c r="O205" s="17"/>
      <c r="P205" s="17"/>
      <c r="Q205" s="17"/>
      <c r="R205" s="17"/>
      <c r="S205" s="17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 s="17"/>
      <c r="AL205" s="17"/>
      <c r="AM205" s="17"/>
      <c r="AN205" s="17"/>
      <c r="AO205" s="17"/>
      <c r="AP205" s="17"/>
      <c r="AQ205" s="17"/>
      <c r="AR205" s="17"/>
      <c r="AS205" s="17"/>
      <c r="AT205" s="17"/>
      <c r="AU205" s="17"/>
      <c r="AV205" s="17"/>
      <c r="AW205" s="17"/>
      <c r="AX205" s="17"/>
      <c r="AY205" s="17"/>
      <c r="AZ205" s="17"/>
      <c r="BA205" s="17"/>
      <c r="BB205" s="17"/>
      <c r="BC205" s="17"/>
      <c r="BD205" s="17"/>
      <c r="BE205" s="17"/>
      <c r="BF205" s="17"/>
      <c r="BG205" s="17"/>
      <c r="BH205" s="17"/>
      <c r="BI205" s="17"/>
      <c r="BJ205" s="17"/>
      <c r="BK205" s="17"/>
      <c r="BL205" s="17"/>
      <c r="BM205" s="17"/>
      <c r="BN205" s="17"/>
      <c r="BO205" s="17"/>
      <c r="BP205" s="17"/>
      <c r="BQ205" s="17"/>
      <c r="BR205" s="17"/>
      <c r="BS205" s="17"/>
      <c r="BT205" s="17"/>
      <c r="BU205" s="17"/>
      <c r="BV205" s="17"/>
      <c r="BW205" s="17"/>
      <c r="BX205" s="17"/>
      <c r="BY205" s="17"/>
      <c r="BZ205" s="17"/>
      <c r="CA205" s="17"/>
      <c r="CB205" s="17"/>
      <c r="CC205" s="17"/>
      <c r="CD205" s="17"/>
      <c r="CE205" s="17"/>
      <c r="CF205" s="17"/>
      <c r="CG205" s="17"/>
      <c r="CH205" s="17"/>
      <c r="CI205" s="17"/>
      <c r="CJ205" s="17"/>
      <c r="CK205" s="17"/>
      <c r="CL205" s="17"/>
      <c r="CM205" s="17"/>
      <c r="CN205" s="17"/>
      <c r="CO205" s="17"/>
      <c r="CP205" s="17"/>
      <c r="CQ205" s="17"/>
      <c r="CR205" s="17"/>
      <c r="CS205" s="17"/>
      <c r="CT205" s="17"/>
      <c r="CU205" s="17"/>
      <c r="CV205" s="17"/>
      <c r="CW205" s="17"/>
      <c r="CX205" s="17"/>
      <c r="CY205" s="17"/>
      <c r="CZ205" s="17"/>
      <c r="DA205" s="17"/>
      <c r="DB205" s="17"/>
      <c r="DC205" s="17"/>
      <c r="DD205" s="17"/>
      <c r="DE205" s="17"/>
      <c r="DF205" s="17"/>
      <c r="DG205" s="17"/>
      <c r="DH205" s="17"/>
      <c r="DI205" s="17"/>
      <c r="DJ205" s="17"/>
      <c r="DK205" s="17"/>
      <c r="DL205" s="17"/>
      <c r="DM205" s="17"/>
      <c r="DN205" s="17"/>
      <c r="DO205" s="17"/>
      <c r="DP205" s="17"/>
      <c r="DQ205" s="17"/>
      <c r="DR205" s="17"/>
      <c r="DS205" s="17"/>
      <c r="DT205" s="17"/>
      <c r="DU205" s="17"/>
      <c r="DV205" s="17"/>
      <c r="DW205" s="17"/>
      <c r="DX205" s="17"/>
      <c r="DY205" s="17"/>
      <c r="DZ205" s="17"/>
      <c r="EA205" s="17"/>
      <c r="EB205" s="17"/>
      <c r="EC205" s="17"/>
      <c r="ED205" s="17"/>
      <c r="EE205" s="17"/>
      <c r="EF205" s="17"/>
      <c r="EG205" s="17"/>
      <c r="EH205" s="17"/>
      <c r="EI205" s="17"/>
      <c r="EJ205" s="17"/>
      <c r="EK205" s="17"/>
      <c r="EL205" s="17"/>
      <c r="EM205" s="17"/>
      <c r="EN205" s="17"/>
      <c r="EO205" s="17"/>
      <c r="EP205" s="17"/>
      <c r="EQ205" s="17"/>
      <c r="ER205" s="17"/>
      <c r="ES205" s="17"/>
      <c r="ET205" s="17"/>
      <c r="EU205" s="17"/>
      <c r="EV205" s="17"/>
      <c r="EW205" s="17"/>
      <c r="EX205" s="17"/>
      <c r="EY205" s="17"/>
      <c r="EZ205" s="17"/>
      <c r="FA205" s="17"/>
      <c r="FB205" s="17"/>
      <c r="FC205" s="17"/>
      <c r="FD205" s="17"/>
      <c r="FE205" s="17"/>
      <c r="FF205" s="17"/>
      <c r="FG205" s="17"/>
      <c r="FH205" s="17"/>
      <c r="FI205" s="17"/>
      <c r="FJ205" s="17"/>
      <c r="FK205" s="17"/>
      <c r="FL205" s="17"/>
      <c r="FM205" s="17"/>
      <c r="FN205" s="17"/>
      <c r="FO205" s="17"/>
      <c r="FP205" s="17"/>
      <c r="FQ205" s="17"/>
      <c r="FR205" s="17"/>
      <c r="FS205" s="17"/>
      <c r="FT205" s="17"/>
      <c r="FU205" s="17"/>
      <c r="FV205" s="17"/>
      <c r="FW205" s="17"/>
      <c r="FX205" s="17"/>
      <c r="FY205" s="17"/>
      <c r="FZ205" s="17"/>
      <c r="GA205" s="17"/>
      <c r="GB205" s="17"/>
      <c r="GC205" s="17"/>
      <c r="GD205" s="17"/>
      <c r="GE205" s="17"/>
      <c r="GF205" s="17"/>
      <c r="GG205" s="17"/>
      <c r="GH205" s="17"/>
      <c r="GI205" s="17"/>
      <c r="GJ205" s="17"/>
      <c r="GK205" s="17"/>
      <c r="GL205" s="17"/>
      <c r="GM205" s="17"/>
      <c r="GN205" s="17"/>
      <c r="GO205" s="17"/>
      <c r="GP205" s="17"/>
      <c r="GQ205" s="17"/>
      <c r="GR205" s="17"/>
      <c r="GS205" s="17"/>
      <c r="GT205" s="17"/>
      <c r="GU205" s="17"/>
      <c r="GV205" s="17"/>
      <c r="GW205" s="17"/>
      <c r="GX205" s="17"/>
      <c r="GY205" s="17"/>
      <c r="GZ205" s="17"/>
      <c r="HA205" s="17"/>
      <c r="HB205" s="17"/>
      <c r="HC205" s="17"/>
      <c r="HD205" s="17"/>
      <c r="HE205" s="17"/>
      <c r="HF205" s="17"/>
      <c r="HG205" s="17"/>
      <c r="HH205" s="17"/>
      <c r="HI205" s="17"/>
      <c r="HJ205" s="17"/>
      <c r="HK205" s="17"/>
      <c r="HL205" s="17"/>
      <c r="HM205" s="17"/>
      <c r="HN205" s="17"/>
    </row>
    <row r="206" spans="2:222" s="18" customFormat="1">
      <c r="B206" s="129" t="s">
        <v>565</v>
      </c>
      <c r="C206" s="7" t="s">
        <v>333</v>
      </c>
      <c r="D206" s="129" t="s">
        <v>5</v>
      </c>
      <c r="E206" s="129">
        <v>29</v>
      </c>
      <c r="F206" s="129" t="s">
        <v>6</v>
      </c>
      <c r="G206" s="2" t="s">
        <v>22</v>
      </c>
      <c r="H206" s="15" t="s">
        <v>334</v>
      </c>
      <c r="I206" s="16">
        <v>50.66</v>
      </c>
      <c r="J206" s="16">
        <f>I206*E206</f>
        <v>1469.1399999999999</v>
      </c>
      <c r="K206" s="17"/>
      <c r="L206" s="17"/>
      <c r="M206" s="17"/>
      <c r="N206" s="17"/>
      <c r="O206" s="17"/>
      <c r="P206" s="17"/>
      <c r="Q206" s="17"/>
      <c r="R206" s="17"/>
      <c r="S206" s="17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 s="17"/>
      <c r="AL206" s="17"/>
      <c r="AM206" s="17"/>
      <c r="AN206" s="17"/>
      <c r="AO206" s="17"/>
      <c r="AP206" s="17"/>
      <c r="AQ206" s="17"/>
      <c r="AR206" s="17"/>
      <c r="AS206" s="17"/>
      <c r="AT206" s="17"/>
      <c r="AU206" s="17"/>
      <c r="AV206" s="17"/>
      <c r="AW206" s="17"/>
      <c r="AX206" s="17"/>
      <c r="AY206" s="17"/>
      <c r="AZ206" s="17"/>
      <c r="BA206" s="17"/>
      <c r="BB206" s="17"/>
      <c r="BC206" s="17"/>
      <c r="BD206" s="17"/>
      <c r="BE206" s="17"/>
      <c r="BF206" s="17"/>
      <c r="BG206" s="17"/>
      <c r="BH206" s="17"/>
      <c r="BI206" s="17"/>
      <c r="BJ206" s="17"/>
      <c r="BK206" s="17"/>
      <c r="BL206" s="17"/>
      <c r="BM206" s="17"/>
      <c r="BN206" s="17"/>
      <c r="BO206" s="17"/>
      <c r="BP206" s="17"/>
      <c r="BQ206" s="17"/>
      <c r="BR206" s="17"/>
      <c r="BS206" s="17"/>
      <c r="BT206" s="17"/>
      <c r="BU206" s="17"/>
      <c r="BV206" s="17"/>
      <c r="BW206" s="17"/>
      <c r="BX206" s="17"/>
      <c r="BY206" s="17"/>
      <c r="BZ206" s="17"/>
      <c r="CA206" s="17"/>
      <c r="CB206" s="17"/>
      <c r="CC206" s="17"/>
      <c r="CD206" s="17"/>
      <c r="CE206" s="17"/>
      <c r="CF206" s="17"/>
      <c r="CG206" s="17"/>
      <c r="CH206" s="17"/>
      <c r="CI206" s="17"/>
      <c r="CJ206" s="17"/>
      <c r="CK206" s="17"/>
      <c r="CL206" s="17"/>
      <c r="CM206" s="17"/>
      <c r="CN206" s="17"/>
      <c r="CO206" s="17"/>
      <c r="CP206" s="17"/>
      <c r="CQ206" s="17"/>
      <c r="CR206" s="17"/>
      <c r="CS206" s="17"/>
      <c r="CT206" s="17"/>
      <c r="CU206" s="17"/>
      <c r="CV206" s="17"/>
      <c r="CW206" s="17"/>
      <c r="CX206" s="17"/>
      <c r="CY206" s="17"/>
      <c r="CZ206" s="17"/>
      <c r="DA206" s="17"/>
      <c r="DB206" s="17"/>
      <c r="DC206" s="17"/>
      <c r="DD206" s="17"/>
      <c r="DE206" s="17"/>
      <c r="DF206" s="17"/>
      <c r="DG206" s="17"/>
      <c r="DH206" s="17"/>
      <c r="DI206" s="17"/>
      <c r="DJ206" s="17"/>
      <c r="DK206" s="17"/>
      <c r="DL206" s="17"/>
      <c r="DM206" s="17"/>
      <c r="DN206" s="17"/>
      <c r="DO206" s="17"/>
      <c r="DP206" s="17"/>
      <c r="DQ206" s="17"/>
      <c r="DR206" s="17"/>
      <c r="DS206" s="17"/>
      <c r="DT206" s="17"/>
      <c r="DU206" s="17"/>
      <c r="DV206" s="17"/>
      <c r="DW206" s="17"/>
      <c r="DX206" s="17"/>
      <c r="DY206" s="17"/>
      <c r="DZ206" s="17"/>
      <c r="EA206" s="17"/>
      <c r="EB206" s="17"/>
      <c r="EC206" s="17"/>
      <c r="ED206" s="17"/>
      <c r="EE206" s="17"/>
      <c r="EF206" s="17"/>
      <c r="EG206" s="17"/>
      <c r="EH206" s="17"/>
      <c r="EI206" s="17"/>
      <c r="EJ206" s="17"/>
      <c r="EK206" s="17"/>
      <c r="EL206" s="17"/>
      <c r="EM206" s="17"/>
      <c r="EN206" s="17"/>
      <c r="EO206" s="17"/>
      <c r="EP206" s="17"/>
      <c r="EQ206" s="17"/>
      <c r="ER206" s="17"/>
      <c r="ES206" s="17"/>
      <c r="ET206" s="17"/>
      <c r="EU206" s="17"/>
      <c r="EV206" s="17"/>
      <c r="EW206" s="17"/>
      <c r="EX206" s="17"/>
      <c r="EY206" s="17"/>
      <c r="EZ206" s="17"/>
      <c r="FA206" s="17"/>
      <c r="FB206" s="17"/>
      <c r="FC206" s="17"/>
      <c r="FD206" s="17"/>
      <c r="FE206" s="17"/>
      <c r="FF206" s="17"/>
      <c r="FG206" s="17"/>
      <c r="FH206" s="17"/>
      <c r="FI206" s="17"/>
      <c r="FJ206" s="17"/>
      <c r="FK206" s="17"/>
      <c r="FL206" s="17"/>
      <c r="FM206" s="17"/>
      <c r="FN206" s="17"/>
      <c r="FO206" s="17"/>
      <c r="FP206" s="17"/>
      <c r="FQ206" s="17"/>
      <c r="FR206" s="17"/>
      <c r="FS206" s="17"/>
      <c r="FT206" s="17"/>
      <c r="FU206" s="17"/>
      <c r="FV206" s="17"/>
      <c r="FW206" s="17"/>
      <c r="FX206" s="17"/>
      <c r="FY206" s="17"/>
      <c r="FZ206" s="17"/>
      <c r="GA206" s="17"/>
      <c r="GB206" s="17"/>
      <c r="GC206" s="17"/>
      <c r="GD206" s="17"/>
      <c r="GE206" s="17"/>
      <c r="GF206" s="17"/>
      <c r="GG206" s="17"/>
      <c r="GH206" s="17"/>
      <c r="GI206" s="17"/>
      <c r="GJ206" s="17"/>
      <c r="GK206" s="17"/>
      <c r="GL206" s="17"/>
      <c r="GM206" s="17"/>
      <c r="GN206" s="17"/>
      <c r="GO206" s="17"/>
      <c r="GP206" s="17"/>
      <c r="GQ206" s="17"/>
      <c r="GR206" s="17"/>
      <c r="GS206" s="17"/>
      <c r="GT206" s="17"/>
      <c r="GU206" s="17"/>
      <c r="GV206" s="17"/>
      <c r="GW206" s="17"/>
      <c r="GX206" s="17"/>
      <c r="GY206" s="17"/>
      <c r="GZ206" s="17"/>
      <c r="HA206" s="17"/>
      <c r="HB206" s="17"/>
      <c r="HC206" s="17"/>
      <c r="HD206" s="17"/>
      <c r="HE206" s="17"/>
      <c r="HF206" s="17"/>
      <c r="HG206" s="17"/>
      <c r="HH206" s="17"/>
      <c r="HI206" s="17"/>
      <c r="HJ206" s="17"/>
      <c r="HK206" s="17"/>
      <c r="HL206" s="17"/>
      <c r="HM206" s="17"/>
      <c r="HN206" s="17"/>
    </row>
    <row r="207" spans="2:222" ht="20.100000000000001" customHeight="1">
      <c r="B207" s="129"/>
      <c r="C207" s="25" t="s">
        <v>69</v>
      </c>
      <c r="D207" s="129"/>
      <c r="E207" s="129"/>
      <c r="F207" s="129"/>
      <c r="G207" s="129"/>
      <c r="H207" s="15"/>
      <c r="I207" s="16"/>
      <c r="J207" s="165">
        <f>SUBTOTAL(9,J204:J206)</f>
        <v>2701.56</v>
      </c>
    </row>
    <row r="208" spans="2:222" s="4" customFormat="1" ht="24" customHeight="1">
      <c r="B208" s="33">
        <v>7</v>
      </c>
      <c r="C208" s="33" t="s">
        <v>470</v>
      </c>
      <c r="D208" s="33" t="s">
        <v>5</v>
      </c>
      <c r="E208" s="33"/>
      <c r="F208" s="33"/>
      <c r="G208" s="33" t="s">
        <v>3</v>
      </c>
      <c r="H208" s="33" t="s">
        <v>3</v>
      </c>
      <c r="I208" s="33" t="s">
        <v>3</v>
      </c>
      <c r="J208" s="163">
        <f>J212+J215+J241+J249+J262</f>
        <v>39048.010000000009</v>
      </c>
    </row>
    <row r="209" spans="2:10">
      <c r="B209" s="33" t="s">
        <v>475</v>
      </c>
      <c r="C209" s="28" t="s">
        <v>471</v>
      </c>
      <c r="D209" s="33"/>
      <c r="E209" s="33"/>
      <c r="F209" s="33"/>
      <c r="G209" s="33"/>
      <c r="H209" s="33"/>
      <c r="I209" s="33"/>
      <c r="J209" s="33"/>
    </row>
    <row r="210" spans="2:10" customFormat="1">
      <c r="B210" s="66" t="s">
        <v>904</v>
      </c>
      <c r="C210" s="7" t="s">
        <v>578</v>
      </c>
      <c r="D210" s="2" t="s">
        <v>3</v>
      </c>
      <c r="E210" s="8">
        <v>29</v>
      </c>
      <c r="F210" s="8" t="s">
        <v>6</v>
      </c>
      <c r="G210" s="2" t="s">
        <v>22</v>
      </c>
      <c r="H210" s="2" t="s">
        <v>11</v>
      </c>
      <c r="I210" s="16">
        <v>70.34</v>
      </c>
      <c r="J210" s="16">
        <f>I210*E210</f>
        <v>2039.8600000000001</v>
      </c>
    </row>
    <row r="211" spans="2:10" customFormat="1">
      <c r="B211" s="66" t="s">
        <v>905</v>
      </c>
      <c r="C211" s="14" t="s">
        <v>579</v>
      </c>
      <c r="D211" s="2" t="s">
        <v>3</v>
      </c>
      <c r="E211" s="8">
        <v>5</v>
      </c>
      <c r="F211" s="8" t="s">
        <v>6</v>
      </c>
      <c r="G211" s="2" t="s">
        <v>1087</v>
      </c>
      <c r="H211" s="2" t="s">
        <v>1060</v>
      </c>
      <c r="I211" s="16">
        <v>156.43</v>
      </c>
      <c r="J211" s="16">
        <f>I211*E211</f>
        <v>782.15000000000009</v>
      </c>
    </row>
    <row r="212" spans="2:10" customFormat="1" ht="24.95" customHeight="1">
      <c r="B212" s="66"/>
      <c r="C212" s="20" t="s">
        <v>69</v>
      </c>
      <c r="D212" s="2"/>
      <c r="E212" s="8"/>
      <c r="F212" s="8"/>
      <c r="G212" s="2"/>
      <c r="H212" s="2"/>
      <c r="I212" s="3"/>
      <c r="J212" s="165">
        <f>SUBTOTAL(9,J210:J211)</f>
        <v>2822.01</v>
      </c>
    </row>
    <row r="213" spans="2:10">
      <c r="B213" s="33" t="s">
        <v>476</v>
      </c>
      <c r="C213" s="28" t="s">
        <v>472</v>
      </c>
      <c r="D213" s="33"/>
      <c r="E213" s="33"/>
      <c r="F213" s="33"/>
      <c r="G213" s="33"/>
      <c r="H213" s="33"/>
      <c r="I213" s="33"/>
      <c r="J213" s="33"/>
    </row>
    <row r="214" spans="2:10" customFormat="1" ht="24.95" customHeight="1">
      <c r="B214" s="66" t="s">
        <v>906</v>
      </c>
      <c r="C214" s="7" t="s">
        <v>34</v>
      </c>
      <c r="D214" s="2" t="s">
        <v>3</v>
      </c>
      <c r="E214" s="8">
        <v>15</v>
      </c>
      <c r="F214" s="8" t="s">
        <v>6</v>
      </c>
      <c r="G214" s="2" t="s">
        <v>22</v>
      </c>
      <c r="H214" s="2" t="s">
        <v>8</v>
      </c>
      <c r="I214" s="16">
        <v>154.04</v>
      </c>
      <c r="J214" s="16">
        <f>I214*E214</f>
        <v>2310.6</v>
      </c>
    </row>
    <row r="215" spans="2:10" customFormat="1" ht="24.95" customHeight="1">
      <c r="B215" s="66"/>
      <c r="C215" s="20" t="s">
        <v>69</v>
      </c>
      <c r="D215" s="2"/>
      <c r="E215" s="8"/>
      <c r="F215" s="8"/>
      <c r="G215" s="2"/>
      <c r="H215" s="2"/>
      <c r="I215" s="3"/>
      <c r="J215" s="165">
        <f>SUBTOTAL(9,J214)</f>
        <v>2310.6</v>
      </c>
    </row>
    <row r="216" spans="2:10">
      <c r="B216" s="33" t="s">
        <v>477</v>
      </c>
      <c r="C216" s="28" t="s">
        <v>473</v>
      </c>
      <c r="D216" s="33"/>
      <c r="E216" s="33"/>
      <c r="F216" s="33"/>
      <c r="G216" s="33"/>
      <c r="H216" s="33"/>
      <c r="I216" s="33"/>
      <c r="J216" s="33"/>
    </row>
    <row r="217" spans="2:10" s="9" customFormat="1">
      <c r="B217" s="66" t="s">
        <v>907</v>
      </c>
      <c r="C217" s="10" t="s">
        <v>55</v>
      </c>
      <c r="D217" s="2" t="s">
        <v>3</v>
      </c>
      <c r="E217" s="8">
        <v>1</v>
      </c>
      <c r="F217" s="11" t="s">
        <v>6</v>
      </c>
      <c r="G217" s="2" t="s">
        <v>22</v>
      </c>
      <c r="H217" s="2" t="s">
        <v>15</v>
      </c>
      <c r="I217" s="16">
        <v>109.73</v>
      </c>
      <c r="J217" s="16">
        <f t="shared" ref="J217:J240" si="11">I217*E217</f>
        <v>109.73</v>
      </c>
    </row>
    <row r="218" spans="2:10" s="9" customFormat="1" ht="22.5">
      <c r="B218" s="12" t="s">
        <v>908</v>
      </c>
      <c r="C218" s="10" t="s">
        <v>35</v>
      </c>
      <c r="D218" s="2" t="s">
        <v>3</v>
      </c>
      <c r="E218" s="8">
        <v>5</v>
      </c>
      <c r="F218" s="11" t="s">
        <v>6</v>
      </c>
      <c r="G218" s="2" t="s">
        <v>22</v>
      </c>
      <c r="H218" s="2" t="s">
        <v>7</v>
      </c>
      <c r="I218" s="16">
        <v>59.81</v>
      </c>
      <c r="J218" s="16">
        <f t="shared" si="11"/>
        <v>299.05</v>
      </c>
    </row>
    <row r="219" spans="2:10" s="9" customFormat="1" ht="45">
      <c r="B219" s="66" t="s">
        <v>909</v>
      </c>
      <c r="C219" s="10" t="s">
        <v>37</v>
      </c>
      <c r="D219" s="2" t="s">
        <v>3</v>
      </c>
      <c r="E219" s="12">
        <v>5</v>
      </c>
      <c r="F219" s="11" t="s">
        <v>6</v>
      </c>
      <c r="G219" s="2" t="s">
        <v>22</v>
      </c>
      <c r="H219" s="2" t="s">
        <v>36</v>
      </c>
      <c r="I219" s="16">
        <v>305.64</v>
      </c>
      <c r="J219" s="16">
        <f t="shared" si="11"/>
        <v>1528.1999999999998</v>
      </c>
    </row>
    <row r="220" spans="2:10" s="9" customFormat="1">
      <c r="B220" s="12" t="s">
        <v>910</v>
      </c>
      <c r="C220" s="10" t="s">
        <v>40</v>
      </c>
      <c r="D220" s="2" t="s">
        <v>3</v>
      </c>
      <c r="E220" s="12">
        <v>10</v>
      </c>
      <c r="F220" s="11" t="s">
        <v>6</v>
      </c>
      <c r="G220" s="2" t="s">
        <v>22</v>
      </c>
      <c r="H220" s="2" t="s">
        <v>38</v>
      </c>
      <c r="I220" s="16">
        <v>15.25</v>
      </c>
      <c r="J220" s="16">
        <f t="shared" si="11"/>
        <v>152.5</v>
      </c>
    </row>
    <row r="221" spans="2:10" s="9" customFormat="1" ht="22.5">
      <c r="B221" s="66" t="s">
        <v>911</v>
      </c>
      <c r="C221" s="10" t="s">
        <v>41</v>
      </c>
      <c r="D221" s="2" t="s">
        <v>3</v>
      </c>
      <c r="E221" s="12">
        <v>1</v>
      </c>
      <c r="F221" s="11" t="s">
        <v>6</v>
      </c>
      <c r="G221" s="2" t="s">
        <v>22</v>
      </c>
      <c r="H221" s="2" t="s">
        <v>39</v>
      </c>
      <c r="I221" s="16">
        <v>324.66000000000003</v>
      </c>
      <c r="J221" s="16">
        <f t="shared" si="11"/>
        <v>324.66000000000003</v>
      </c>
    </row>
    <row r="222" spans="2:10" s="9" customFormat="1" ht="47.25" customHeight="1">
      <c r="B222" s="66" t="s">
        <v>912</v>
      </c>
      <c r="C222" s="10" t="s">
        <v>574</v>
      </c>
      <c r="D222" s="2" t="s">
        <v>3</v>
      </c>
      <c r="E222" s="12">
        <v>1</v>
      </c>
      <c r="F222" s="11" t="s">
        <v>6</v>
      </c>
      <c r="G222" s="2" t="s">
        <v>22</v>
      </c>
      <c r="H222" s="34" t="s">
        <v>575</v>
      </c>
      <c r="I222" s="16">
        <v>2117.89</v>
      </c>
      <c r="J222" s="16">
        <f t="shared" si="11"/>
        <v>2117.89</v>
      </c>
    </row>
    <row r="223" spans="2:10" s="9" customFormat="1" ht="47.25" customHeight="1">
      <c r="B223" s="12" t="s">
        <v>913</v>
      </c>
      <c r="C223" s="10" t="s">
        <v>577</v>
      </c>
      <c r="D223" s="2" t="s">
        <v>3</v>
      </c>
      <c r="E223" s="12">
        <v>1</v>
      </c>
      <c r="F223" s="11" t="s">
        <v>6</v>
      </c>
      <c r="G223" s="2" t="s">
        <v>22</v>
      </c>
      <c r="H223" s="34" t="s">
        <v>576</v>
      </c>
      <c r="I223" s="16">
        <v>429.99</v>
      </c>
      <c r="J223" s="16">
        <f t="shared" si="11"/>
        <v>429.99</v>
      </c>
    </row>
    <row r="224" spans="2:10" s="9" customFormat="1">
      <c r="B224" s="66" t="s">
        <v>914</v>
      </c>
      <c r="C224" s="10" t="s">
        <v>42</v>
      </c>
      <c r="D224" s="2" t="s">
        <v>3</v>
      </c>
      <c r="E224" s="12">
        <v>5</v>
      </c>
      <c r="F224" s="11" t="s">
        <v>6</v>
      </c>
      <c r="G224" s="2" t="s">
        <v>22</v>
      </c>
      <c r="H224" s="2" t="s">
        <v>10</v>
      </c>
      <c r="I224" s="16">
        <v>87.71</v>
      </c>
      <c r="J224" s="16">
        <f t="shared" si="11"/>
        <v>438.54999999999995</v>
      </c>
    </row>
    <row r="225" spans="2:222" s="18" customFormat="1">
      <c r="B225" s="12" t="s">
        <v>915</v>
      </c>
      <c r="C225" s="19" t="s">
        <v>67</v>
      </c>
      <c r="D225" s="129"/>
      <c r="E225" s="129">
        <v>8</v>
      </c>
      <c r="F225" s="129" t="s">
        <v>30</v>
      </c>
      <c r="G225" s="129"/>
      <c r="H225" s="15" t="s">
        <v>68</v>
      </c>
      <c r="I225" s="16">
        <v>47.94</v>
      </c>
      <c r="J225" s="16">
        <f t="shared" si="11"/>
        <v>383.52</v>
      </c>
      <c r="K225" s="17"/>
      <c r="L225" s="17"/>
      <c r="M225" s="17"/>
      <c r="N225" s="17"/>
      <c r="O225" s="17"/>
      <c r="P225" s="17"/>
      <c r="Q225" s="17"/>
      <c r="R225" s="17"/>
      <c r="S225" s="17"/>
      <c r="T225" s="17"/>
      <c r="U225" s="17"/>
      <c r="V225" s="17"/>
      <c r="W225" s="17"/>
      <c r="X225" s="17"/>
      <c r="Y225" s="17"/>
      <c r="Z225" s="17"/>
      <c r="AA225" s="17"/>
      <c r="AB225" s="17"/>
      <c r="AC225" s="17"/>
      <c r="AD225" s="17"/>
      <c r="AE225" s="17"/>
      <c r="AF225" s="17"/>
      <c r="AG225" s="17"/>
      <c r="AH225" s="17"/>
      <c r="AI225" s="17"/>
      <c r="AJ225" s="17"/>
      <c r="AK225" s="17"/>
      <c r="AL225" s="17"/>
      <c r="AM225" s="17"/>
      <c r="AN225" s="17"/>
      <c r="AO225" s="17"/>
      <c r="AP225" s="17"/>
      <c r="AQ225" s="17"/>
      <c r="AR225" s="17"/>
      <c r="AS225" s="17"/>
      <c r="AT225" s="17"/>
      <c r="AU225" s="17"/>
      <c r="AV225" s="17"/>
      <c r="AW225" s="17"/>
      <c r="AX225" s="17"/>
      <c r="AY225" s="17"/>
      <c r="AZ225" s="17"/>
      <c r="BA225" s="17"/>
      <c r="BB225" s="17"/>
      <c r="BC225" s="17"/>
      <c r="BD225" s="17"/>
      <c r="BE225" s="17"/>
      <c r="BF225" s="17"/>
      <c r="BG225" s="17"/>
      <c r="BH225" s="17"/>
      <c r="BI225" s="17"/>
      <c r="BJ225" s="17"/>
      <c r="BK225" s="17"/>
      <c r="BL225" s="17"/>
      <c r="BM225" s="17"/>
      <c r="BN225" s="17"/>
      <c r="BO225" s="17"/>
      <c r="BP225" s="17"/>
      <c r="BQ225" s="17"/>
      <c r="BR225" s="17"/>
      <c r="BS225" s="17"/>
      <c r="BT225" s="17"/>
      <c r="BU225" s="17"/>
      <c r="BV225" s="17"/>
      <c r="BW225" s="17"/>
      <c r="BX225" s="17"/>
      <c r="BY225" s="17"/>
      <c r="BZ225" s="17"/>
      <c r="CA225" s="17"/>
      <c r="CB225" s="17"/>
      <c r="CC225" s="17"/>
      <c r="CD225" s="17"/>
      <c r="CE225" s="17"/>
      <c r="CF225" s="17"/>
      <c r="CG225" s="17"/>
      <c r="CH225" s="17"/>
      <c r="CI225" s="17"/>
      <c r="CJ225" s="17"/>
      <c r="CK225" s="17"/>
      <c r="CL225" s="17"/>
      <c r="CM225" s="17"/>
      <c r="CN225" s="17"/>
      <c r="CO225" s="17"/>
      <c r="CP225" s="17"/>
      <c r="CQ225" s="17"/>
      <c r="CR225" s="17"/>
      <c r="CS225" s="17"/>
      <c r="CT225" s="17"/>
      <c r="CU225" s="17"/>
      <c r="CV225" s="17"/>
      <c r="CW225" s="17"/>
      <c r="CX225" s="17"/>
      <c r="CY225" s="17"/>
      <c r="CZ225" s="17"/>
      <c r="DA225" s="17"/>
      <c r="DB225" s="17"/>
      <c r="DC225" s="17"/>
      <c r="DD225" s="17"/>
      <c r="DE225" s="17"/>
      <c r="DF225" s="17"/>
      <c r="DG225" s="17"/>
      <c r="DH225" s="17"/>
      <c r="DI225" s="17"/>
      <c r="DJ225" s="17"/>
      <c r="DK225" s="17"/>
      <c r="DL225" s="17"/>
      <c r="DM225" s="17"/>
      <c r="DN225" s="17"/>
      <c r="DO225" s="17"/>
      <c r="DP225" s="17"/>
      <c r="DQ225" s="17"/>
      <c r="DR225" s="17"/>
      <c r="DS225" s="17"/>
      <c r="DT225" s="17"/>
      <c r="DU225" s="17"/>
      <c r="DV225" s="17"/>
      <c r="DW225" s="17"/>
      <c r="DX225" s="17"/>
      <c r="DY225" s="17"/>
      <c r="DZ225" s="17"/>
      <c r="EA225" s="17"/>
      <c r="EB225" s="17"/>
      <c r="EC225" s="17"/>
      <c r="ED225" s="17"/>
      <c r="EE225" s="17"/>
      <c r="EF225" s="17"/>
      <c r="EG225" s="17"/>
      <c r="EH225" s="17"/>
      <c r="EI225" s="17"/>
      <c r="EJ225" s="17"/>
      <c r="EK225" s="17"/>
      <c r="EL225" s="17"/>
      <c r="EM225" s="17"/>
      <c r="EN225" s="17"/>
      <c r="EO225" s="17"/>
      <c r="EP225" s="17"/>
      <c r="EQ225" s="17"/>
      <c r="ER225" s="17"/>
      <c r="ES225" s="17"/>
      <c r="ET225" s="17"/>
      <c r="EU225" s="17"/>
      <c r="EV225" s="17"/>
      <c r="EW225" s="17"/>
      <c r="EX225" s="17"/>
      <c r="EY225" s="17"/>
      <c r="EZ225" s="17"/>
      <c r="FA225" s="17"/>
      <c r="FB225" s="17"/>
      <c r="FC225" s="17"/>
      <c r="FD225" s="17"/>
      <c r="FE225" s="17"/>
      <c r="FF225" s="17"/>
      <c r="FG225" s="17"/>
      <c r="FH225" s="17"/>
      <c r="FI225" s="17"/>
      <c r="FJ225" s="17"/>
      <c r="FK225" s="17"/>
      <c r="FL225" s="17"/>
      <c r="FM225" s="17"/>
      <c r="FN225" s="17"/>
      <c r="FO225" s="17"/>
      <c r="FP225" s="17"/>
      <c r="FQ225" s="17"/>
      <c r="FR225" s="17"/>
      <c r="FS225" s="17"/>
      <c r="FT225" s="17"/>
      <c r="FU225" s="17"/>
      <c r="FV225" s="17"/>
      <c r="FW225" s="17"/>
      <c r="FX225" s="17"/>
      <c r="FY225" s="17"/>
      <c r="FZ225" s="17"/>
      <c r="GA225" s="17"/>
      <c r="GB225" s="17"/>
      <c r="GC225" s="17"/>
      <c r="GD225" s="17"/>
      <c r="GE225" s="17"/>
      <c r="GF225" s="17"/>
      <c r="GG225" s="17"/>
      <c r="GH225" s="17"/>
      <c r="GI225" s="17"/>
      <c r="GJ225" s="17"/>
      <c r="GK225" s="17"/>
      <c r="GL225" s="17"/>
      <c r="GM225" s="17"/>
      <c r="GN225" s="17"/>
      <c r="GO225" s="17"/>
      <c r="GP225" s="17"/>
      <c r="GQ225" s="17"/>
      <c r="GR225" s="17"/>
      <c r="GS225" s="17"/>
      <c r="GT225" s="17"/>
      <c r="GU225" s="17"/>
      <c r="GV225" s="17"/>
      <c r="GW225" s="17"/>
      <c r="GX225" s="17"/>
      <c r="GY225" s="17"/>
      <c r="GZ225" s="17"/>
      <c r="HA225" s="17"/>
      <c r="HB225" s="17"/>
      <c r="HC225" s="17"/>
      <c r="HD225" s="17"/>
      <c r="HE225" s="17"/>
      <c r="HF225" s="17"/>
      <c r="HG225" s="17"/>
      <c r="HH225" s="17"/>
      <c r="HI225" s="17"/>
      <c r="HJ225" s="17"/>
      <c r="HK225" s="17"/>
      <c r="HL225" s="17"/>
      <c r="HM225" s="17"/>
      <c r="HN225" s="17"/>
    </row>
    <row r="226" spans="2:222" s="9" customFormat="1">
      <c r="B226" s="66" t="s">
        <v>916</v>
      </c>
      <c r="C226" s="10" t="s">
        <v>43</v>
      </c>
      <c r="D226" s="2" t="s">
        <v>3</v>
      </c>
      <c r="E226" s="12">
        <v>10</v>
      </c>
      <c r="F226" s="11" t="s">
        <v>6</v>
      </c>
      <c r="G226" s="2" t="s">
        <v>22</v>
      </c>
      <c r="H226" s="2" t="s">
        <v>12</v>
      </c>
      <c r="I226" s="16">
        <v>243.12</v>
      </c>
      <c r="J226" s="16">
        <f t="shared" si="11"/>
        <v>2431.1999999999998</v>
      </c>
    </row>
    <row r="227" spans="2:222" s="9" customFormat="1">
      <c r="B227" s="12" t="s">
        <v>917</v>
      </c>
      <c r="C227" s="13" t="s">
        <v>44</v>
      </c>
      <c r="D227" s="2" t="s">
        <v>3</v>
      </c>
      <c r="E227" s="12">
        <v>1</v>
      </c>
      <c r="F227" s="11" t="s">
        <v>6</v>
      </c>
      <c r="G227" s="2" t="s">
        <v>22</v>
      </c>
      <c r="H227" s="2" t="s">
        <v>28</v>
      </c>
      <c r="I227" s="16">
        <v>60.87</v>
      </c>
      <c r="J227" s="16">
        <f t="shared" si="11"/>
        <v>60.87</v>
      </c>
    </row>
    <row r="228" spans="2:222" s="9" customFormat="1" ht="22.5">
      <c r="B228" s="66" t="s">
        <v>918</v>
      </c>
      <c r="C228" s="10" t="s">
        <v>45</v>
      </c>
      <c r="D228" s="2" t="s">
        <v>3</v>
      </c>
      <c r="E228" s="12">
        <v>1</v>
      </c>
      <c r="F228" s="11" t="s">
        <v>6</v>
      </c>
      <c r="G228" s="2" t="s">
        <v>22</v>
      </c>
      <c r="H228" s="2" t="s">
        <v>24</v>
      </c>
      <c r="I228" s="16">
        <v>889.63</v>
      </c>
      <c r="J228" s="16">
        <f t="shared" si="11"/>
        <v>889.63</v>
      </c>
    </row>
    <row r="229" spans="2:222" s="9" customFormat="1" ht="22.5">
      <c r="B229" s="12" t="s">
        <v>919</v>
      </c>
      <c r="C229" s="10" t="s">
        <v>66</v>
      </c>
      <c r="D229" s="2" t="s">
        <v>3</v>
      </c>
      <c r="E229" s="12">
        <v>3</v>
      </c>
      <c r="F229" s="11" t="s">
        <v>6</v>
      </c>
      <c r="G229" s="2" t="s">
        <v>22</v>
      </c>
      <c r="H229" s="2" t="s">
        <v>65</v>
      </c>
      <c r="I229" s="16">
        <v>45.18</v>
      </c>
      <c r="J229" s="16">
        <f t="shared" si="11"/>
        <v>135.54</v>
      </c>
    </row>
    <row r="230" spans="2:222" s="9" customFormat="1" ht="22.5">
      <c r="B230" s="66" t="s">
        <v>920</v>
      </c>
      <c r="C230" s="10" t="s">
        <v>64</v>
      </c>
      <c r="D230" s="2" t="s">
        <v>3</v>
      </c>
      <c r="E230" s="12">
        <v>2</v>
      </c>
      <c r="F230" s="11" t="s">
        <v>6</v>
      </c>
      <c r="G230" s="2" t="s">
        <v>22</v>
      </c>
      <c r="H230" s="2" t="s">
        <v>23</v>
      </c>
      <c r="I230" s="16">
        <v>132.63999999999999</v>
      </c>
      <c r="J230" s="16">
        <f t="shared" si="11"/>
        <v>265.27999999999997</v>
      </c>
    </row>
    <row r="231" spans="2:222" s="9" customFormat="1">
      <c r="B231" s="66" t="s">
        <v>921</v>
      </c>
      <c r="C231" s="13" t="s">
        <v>54</v>
      </c>
      <c r="D231" s="2" t="s">
        <v>3</v>
      </c>
      <c r="E231" s="12">
        <v>1</v>
      </c>
      <c r="F231" s="11" t="s">
        <v>6</v>
      </c>
      <c r="G231" s="2" t="s">
        <v>22</v>
      </c>
      <c r="H231" s="2" t="s">
        <v>9</v>
      </c>
      <c r="I231" s="16">
        <v>589.41999999999996</v>
      </c>
      <c r="J231" s="16">
        <f t="shared" si="11"/>
        <v>589.41999999999996</v>
      </c>
    </row>
    <row r="232" spans="2:222" s="9" customFormat="1">
      <c r="B232" s="12" t="s">
        <v>922</v>
      </c>
      <c r="C232" s="10" t="s">
        <v>53</v>
      </c>
      <c r="D232" s="2" t="s">
        <v>3</v>
      </c>
      <c r="E232" s="12">
        <v>5</v>
      </c>
      <c r="F232" s="11" t="s">
        <v>6</v>
      </c>
      <c r="G232" s="2" t="s">
        <v>22</v>
      </c>
      <c r="H232" s="2" t="s">
        <v>13</v>
      </c>
      <c r="I232" s="16">
        <v>152.57</v>
      </c>
      <c r="J232" s="16">
        <f t="shared" si="11"/>
        <v>762.84999999999991</v>
      </c>
    </row>
    <row r="233" spans="2:222" s="9" customFormat="1" ht="22.5">
      <c r="B233" s="66" t="s">
        <v>923</v>
      </c>
      <c r="C233" s="10" t="s">
        <v>46</v>
      </c>
      <c r="D233" s="2" t="s">
        <v>3</v>
      </c>
      <c r="E233" s="12">
        <v>3</v>
      </c>
      <c r="F233" s="11" t="s">
        <v>2</v>
      </c>
      <c r="G233" s="2" t="s">
        <v>22</v>
      </c>
      <c r="H233" s="2" t="s">
        <v>18</v>
      </c>
      <c r="I233" s="16">
        <v>75.84</v>
      </c>
      <c r="J233" s="16">
        <f t="shared" si="11"/>
        <v>227.52</v>
      </c>
    </row>
    <row r="234" spans="2:222" s="9" customFormat="1" ht="22.5">
      <c r="B234" s="12" t="s">
        <v>924</v>
      </c>
      <c r="C234" s="10" t="s">
        <v>47</v>
      </c>
      <c r="D234" s="2" t="s">
        <v>3</v>
      </c>
      <c r="E234" s="12">
        <v>3</v>
      </c>
      <c r="F234" s="11" t="s">
        <v>2</v>
      </c>
      <c r="G234" s="2" t="s">
        <v>22</v>
      </c>
      <c r="H234" s="2" t="s">
        <v>17</v>
      </c>
      <c r="I234" s="16">
        <v>49.22</v>
      </c>
      <c r="J234" s="16">
        <f t="shared" si="11"/>
        <v>147.66</v>
      </c>
    </row>
    <row r="235" spans="2:222" s="9" customFormat="1" ht="24.95" customHeight="1">
      <c r="B235" s="66" t="s">
        <v>925</v>
      </c>
      <c r="C235" s="10" t="s">
        <v>48</v>
      </c>
      <c r="D235" s="2" t="s">
        <v>3</v>
      </c>
      <c r="E235" s="12">
        <v>110</v>
      </c>
      <c r="F235" s="11" t="s">
        <v>2</v>
      </c>
      <c r="G235" s="2" t="s">
        <v>22</v>
      </c>
      <c r="H235" s="2" t="s">
        <v>16</v>
      </c>
      <c r="I235" s="16">
        <v>160.68</v>
      </c>
      <c r="J235" s="16">
        <f t="shared" si="11"/>
        <v>17674.8</v>
      </c>
    </row>
    <row r="236" spans="2:222" s="9" customFormat="1">
      <c r="B236" s="12" t="s">
        <v>926</v>
      </c>
      <c r="C236" s="10" t="s">
        <v>49</v>
      </c>
      <c r="D236" s="2" t="s">
        <v>3</v>
      </c>
      <c r="E236" s="12">
        <v>1</v>
      </c>
      <c r="F236" s="11" t="s">
        <v>6</v>
      </c>
      <c r="G236" s="2" t="s">
        <v>22</v>
      </c>
      <c r="H236" s="2" t="s">
        <v>21</v>
      </c>
      <c r="I236" s="16">
        <v>283.16000000000003</v>
      </c>
      <c r="J236" s="16">
        <f t="shared" si="11"/>
        <v>283.16000000000003</v>
      </c>
    </row>
    <row r="237" spans="2:222" s="9" customFormat="1">
      <c r="B237" s="66" t="s">
        <v>927</v>
      </c>
      <c r="C237" s="10" t="s">
        <v>50</v>
      </c>
      <c r="D237" s="2" t="s">
        <v>3</v>
      </c>
      <c r="E237" s="12">
        <v>1</v>
      </c>
      <c r="F237" s="11" t="s">
        <v>6</v>
      </c>
      <c r="G237" s="2" t="s">
        <v>22</v>
      </c>
      <c r="H237" s="2" t="s">
        <v>19</v>
      </c>
      <c r="I237" s="16">
        <v>41.34</v>
      </c>
      <c r="J237" s="16">
        <f t="shared" si="11"/>
        <v>41.34</v>
      </c>
    </row>
    <row r="238" spans="2:222" s="9" customFormat="1">
      <c r="B238" s="12" t="s">
        <v>928</v>
      </c>
      <c r="C238" s="10" t="s">
        <v>51</v>
      </c>
      <c r="D238" s="2" t="s">
        <v>3</v>
      </c>
      <c r="E238" s="12">
        <v>1</v>
      </c>
      <c r="F238" s="11" t="s">
        <v>6</v>
      </c>
      <c r="G238" s="2" t="s">
        <v>22</v>
      </c>
      <c r="H238" s="2" t="s">
        <v>14</v>
      </c>
      <c r="I238" s="16">
        <v>236.4</v>
      </c>
      <c r="J238" s="16">
        <f t="shared" si="11"/>
        <v>236.4</v>
      </c>
    </row>
    <row r="239" spans="2:222" s="9" customFormat="1">
      <c r="B239" s="66" t="s">
        <v>929</v>
      </c>
      <c r="C239" s="10" t="s">
        <v>52</v>
      </c>
      <c r="D239" s="2" t="s">
        <v>3</v>
      </c>
      <c r="E239" s="12">
        <v>1</v>
      </c>
      <c r="F239" s="11" t="s">
        <v>6</v>
      </c>
      <c r="G239" s="2" t="s">
        <v>22</v>
      </c>
      <c r="H239" s="2" t="s">
        <v>20</v>
      </c>
      <c r="I239" s="16">
        <v>230.49</v>
      </c>
      <c r="J239" s="16">
        <f t="shared" si="11"/>
        <v>230.49</v>
      </c>
    </row>
    <row r="240" spans="2:222" s="9" customFormat="1" ht="45">
      <c r="B240" s="66" t="s">
        <v>930</v>
      </c>
      <c r="C240" s="10" t="s">
        <v>573</v>
      </c>
      <c r="D240" s="2" t="s">
        <v>3</v>
      </c>
      <c r="E240" s="12">
        <v>1</v>
      </c>
      <c r="F240" s="11" t="s">
        <v>6</v>
      </c>
      <c r="G240" s="2" t="s">
        <v>22</v>
      </c>
      <c r="H240" s="2" t="s">
        <v>705</v>
      </c>
      <c r="I240" s="16">
        <v>400.24</v>
      </c>
      <c r="J240" s="16">
        <f t="shared" si="11"/>
        <v>400.24</v>
      </c>
    </row>
    <row r="241" spans="2:10" s="9" customFormat="1" ht="24.95" customHeight="1">
      <c r="B241" s="66"/>
      <c r="C241" s="21" t="s">
        <v>69</v>
      </c>
      <c r="D241" s="2"/>
      <c r="E241" s="12"/>
      <c r="F241" s="11"/>
      <c r="G241" s="2"/>
      <c r="H241" s="2"/>
      <c r="I241" s="3"/>
      <c r="J241" s="165">
        <f>SUBTOTAL(9,J217:J240)</f>
        <v>30160.490000000005</v>
      </c>
    </row>
    <row r="242" spans="2:10">
      <c r="B242" s="33" t="s">
        <v>478</v>
      </c>
      <c r="C242" s="28" t="s">
        <v>474</v>
      </c>
      <c r="D242" s="33"/>
      <c r="E242" s="33"/>
      <c r="F242" s="33"/>
      <c r="G242" s="33"/>
      <c r="H242" s="33"/>
      <c r="I242" s="33"/>
      <c r="J242" s="33"/>
    </row>
    <row r="243" spans="2:10" customFormat="1" outlineLevel="1">
      <c r="B243" s="170" t="s">
        <v>931</v>
      </c>
      <c r="C243" s="10" t="s">
        <v>55</v>
      </c>
      <c r="D243" s="2" t="s">
        <v>3</v>
      </c>
      <c r="E243" s="12">
        <v>5</v>
      </c>
      <c r="F243" s="11" t="s">
        <v>1</v>
      </c>
      <c r="G243" s="2" t="s">
        <v>22</v>
      </c>
      <c r="H243" s="2" t="s">
        <v>15</v>
      </c>
      <c r="I243" s="16">
        <v>109.73</v>
      </c>
      <c r="J243" s="16">
        <f t="shared" ref="J243:J248" si="12">I243*E243</f>
        <v>548.65</v>
      </c>
    </row>
    <row r="244" spans="2:10" customFormat="1" outlineLevel="1">
      <c r="B244" s="170" t="s">
        <v>932</v>
      </c>
      <c r="C244" s="10" t="s">
        <v>56</v>
      </c>
      <c r="D244" s="2" t="s">
        <v>3</v>
      </c>
      <c r="E244" s="12">
        <v>3</v>
      </c>
      <c r="F244" s="11" t="s">
        <v>1</v>
      </c>
      <c r="G244" s="2" t="s">
        <v>22</v>
      </c>
      <c r="H244" s="2" t="s">
        <v>27</v>
      </c>
      <c r="I244" s="16">
        <v>54.85</v>
      </c>
      <c r="J244" s="16">
        <f t="shared" si="12"/>
        <v>164.55</v>
      </c>
    </row>
    <row r="245" spans="2:10" customFormat="1" ht="22.5" outlineLevel="1">
      <c r="B245" s="170" t="s">
        <v>933</v>
      </c>
      <c r="C245" s="10" t="s">
        <v>580</v>
      </c>
      <c r="D245" s="2" t="s">
        <v>3</v>
      </c>
      <c r="E245" s="12">
        <v>1</v>
      </c>
      <c r="F245" s="11" t="s">
        <v>1</v>
      </c>
      <c r="G245" s="2" t="s">
        <v>1087</v>
      </c>
      <c r="H245" s="2" t="s">
        <v>1061</v>
      </c>
      <c r="I245" s="16">
        <v>535.23</v>
      </c>
      <c r="J245" s="16">
        <f t="shared" si="12"/>
        <v>535.23</v>
      </c>
    </row>
    <row r="246" spans="2:10" customFormat="1" ht="22.5">
      <c r="B246" s="170" t="s">
        <v>934</v>
      </c>
      <c r="C246" s="10" t="s">
        <v>57</v>
      </c>
      <c r="D246" s="2" t="s">
        <v>3</v>
      </c>
      <c r="E246" s="12">
        <v>75</v>
      </c>
      <c r="F246" s="11" t="s">
        <v>2</v>
      </c>
      <c r="G246" s="2" t="s">
        <v>22</v>
      </c>
      <c r="H246" s="2" t="str">
        <f>H247</f>
        <v>ELE-CAB-235</v>
      </c>
      <c r="I246" s="68">
        <v>4.08</v>
      </c>
      <c r="J246" s="68">
        <f t="shared" si="12"/>
        <v>306</v>
      </c>
    </row>
    <row r="247" spans="2:10" customFormat="1" ht="22.5">
      <c r="B247" s="170" t="s">
        <v>935</v>
      </c>
      <c r="C247" s="10" t="s">
        <v>58</v>
      </c>
      <c r="D247" s="2"/>
      <c r="E247" s="12">
        <v>75</v>
      </c>
      <c r="F247" s="11" t="s">
        <v>2</v>
      </c>
      <c r="G247" s="2" t="s">
        <v>22</v>
      </c>
      <c r="H247" s="66" t="s">
        <v>748</v>
      </c>
      <c r="I247" s="68">
        <v>4.08</v>
      </c>
      <c r="J247" s="68">
        <f t="shared" si="12"/>
        <v>306</v>
      </c>
    </row>
    <row r="248" spans="2:10" customFormat="1" ht="22.5">
      <c r="B248" s="170" t="s">
        <v>936</v>
      </c>
      <c r="C248" s="10" t="s">
        <v>59</v>
      </c>
      <c r="D248" s="2" t="s">
        <v>3</v>
      </c>
      <c r="E248" s="12">
        <v>75</v>
      </c>
      <c r="F248" s="11" t="s">
        <v>2</v>
      </c>
      <c r="G248" s="2" t="s">
        <v>22</v>
      </c>
      <c r="H248" s="2" t="s">
        <v>25</v>
      </c>
      <c r="I248" s="68">
        <v>14.62</v>
      </c>
      <c r="J248" s="16">
        <f t="shared" si="12"/>
        <v>1096.5</v>
      </c>
    </row>
    <row r="249" spans="2:10" customFormat="1" ht="24.95" customHeight="1">
      <c r="B249" s="66"/>
      <c r="C249" s="21" t="s">
        <v>69</v>
      </c>
      <c r="D249" s="2"/>
      <c r="E249" s="8"/>
      <c r="F249" s="8"/>
      <c r="G249" s="2"/>
      <c r="H249" s="2"/>
      <c r="I249" s="3"/>
      <c r="J249" s="165">
        <f>SUBTOTAL(9,J243:J248)</f>
        <v>2956.9300000000003</v>
      </c>
    </row>
    <row r="250" spans="2:10">
      <c r="B250" s="33" t="s">
        <v>479</v>
      </c>
      <c r="C250" s="28" t="s">
        <v>643</v>
      </c>
      <c r="D250" s="33"/>
      <c r="E250" s="33"/>
      <c r="F250" s="33"/>
      <c r="G250" s="33"/>
      <c r="H250" s="33"/>
      <c r="I250" s="33"/>
      <c r="J250" s="33"/>
    </row>
    <row r="251" spans="2:10" customFormat="1" ht="24.95" customHeight="1">
      <c r="B251" s="66" t="s">
        <v>937</v>
      </c>
      <c r="C251" s="7" t="s">
        <v>673</v>
      </c>
      <c r="D251" s="2" t="s">
        <v>3</v>
      </c>
      <c r="E251" s="8">
        <v>1</v>
      </c>
      <c r="F251" s="8" t="s">
        <v>1</v>
      </c>
      <c r="G251" s="2" t="s">
        <v>22</v>
      </c>
      <c r="H251" s="2" t="s">
        <v>629</v>
      </c>
      <c r="I251" s="16">
        <v>17.309999999999999</v>
      </c>
      <c r="J251" s="16">
        <f t="shared" ref="J251:J261" si="13">I251*E251</f>
        <v>17.309999999999999</v>
      </c>
    </row>
    <row r="252" spans="2:10" customFormat="1" ht="24.95" customHeight="1">
      <c r="B252" s="66" t="s">
        <v>938</v>
      </c>
      <c r="C252" s="7" t="s">
        <v>630</v>
      </c>
      <c r="D252" s="2" t="s">
        <v>3</v>
      </c>
      <c r="E252" s="8">
        <v>15</v>
      </c>
      <c r="F252" s="8" t="s">
        <v>1</v>
      </c>
      <c r="G252" s="2" t="s">
        <v>22</v>
      </c>
      <c r="H252" s="2" t="s">
        <v>629</v>
      </c>
      <c r="I252" s="16">
        <v>17.309999999999999</v>
      </c>
      <c r="J252" s="16">
        <f t="shared" si="13"/>
        <v>259.64999999999998</v>
      </c>
    </row>
    <row r="253" spans="2:10" customFormat="1" ht="24.95" customHeight="1">
      <c r="B253" s="66" t="s">
        <v>939</v>
      </c>
      <c r="C253" s="7" t="s">
        <v>631</v>
      </c>
      <c r="D253" s="2" t="s">
        <v>3</v>
      </c>
      <c r="E253" s="8">
        <v>5</v>
      </c>
      <c r="F253" s="8" t="s">
        <v>1</v>
      </c>
      <c r="G253" s="2" t="s">
        <v>22</v>
      </c>
      <c r="H253" s="2" t="s">
        <v>632</v>
      </c>
      <c r="I253" s="16">
        <v>17.309999999999999</v>
      </c>
      <c r="J253" s="16">
        <f t="shared" si="13"/>
        <v>86.55</v>
      </c>
    </row>
    <row r="254" spans="2:10" customFormat="1" ht="24.95" customHeight="1" outlineLevel="1">
      <c r="B254" s="66" t="s">
        <v>940</v>
      </c>
      <c r="C254" s="7" t="s">
        <v>644</v>
      </c>
      <c r="D254" s="2" t="s">
        <v>3</v>
      </c>
      <c r="E254" s="35">
        <v>1</v>
      </c>
      <c r="F254" s="8" t="s">
        <v>1</v>
      </c>
      <c r="G254" s="2" t="s">
        <v>1087</v>
      </c>
      <c r="H254" s="2" t="s">
        <v>1062</v>
      </c>
      <c r="I254" s="16">
        <v>10.83</v>
      </c>
      <c r="J254" s="16">
        <f t="shared" si="13"/>
        <v>10.83</v>
      </c>
    </row>
    <row r="255" spans="2:10" customFormat="1" ht="33.75">
      <c r="B255" s="66" t="s">
        <v>941</v>
      </c>
      <c r="C255" s="7" t="s">
        <v>633</v>
      </c>
      <c r="D255" s="2" t="s">
        <v>3</v>
      </c>
      <c r="E255" s="8">
        <v>1</v>
      </c>
      <c r="F255" s="8" t="s">
        <v>1</v>
      </c>
      <c r="G255" s="2" t="s">
        <v>22</v>
      </c>
      <c r="H255" s="70" t="s">
        <v>634</v>
      </c>
      <c r="I255" s="16">
        <v>19.27</v>
      </c>
      <c r="J255" s="16">
        <f t="shared" si="13"/>
        <v>19.27</v>
      </c>
    </row>
    <row r="256" spans="2:10" customFormat="1" ht="24.95" customHeight="1">
      <c r="B256" s="66" t="s">
        <v>942</v>
      </c>
      <c r="C256" s="7" t="s">
        <v>635</v>
      </c>
      <c r="D256" s="2" t="s">
        <v>3</v>
      </c>
      <c r="E256" s="8">
        <v>2</v>
      </c>
      <c r="F256" s="8" t="s">
        <v>1</v>
      </c>
      <c r="G256" s="2" t="s">
        <v>22</v>
      </c>
      <c r="H256" s="70" t="s">
        <v>636</v>
      </c>
      <c r="I256" s="16">
        <v>19.12</v>
      </c>
      <c r="J256" s="16">
        <f t="shared" si="13"/>
        <v>38.24</v>
      </c>
    </row>
    <row r="257" spans="2:222" customFormat="1" ht="24.95" customHeight="1">
      <c r="B257" s="66" t="s">
        <v>943</v>
      </c>
      <c r="C257" s="7" t="s">
        <v>637</v>
      </c>
      <c r="D257" s="2" t="s">
        <v>3</v>
      </c>
      <c r="E257" s="8">
        <v>8</v>
      </c>
      <c r="F257" s="8" t="s">
        <v>1</v>
      </c>
      <c r="G257" s="2" t="s">
        <v>22</v>
      </c>
      <c r="H257" s="70" t="s">
        <v>638</v>
      </c>
      <c r="I257" s="16">
        <v>19.27</v>
      </c>
      <c r="J257" s="16">
        <f t="shared" si="13"/>
        <v>154.16</v>
      </c>
    </row>
    <row r="258" spans="2:222" customFormat="1" ht="24.95" customHeight="1">
      <c r="B258" s="66" t="s">
        <v>944</v>
      </c>
      <c r="C258" s="7" t="s">
        <v>639</v>
      </c>
      <c r="D258" s="2" t="s">
        <v>3</v>
      </c>
      <c r="E258" s="8">
        <v>7</v>
      </c>
      <c r="F258" s="8" t="s">
        <v>1</v>
      </c>
      <c r="G258" s="2" t="s">
        <v>22</v>
      </c>
      <c r="H258" s="70" t="s">
        <v>634</v>
      </c>
      <c r="I258" s="16">
        <v>19.27</v>
      </c>
      <c r="J258" s="16">
        <f t="shared" si="13"/>
        <v>134.88999999999999</v>
      </c>
    </row>
    <row r="259" spans="2:222" customFormat="1" ht="24.95" customHeight="1">
      <c r="B259" s="66" t="s">
        <v>945</v>
      </c>
      <c r="C259" s="7" t="s">
        <v>640</v>
      </c>
      <c r="D259" s="2" t="s">
        <v>3</v>
      </c>
      <c r="E259" s="8">
        <v>2</v>
      </c>
      <c r="F259" s="8" t="s">
        <v>1</v>
      </c>
      <c r="G259" s="2" t="s">
        <v>22</v>
      </c>
      <c r="H259" s="70" t="s">
        <v>634</v>
      </c>
      <c r="I259" s="16">
        <v>19.27</v>
      </c>
      <c r="J259" s="16">
        <f t="shared" si="13"/>
        <v>38.54</v>
      </c>
    </row>
    <row r="260" spans="2:222" customFormat="1" ht="24.95" customHeight="1">
      <c r="B260" s="66" t="s">
        <v>946</v>
      </c>
      <c r="C260" s="7" t="s">
        <v>689</v>
      </c>
      <c r="D260" s="2" t="s">
        <v>3</v>
      </c>
      <c r="E260" s="8">
        <v>1</v>
      </c>
      <c r="F260" s="8" t="s">
        <v>1</v>
      </c>
      <c r="G260" s="2" t="s">
        <v>22</v>
      </c>
      <c r="H260" s="2" t="s">
        <v>642</v>
      </c>
      <c r="I260" s="16">
        <v>19.27</v>
      </c>
      <c r="J260" s="16">
        <f t="shared" si="13"/>
        <v>19.27</v>
      </c>
    </row>
    <row r="261" spans="2:222" customFormat="1" ht="24.95" customHeight="1">
      <c r="B261" s="66" t="s">
        <v>947</v>
      </c>
      <c r="C261" s="7" t="s">
        <v>641</v>
      </c>
      <c r="D261" s="2" t="s">
        <v>3</v>
      </c>
      <c r="E261" s="8">
        <v>1</v>
      </c>
      <c r="F261" s="8" t="s">
        <v>1</v>
      </c>
      <c r="G261" s="2" t="s">
        <v>22</v>
      </c>
      <c r="H261" s="2" t="s">
        <v>642</v>
      </c>
      <c r="I261" s="16">
        <v>19.27</v>
      </c>
      <c r="J261" s="16">
        <f t="shared" si="13"/>
        <v>19.27</v>
      </c>
    </row>
    <row r="262" spans="2:222" customFormat="1" ht="24.95" customHeight="1">
      <c r="B262" s="66"/>
      <c r="C262" s="21" t="s">
        <v>69</v>
      </c>
      <c r="D262" s="2"/>
      <c r="E262" s="8"/>
      <c r="F262" s="8"/>
      <c r="G262" s="2"/>
      <c r="H262" s="2"/>
      <c r="I262" s="3"/>
      <c r="J262" s="165">
        <f>SUBTOTAL(9,J251:J261)</f>
        <v>797.9799999999999</v>
      </c>
    </row>
    <row r="263" spans="2:222" s="47" customFormat="1" ht="24" customHeight="1">
      <c r="B263" s="33">
        <v>8</v>
      </c>
      <c r="C263" s="33" t="s">
        <v>645</v>
      </c>
      <c r="D263" s="33" t="s">
        <v>5</v>
      </c>
      <c r="E263" s="33"/>
      <c r="F263" s="33"/>
      <c r="G263" s="33" t="s">
        <v>3</v>
      </c>
      <c r="H263" s="33" t="s">
        <v>3</v>
      </c>
      <c r="I263" s="33" t="s">
        <v>3</v>
      </c>
      <c r="J263" s="163">
        <f>J273</f>
        <v>18917.68</v>
      </c>
    </row>
    <row r="264" spans="2:222" s="18" customFormat="1">
      <c r="B264" s="129" t="s">
        <v>480</v>
      </c>
      <c r="C264" s="32" t="s">
        <v>646</v>
      </c>
      <c r="D264" s="129" t="s">
        <v>5</v>
      </c>
      <c r="E264" s="129">
        <v>120</v>
      </c>
      <c r="F264" s="129" t="s">
        <v>151</v>
      </c>
      <c r="G264" s="129" t="s">
        <v>22</v>
      </c>
      <c r="H264" s="15" t="s">
        <v>647</v>
      </c>
      <c r="I264" s="16">
        <v>23.03</v>
      </c>
      <c r="J264" s="16">
        <f t="shared" ref="J264:J272" si="14">I264*E264</f>
        <v>2763.6000000000004</v>
      </c>
      <c r="K264" s="17"/>
      <c r="L264" s="17"/>
      <c r="M264" s="17"/>
      <c r="N264" s="17"/>
      <c r="O264" s="17"/>
      <c r="P264" s="17"/>
      <c r="Q264" s="17"/>
      <c r="R264" s="17"/>
      <c r="S264" s="17"/>
      <c r="T264" s="17"/>
      <c r="U264" s="17"/>
      <c r="V264" s="17"/>
      <c r="W264" s="17"/>
      <c r="X264" s="17"/>
      <c r="Y264" s="17"/>
      <c r="Z264" s="17"/>
      <c r="AA264" s="17"/>
      <c r="AB264" s="17"/>
      <c r="AC264" s="17"/>
      <c r="AD264" s="17"/>
      <c r="AE264" s="17"/>
      <c r="AF264" s="17"/>
      <c r="AG264" s="17"/>
      <c r="AH264" s="17"/>
      <c r="AI264" s="17"/>
      <c r="AJ264" s="17"/>
      <c r="AK264" s="17"/>
      <c r="AL264" s="17"/>
      <c r="AM264" s="17"/>
      <c r="AN264" s="17"/>
      <c r="AO264" s="17"/>
      <c r="AP264" s="17"/>
      <c r="AQ264" s="17"/>
      <c r="AR264" s="17"/>
      <c r="AS264" s="17"/>
      <c r="AT264" s="17"/>
      <c r="AU264" s="17"/>
      <c r="AV264" s="17"/>
      <c r="AW264" s="17"/>
      <c r="AX264" s="17"/>
      <c r="AY264" s="17"/>
      <c r="AZ264" s="17"/>
      <c r="BA264" s="17"/>
      <c r="BB264" s="17"/>
      <c r="BC264" s="17"/>
      <c r="BD264" s="17"/>
      <c r="BE264" s="17"/>
      <c r="BF264" s="17"/>
      <c r="BG264" s="17"/>
      <c r="BH264" s="17"/>
      <c r="BI264" s="17"/>
      <c r="BJ264" s="17"/>
      <c r="BK264" s="17"/>
      <c r="BL264" s="17"/>
      <c r="BM264" s="17"/>
      <c r="BN264" s="17"/>
      <c r="BO264" s="17"/>
      <c r="BP264" s="17"/>
      <c r="BQ264" s="17"/>
      <c r="BR264" s="17"/>
      <c r="BS264" s="17"/>
      <c r="BT264" s="17"/>
      <c r="BU264" s="17"/>
      <c r="BV264" s="17"/>
      <c r="BW264" s="17"/>
      <c r="BX264" s="17"/>
      <c r="BY264" s="17"/>
      <c r="BZ264" s="17"/>
      <c r="CA264" s="17"/>
      <c r="CB264" s="17"/>
      <c r="CC264" s="17"/>
      <c r="CD264" s="17"/>
      <c r="CE264" s="17"/>
      <c r="CF264" s="17"/>
      <c r="CG264" s="17"/>
      <c r="CH264" s="17"/>
      <c r="CI264" s="17"/>
      <c r="CJ264" s="17"/>
      <c r="CK264" s="17"/>
      <c r="CL264" s="17"/>
      <c r="CM264" s="17"/>
      <c r="CN264" s="17"/>
      <c r="CO264" s="17"/>
      <c r="CP264" s="17"/>
      <c r="CQ264" s="17"/>
      <c r="CR264" s="17"/>
      <c r="CS264" s="17"/>
      <c r="CT264" s="17"/>
      <c r="CU264" s="17"/>
      <c r="CV264" s="17"/>
      <c r="CW264" s="17"/>
      <c r="CX264" s="17"/>
      <c r="CY264" s="17"/>
      <c r="CZ264" s="17"/>
      <c r="DA264" s="17"/>
      <c r="DB264" s="17"/>
      <c r="DC264" s="17"/>
      <c r="DD264" s="17"/>
      <c r="DE264" s="17"/>
      <c r="DF264" s="17"/>
      <c r="DG264" s="17"/>
      <c r="DH264" s="17"/>
      <c r="DI264" s="17"/>
      <c r="DJ264" s="17"/>
      <c r="DK264" s="17"/>
      <c r="DL264" s="17"/>
      <c r="DM264" s="17"/>
      <c r="DN264" s="17"/>
      <c r="DO264" s="17"/>
      <c r="DP264" s="17"/>
      <c r="DQ264" s="17"/>
      <c r="DR264" s="17"/>
      <c r="DS264" s="17"/>
      <c r="DT264" s="17"/>
      <c r="DU264" s="17"/>
      <c r="DV264" s="17"/>
      <c r="DW264" s="17"/>
      <c r="DX264" s="17"/>
      <c r="DY264" s="17"/>
      <c r="DZ264" s="17"/>
      <c r="EA264" s="17"/>
      <c r="EB264" s="17"/>
      <c r="EC264" s="17"/>
      <c r="ED264" s="17"/>
      <c r="EE264" s="17"/>
      <c r="EF264" s="17"/>
      <c r="EG264" s="17"/>
      <c r="EH264" s="17"/>
      <c r="EI264" s="17"/>
      <c r="EJ264" s="17"/>
      <c r="EK264" s="17"/>
      <c r="EL264" s="17"/>
      <c r="EM264" s="17"/>
      <c r="EN264" s="17"/>
      <c r="EO264" s="17"/>
      <c r="EP264" s="17"/>
      <c r="EQ264" s="17"/>
      <c r="ER264" s="17"/>
      <c r="ES264" s="17"/>
      <c r="ET264" s="17"/>
      <c r="EU264" s="17"/>
      <c r="EV264" s="17"/>
      <c r="EW264" s="17"/>
      <c r="EX264" s="17"/>
      <c r="EY264" s="17"/>
      <c r="EZ264" s="17"/>
      <c r="FA264" s="17"/>
      <c r="FB264" s="17"/>
      <c r="FC264" s="17"/>
      <c r="FD264" s="17"/>
      <c r="FE264" s="17"/>
      <c r="FF264" s="17"/>
      <c r="FG264" s="17"/>
      <c r="FH264" s="17"/>
      <c r="FI264" s="17"/>
      <c r="FJ264" s="17"/>
      <c r="FK264" s="17"/>
      <c r="FL264" s="17"/>
      <c r="FM264" s="17"/>
      <c r="FN264" s="17"/>
      <c r="FO264" s="17"/>
      <c r="FP264" s="17"/>
      <c r="FQ264" s="17"/>
      <c r="FR264" s="17"/>
      <c r="FS264" s="17"/>
      <c r="FT264" s="17"/>
      <c r="FU264" s="17"/>
      <c r="FV264" s="17"/>
      <c r="FW264" s="17"/>
      <c r="FX264" s="17"/>
      <c r="FY264" s="17"/>
      <c r="FZ264" s="17"/>
      <c r="GA264" s="17"/>
      <c r="GB264" s="17"/>
      <c r="GC264" s="17"/>
      <c r="GD264" s="17"/>
      <c r="GE264" s="17"/>
      <c r="GF264" s="17"/>
      <c r="GG264" s="17"/>
      <c r="GH264" s="17"/>
      <c r="GI264" s="17"/>
      <c r="GJ264" s="17"/>
      <c r="GK264" s="17"/>
      <c r="GL264" s="17"/>
      <c r="GM264" s="17"/>
      <c r="GN264" s="17"/>
      <c r="GO264" s="17"/>
      <c r="GP264" s="17"/>
      <c r="GQ264" s="17"/>
      <c r="GR264" s="17"/>
      <c r="GS264" s="17"/>
      <c r="GT264" s="17"/>
      <c r="GU264" s="17"/>
      <c r="GV264" s="17"/>
      <c r="GW264" s="17"/>
      <c r="GX264" s="17"/>
      <c r="GY264" s="17"/>
      <c r="GZ264" s="17"/>
      <c r="HA264" s="17"/>
      <c r="HB264" s="17"/>
      <c r="HC264" s="17"/>
      <c r="HD264" s="17"/>
      <c r="HE264" s="17"/>
      <c r="HF264" s="17"/>
      <c r="HG264" s="17"/>
      <c r="HH264" s="17"/>
      <c r="HI264" s="17"/>
      <c r="HJ264" s="17"/>
      <c r="HK264" s="17"/>
      <c r="HL264" s="17"/>
      <c r="HM264" s="17"/>
      <c r="HN264" s="17"/>
    </row>
    <row r="265" spans="2:222" s="18" customFormat="1" ht="33" customHeight="1">
      <c r="B265" s="129" t="s">
        <v>481</v>
      </c>
      <c r="C265" s="171" t="s">
        <v>1113</v>
      </c>
      <c r="D265" s="40" t="s">
        <v>5</v>
      </c>
      <c r="E265" s="40">
        <v>300</v>
      </c>
      <c r="F265" s="40" t="s">
        <v>158</v>
      </c>
      <c r="G265" s="40" t="s">
        <v>22</v>
      </c>
      <c r="H265" s="172" t="s">
        <v>1147</v>
      </c>
      <c r="I265" s="16">
        <v>41.28</v>
      </c>
      <c r="J265" s="68">
        <f t="shared" si="14"/>
        <v>12384</v>
      </c>
      <c r="K265" s="17"/>
      <c r="L265" s="17"/>
      <c r="M265" s="17"/>
      <c r="N265" s="17"/>
      <c r="O265" s="17"/>
      <c r="P265" s="17"/>
      <c r="Q265" s="17"/>
      <c r="R265" s="17"/>
      <c r="S265" s="17"/>
      <c r="T265" s="17"/>
      <c r="U265" s="17"/>
      <c r="V265" s="17"/>
      <c r="W265" s="17"/>
      <c r="X265" s="17"/>
      <c r="Y265" s="17"/>
      <c r="Z265" s="17"/>
      <c r="AA265" s="17"/>
      <c r="AB265" s="17"/>
      <c r="AC265" s="17"/>
      <c r="AD265" s="17"/>
      <c r="AE265" s="17"/>
      <c r="AF265" s="17"/>
      <c r="AG265" s="17"/>
      <c r="AH265" s="17"/>
      <c r="AI265" s="17"/>
      <c r="AJ265" s="17"/>
      <c r="AK265" s="17"/>
      <c r="AL265" s="17"/>
      <c r="AM265" s="17"/>
      <c r="AN265" s="17"/>
      <c r="AO265" s="17"/>
      <c r="AP265" s="17"/>
      <c r="AQ265" s="17"/>
      <c r="AR265" s="17"/>
      <c r="AS265" s="17"/>
      <c r="AT265" s="17"/>
      <c r="AU265" s="17"/>
      <c r="AV265" s="17"/>
      <c r="AW265" s="17"/>
      <c r="AX265" s="17"/>
      <c r="AY265" s="17"/>
      <c r="AZ265" s="17"/>
      <c r="BA265" s="17"/>
      <c r="BB265" s="17"/>
      <c r="BC265" s="17"/>
      <c r="BD265" s="17"/>
      <c r="BE265" s="17"/>
      <c r="BF265" s="17"/>
      <c r="BG265" s="17"/>
      <c r="BH265" s="17"/>
      <c r="BI265" s="17"/>
      <c r="BJ265" s="17"/>
      <c r="BK265" s="17"/>
      <c r="BL265" s="17"/>
      <c r="BM265" s="17"/>
      <c r="BN265" s="17"/>
      <c r="BO265" s="17"/>
      <c r="BP265" s="17"/>
      <c r="BQ265" s="17"/>
      <c r="BR265" s="17"/>
      <c r="BS265" s="17"/>
      <c r="BT265" s="17"/>
      <c r="BU265" s="17"/>
      <c r="BV265" s="17"/>
      <c r="BW265" s="17"/>
      <c r="BX265" s="17"/>
      <c r="BY265" s="17"/>
      <c r="BZ265" s="17"/>
      <c r="CA265" s="17"/>
      <c r="CB265" s="17"/>
      <c r="CC265" s="17"/>
      <c r="CD265" s="17"/>
      <c r="CE265" s="17"/>
      <c r="CF265" s="17"/>
      <c r="CG265" s="17"/>
      <c r="CH265" s="17"/>
      <c r="CI265" s="17"/>
      <c r="CJ265" s="17"/>
      <c r="CK265" s="17"/>
      <c r="CL265" s="17"/>
      <c r="CM265" s="17"/>
      <c r="CN265" s="17"/>
      <c r="CO265" s="17"/>
      <c r="CP265" s="17"/>
      <c r="CQ265" s="17"/>
      <c r="CR265" s="17"/>
      <c r="CS265" s="17"/>
      <c r="CT265" s="17"/>
      <c r="CU265" s="17"/>
      <c r="CV265" s="17"/>
      <c r="CW265" s="17"/>
      <c r="CX265" s="17"/>
      <c r="CY265" s="17"/>
      <c r="CZ265" s="17"/>
      <c r="DA265" s="17"/>
      <c r="DB265" s="17"/>
      <c r="DC265" s="17"/>
      <c r="DD265" s="17"/>
      <c r="DE265" s="17"/>
      <c r="DF265" s="17"/>
      <c r="DG265" s="17"/>
      <c r="DH265" s="17"/>
      <c r="DI265" s="17"/>
      <c r="DJ265" s="17"/>
      <c r="DK265" s="17"/>
      <c r="DL265" s="17"/>
      <c r="DM265" s="17"/>
      <c r="DN265" s="17"/>
      <c r="DO265" s="17"/>
      <c r="DP265" s="17"/>
      <c r="DQ265" s="17"/>
      <c r="DR265" s="17"/>
      <c r="DS265" s="17"/>
      <c r="DT265" s="17"/>
      <c r="DU265" s="17"/>
      <c r="DV265" s="17"/>
      <c r="DW265" s="17"/>
      <c r="DX265" s="17"/>
      <c r="DY265" s="17"/>
      <c r="DZ265" s="17"/>
      <c r="EA265" s="17"/>
      <c r="EB265" s="17"/>
      <c r="EC265" s="17"/>
      <c r="ED265" s="17"/>
      <c r="EE265" s="17"/>
      <c r="EF265" s="17"/>
      <c r="EG265" s="17"/>
      <c r="EH265" s="17"/>
      <c r="EI265" s="17"/>
      <c r="EJ265" s="17"/>
      <c r="EK265" s="17"/>
      <c r="EL265" s="17"/>
      <c r="EM265" s="17"/>
      <c r="EN265" s="17"/>
      <c r="EO265" s="17"/>
      <c r="EP265" s="17"/>
      <c r="EQ265" s="17"/>
      <c r="ER265" s="17"/>
      <c r="ES265" s="17"/>
      <c r="ET265" s="17"/>
      <c r="EU265" s="17"/>
      <c r="EV265" s="17"/>
      <c r="EW265" s="17"/>
      <c r="EX265" s="17"/>
      <c r="EY265" s="17"/>
      <c r="EZ265" s="17"/>
      <c r="FA265" s="17"/>
      <c r="FB265" s="17"/>
      <c r="FC265" s="17"/>
      <c r="FD265" s="17"/>
      <c r="FE265" s="17"/>
      <c r="FF265" s="17"/>
      <c r="FG265" s="17"/>
      <c r="FH265" s="17"/>
      <c r="FI265" s="17"/>
      <c r="FJ265" s="17"/>
      <c r="FK265" s="17"/>
      <c r="FL265" s="17"/>
      <c r="FM265" s="17"/>
      <c r="FN265" s="17"/>
      <c r="FO265" s="17"/>
      <c r="FP265" s="17"/>
      <c r="FQ265" s="17"/>
      <c r="FR265" s="17"/>
      <c r="FS265" s="17"/>
      <c r="FT265" s="17"/>
      <c r="FU265" s="17"/>
      <c r="FV265" s="17"/>
      <c r="FW265" s="17"/>
      <c r="FX265" s="17"/>
      <c r="FY265" s="17"/>
      <c r="FZ265" s="17"/>
      <c r="GA265" s="17"/>
      <c r="GB265" s="17"/>
      <c r="GC265" s="17"/>
      <c r="GD265" s="17"/>
      <c r="GE265" s="17"/>
      <c r="GF265" s="17"/>
      <c r="GG265" s="17"/>
      <c r="GH265" s="17"/>
      <c r="GI265" s="17"/>
      <c r="GJ265" s="17"/>
      <c r="GK265" s="17"/>
      <c r="GL265" s="17"/>
      <c r="GM265" s="17"/>
      <c r="GN265" s="17"/>
      <c r="GO265" s="17"/>
      <c r="GP265" s="17"/>
      <c r="GQ265" s="17"/>
      <c r="GR265" s="17"/>
      <c r="GS265" s="17"/>
      <c r="GT265" s="17"/>
      <c r="GU265" s="17"/>
      <c r="GV265" s="17"/>
      <c r="GW265" s="17"/>
      <c r="GX265" s="17"/>
      <c r="GY265" s="17"/>
      <c r="GZ265" s="17"/>
      <c r="HA265" s="17"/>
      <c r="HB265" s="17"/>
      <c r="HC265" s="17"/>
      <c r="HD265" s="17"/>
      <c r="HE265" s="17"/>
      <c r="HF265" s="17"/>
      <c r="HG265" s="17"/>
      <c r="HH265" s="17"/>
      <c r="HI265" s="17"/>
      <c r="HJ265" s="17"/>
      <c r="HK265" s="17"/>
      <c r="HL265" s="17"/>
      <c r="HM265" s="17"/>
      <c r="HN265" s="17"/>
    </row>
    <row r="266" spans="2:222" s="18" customFormat="1">
      <c r="B266" s="129" t="s">
        <v>482</v>
      </c>
      <c r="C266" s="32" t="s">
        <v>648</v>
      </c>
      <c r="D266" s="129" t="s">
        <v>5</v>
      </c>
      <c r="E266" s="41">
        <v>6</v>
      </c>
      <c r="F266" s="129" t="s">
        <v>151</v>
      </c>
      <c r="G266" s="129" t="s">
        <v>22</v>
      </c>
      <c r="H266" s="15" t="s">
        <v>649</v>
      </c>
      <c r="I266" s="16">
        <v>9.33</v>
      </c>
      <c r="J266" s="16">
        <f t="shared" si="14"/>
        <v>55.980000000000004</v>
      </c>
      <c r="K266" s="17"/>
      <c r="L266" s="17"/>
      <c r="M266" s="17"/>
      <c r="N266" s="17"/>
      <c r="O266" s="17"/>
      <c r="P266" s="17"/>
      <c r="Q266" s="17"/>
      <c r="R266" s="17"/>
      <c r="S266" s="17"/>
      <c r="T266" s="17"/>
      <c r="U266" s="17"/>
      <c r="V266" s="17"/>
      <c r="W266" s="17"/>
      <c r="X266" s="17"/>
      <c r="Y266" s="17"/>
      <c r="Z266" s="17"/>
      <c r="AA266" s="17"/>
      <c r="AB266" s="17"/>
      <c r="AC266" s="17"/>
      <c r="AD266" s="17"/>
      <c r="AE266" s="17"/>
      <c r="AF266" s="17"/>
      <c r="AG266" s="17"/>
      <c r="AH266" s="17"/>
      <c r="AI266" s="17"/>
      <c r="AJ266" s="17"/>
      <c r="AK266" s="17"/>
      <c r="AL266" s="17"/>
      <c r="AM266" s="17"/>
      <c r="AN266" s="17"/>
      <c r="AO266" s="17"/>
      <c r="AP266" s="17"/>
      <c r="AQ266" s="17"/>
      <c r="AR266" s="17"/>
      <c r="AS266" s="17"/>
      <c r="AT266" s="17"/>
      <c r="AU266" s="17"/>
      <c r="AV266" s="17"/>
      <c r="AW266" s="17"/>
      <c r="AX266" s="17"/>
      <c r="AY266" s="17"/>
      <c r="AZ266" s="17"/>
      <c r="BA266" s="17"/>
      <c r="BB266" s="17"/>
      <c r="BC266" s="17"/>
      <c r="BD266" s="17"/>
      <c r="BE266" s="17"/>
      <c r="BF266" s="17"/>
      <c r="BG266" s="17"/>
      <c r="BH266" s="17"/>
      <c r="BI266" s="17"/>
      <c r="BJ266" s="17"/>
      <c r="BK266" s="17"/>
      <c r="BL266" s="17"/>
      <c r="BM266" s="17"/>
      <c r="BN266" s="17"/>
      <c r="BO266" s="17"/>
      <c r="BP266" s="17"/>
      <c r="BQ266" s="17"/>
      <c r="BR266" s="17"/>
      <c r="BS266" s="17"/>
      <c r="BT266" s="17"/>
      <c r="BU266" s="17"/>
      <c r="BV266" s="17"/>
      <c r="BW266" s="17"/>
      <c r="BX266" s="17"/>
      <c r="BY266" s="17"/>
      <c r="BZ266" s="17"/>
      <c r="CA266" s="17"/>
      <c r="CB266" s="17"/>
      <c r="CC266" s="17"/>
      <c r="CD266" s="17"/>
      <c r="CE266" s="17"/>
      <c r="CF266" s="17"/>
      <c r="CG266" s="17"/>
      <c r="CH266" s="17"/>
      <c r="CI266" s="17"/>
      <c r="CJ266" s="17"/>
      <c r="CK266" s="17"/>
      <c r="CL266" s="17"/>
      <c r="CM266" s="17"/>
      <c r="CN266" s="17"/>
      <c r="CO266" s="17"/>
      <c r="CP266" s="17"/>
      <c r="CQ266" s="17"/>
      <c r="CR266" s="17"/>
      <c r="CS266" s="17"/>
      <c r="CT266" s="17"/>
      <c r="CU266" s="17"/>
      <c r="CV266" s="17"/>
      <c r="CW266" s="17"/>
      <c r="CX266" s="17"/>
      <c r="CY266" s="17"/>
      <c r="CZ266" s="17"/>
      <c r="DA266" s="17"/>
      <c r="DB266" s="17"/>
      <c r="DC266" s="17"/>
      <c r="DD266" s="17"/>
      <c r="DE266" s="17"/>
      <c r="DF266" s="17"/>
      <c r="DG266" s="17"/>
      <c r="DH266" s="17"/>
      <c r="DI266" s="17"/>
      <c r="DJ266" s="17"/>
      <c r="DK266" s="17"/>
      <c r="DL266" s="17"/>
      <c r="DM266" s="17"/>
      <c r="DN266" s="17"/>
      <c r="DO266" s="17"/>
      <c r="DP266" s="17"/>
      <c r="DQ266" s="17"/>
      <c r="DR266" s="17"/>
      <c r="DS266" s="17"/>
      <c r="DT266" s="17"/>
      <c r="DU266" s="17"/>
      <c r="DV266" s="17"/>
      <c r="DW266" s="17"/>
      <c r="DX266" s="17"/>
      <c r="DY266" s="17"/>
      <c r="DZ266" s="17"/>
      <c r="EA266" s="17"/>
      <c r="EB266" s="17"/>
      <c r="EC266" s="17"/>
      <c r="ED266" s="17"/>
      <c r="EE266" s="17"/>
      <c r="EF266" s="17"/>
      <c r="EG266" s="17"/>
      <c r="EH266" s="17"/>
      <c r="EI266" s="17"/>
      <c r="EJ266" s="17"/>
      <c r="EK266" s="17"/>
      <c r="EL266" s="17"/>
      <c r="EM266" s="17"/>
      <c r="EN266" s="17"/>
      <c r="EO266" s="17"/>
      <c r="EP266" s="17"/>
      <c r="EQ266" s="17"/>
      <c r="ER266" s="17"/>
      <c r="ES266" s="17"/>
      <c r="ET266" s="17"/>
      <c r="EU266" s="17"/>
      <c r="EV266" s="17"/>
      <c r="EW266" s="17"/>
      <c r="EX266" s="17"/>
      <c r="EY266" s="17"/>
      <c r="EZ266" s="17"/>
      <c r="FA266" s="17"/>
      <c r="FB266" s="17"/>
      <c r="FC266" s="17"/>
      <c r="FD266" s="17"/>
      <c r="FE266" s="17"/>
      <c r="FF266" s="17"/>
      <c r="FG266" s="17"/>
      <c r="FH266" s="17"/>
      <c r="FI266" s="17"/>
      <c r="FJ266" s="17"/>
      <c r="FK266" s="17"/>
      <c r="FL266" s="17"/>
      <c r="FM266" s="17"/>
      <c r="FN266" s="17"/>
      <c r="FO266" s="17"/>
      <c r="FP266" s="17"/>
      <c r="FQ266" s="17"/>
      <c r="FR266" s="17"/>
      <c r="FS266" s="17"/>
      <c r="FT266" s="17"/>
      <c r="FU266" s="17"/>
      <c r="FV266" s="17"/>
      <c r="FW266" s="17"/>
      <c r="FX266" s="17"/>
      <c r="FY266" s="17"/>
      <c r="FZ266" s="17"/>
      <c r="GA266" s="17"/>
      <c r="GB266" s="17"/>
      <c r="GC266" s="17"/>
      <c r="GD266" s="17"/>
      <c r="GE266" s="17"/>
      <c r="GF266" s="17"/>
      <c r="GG266" s="17"/>
      <c r="GH266" s="17"/>
      <c r="GI266" s="17"/>
      <c r="GJ266" s="17"/>
      <c r="GK266" s="17"/>
      <c r="GL266" s="17"/>
      <c r="GM266" s="17"/>
      <c r="GN266" s="17"/>
      <c r="GO266" s="17"/>
      <c r="GP266" s="17"/>
      <c r="GQ266" s="17"/>
      <c r="GR266" s="17"/>
      <c r="GS266" s="17"/>
      <c r="GT266" s="17"/>
      <c r="GU266" s="17"/>
      <c r="GV266" s="17"/>
      <c r="GW266" s="17"/>
      <c r="GX266" s="17"/>
      <c r="GY266" s="17"/>
      <c r="GZ266" s="17"/>
      <c r="HA266" s="17"/>
      <c r="HB266" s="17"/>
      <c r="HC266" s="17"/>
      <c r="HD266" s="17"/>
      <c r="HE266" s="17"/>
      <c r="HF266" s="17"/>
      <c r="HG266" s="17"/>
      <c r="HH266" s="17"/>
      <c r="HI266" s="17"/>
      <c r="HJ266" s="17"/>
      <c r="HK266" s="17"/>
      <c r="HL266" s="17"/>
      <c r="HM266" s="17"/>
      <c r="HN266" s="17"/>
    </row>
    <row r="267" spans="2:222" s="18" customFormat="1" ht="22.5">
      <c r="B267" s="129" t="s">
        <v>483</v>
      </c>
      <c r="C267" s="46" t="s">
        <v>650</v>
      </c>
      <c r="D267" s="129" t="s">
        <v>5</v>
      </c>
      <c r="E267" s="41">
        <v>1</v>
      </c>
      <c r="F267" s="129" t="s">
        <v>151</v>
      </c>
      <c r="G267" s="129" t="s">
        <v>22</v>
      </c>
      <c r="H267" s="15" t="s">
        <v>651</v>
      </c>
      <c r="I267" s="16">
        <v>165.44</v>
      </c>
      <c r="J267" s="16">
        <f t="shared" si="14"/>
        <v>165.44</v>
      </c>
      <c r="K267" s="17"/>
      <c r="L267" s="17"/>
      <c r="M267" s="17"/>
      <c r="N267" s="17"/>
      <c r="O267" s="17"/>
      <c r="P267" s="17"/>
      <c r="Q267" s="17"/>
      <c r="R267" s="17"/>
      <c r="S267" s="17"/>
      <c r="T267" s="17"/>
      <c r="U267" s="17"/>
      <c r="V267" s="17"/>
      <c r="W267" s="17"/>
      <c r="X267" s="17"/>
      <c r="Y267" s="17"/>
      <c r="Z267" s="17"/>
      <c r="AA267" s="17"/>
      <c r="AB267" s="17"/>
      <c r="AC267" s="17"/>
      <c r="AD267" s="17"/>
      <c r="AE267" s="17"/>
      <c r="AF267" s="17"/>
      <c r="AG267" s="17"/>
      <c r="AH267" s="17"/>
      <c r="AI267" s="17"/>
      <c r="AJ267" s="17"/>
      <c r="AK267" s="17"/>
      <c r="AL267" s="17"/>
      <c r="AM267" s="17"/>
      <c r="AN267" s="17"/>
      <c r="AO267" s="17"/>
      <c r="AP267" s="17"/>
      <c r="AQ267" s="17"/>
      <c r="AR267" s="17"/>
      <c r="AS267" s="17"/>
      <c r="AT267" s="17"/>
      <c r="AU267" s="17"/>
      <c r="AV267" s="17"/>
      <c r="AW267" s="17"/>
      <c r="AX267" s="17"/>
      <c r="AY267" s="17"/>
      <c r="AZ267" s="17"/>
      <c r="BA267" s="17"/>
      <c r="BB267" s="17"/>
      <c r="BC267" s="17"/>
      <c r="BD267" s="17"/>
      <c r="BE267" s="17"/>
      <c r="BF267" s="17"/>
      <c r="BG267" s="17"/>
      <c r="BH267" s="17"/>
      <c r="BI267" s="17"/>
      <c r="BJ267" s="17"/>
      <c r="BK267" s="17"/>
      <c r="BL267" s="17"/>
      <c r="BM267" s="17"/>
      <c r="BN267" s="17"/>
      <c r="BO267" s="17"/>
      <c r="BP267" s="17"/>
      <c r="BQ267" s="17"/>
      <c r="BR267" s="17"/>
      <c r="BS267" s="17"/>
      <c r="BT267" s="17"/>
      <c r="BU267" s="17"/>
      <c r="BV267" s="17"/>
      <c r="BW267" s="17"/>
      <c r="BX267" s="17"/>
      <c r="BY267" s="17"/>
      <c r="BZ267" s="17"/>
      <c r="CA267" s="17"/>
      <c r="CB267" s="17"/>
      <c r="CC267" s="17"/>
      <c r="CD267" s="17"/>
      <c r="CE267" s="17"/>
      <c r="CF267" s="17"/>
      <c r="CG267" s="17"/>
      <c r="CH267" s="17"/>
      <c r="CI267" s="17"/>
      <c r="CJ267" s="17"/>
      <c r="CK267" s="17"/>
      <c r="CL267" s="17"/>
      <c r="CM267" s="17"/>
      <c r="CN267" s="17"/>
      <c r="CO267" s="17"/>
      <c r="CP267" s="17"/>
      <c r="CQ267" s="17"/>
      <c r="CR267" s="17"/>
      <c r="CS267" s="17"/>
      <c r="CT267" s="17"/>
      <c r="CU267" s="17"/>
      <c r="CV267" s="17"/>
      <c r="CW267" s="17"/>
      <c r="CX267" s="17"/>
      <c r="CY267" s="17"/>
      <c r="CZ267" s="17"/>
      <c r="DA267" s="17"/>
      <c r="DB267" s="17"/>
      <c r="DC267" s="17"/>
      <c r="DD267" s="17"/>
      <c r="DE267" s="17"/>
      <c r="DF267" s="17"/>
      <c r="DG267" s="17"/>
      <c r="DH267" s="17"/>
      <c r="DI267" s="17"/>
      <c r="DJ267" s="17"/>
      <c r="DK267" s="17"/>
      <c r="DL267" s="17"/>
      <c r="DM267" s="17"/>
      <c r="DN267" s="17"/>
      <c r="DO267" s="17"/>
      <c r="DP267" s="17"/>
      <c r="DQ267" s="17"/>
      <c r="DR267" s="17"/>
      <c r="DS267" s="17"/>
      <c r="DT267" s="17"/>
      <c r="DU267" s="17"/>
      <c r="DV267" s="17"/>
      <c r="DW267" s="17"/>
      <c r="DX267" s="17"/>
      <c r="DY267" s="17"/>
      <c r="DZ267" s="17"/>
      <c r="EA267" s="17"/>
      <c r="EB267" s="17"/>
      <c r="EC267" s="17"/>
      <c r="ED267" s="17"/>
      <c r="EE267" s="17"/>
      <c r="EF267" s="17"/>
      <c r="EG267" s="17"/>
      <c r="EH267" s="17"/>
      <c r="EI267" s="17"/>
      <c r="EJ267" s="17"/>
      <c r="EK267" s="17"/>
      <c r="EL267" s="17"/>
      <c r="EM267" s="17"/>
      <c r="EN267" s="17"/>
      <c r="EO267" s="17"/>
      <c r="EP267" s="17"/>
      <c r="EQ267" s="17"/>
      <c r="ER267" s="17"/>
      <c r="ES267" s="17"/>
      <c r="ET267" s="17"/>
      <c r="EU267" s="17"/>
      <c r="EV267" s="17"/>
      <c r="EW267" s="17"/>
      <c r="EX267" s="17"/>
      <c r="EY267" s="17"/>
      <c r="EZ267" s="17"/>
      <c r="FA267" s="17"/>
      <c r="FB267" s="17"/>
      <c r="FC267" s="17"/>
      <c r="FD267" s="17"/>
      <c r="FE267" s="17"/>
      <c r="FF267" s="17"/>
      <c r="FG267" s="17"/>
      <c r="FH267" s="17"/>
      <c r="FI267" s="17"/>
      <c r="FJ267" s="17"/>
      <c r="FK267" s="17"/>
      <c r="FL267" s="17"/>
      <c r="FM267" s="17"/>
      <c r="FN267" s="17"/>
      <c r="FO267" s="17"/>
      <c r="FP267" s="17"/>
      <c r="FQ267" s="17"/>
      <c r="FR267" s="17"/>
      <c r="FS267" s="17"/>
      <c r="FT267" s="17"/>
      <c r="FU267" s="17"/>
      <c r="FV267" s="17"/>
      <c r="FW267" s="17"/>
      <c r="FX267" s="17"/>
      <c r="FY267" s="17"/>
      <c r="FZ267" s="17"/>
      <c r="GA267" s="17"/>
      <c r="GB267" s="17"/>
      <c r="GC267" s="17"/>
      <c r="GD267" s="17"/>
      <c r="GE267" s="17"/>
      <c r="GF267" s="17"/>
      <c r="GG267" s="17"/>
      <c r="GH267" s="17"/>
      <c r="GI267" s="17"/>
      <c r="GJ267" s="17"/>
      <c r="GK267" s="17"/>
      <c r="GL267" s="17"/>
      <c r="GM267" s="17"/>
      <c r="GN267" s="17"/>
      <c r="GO267" s="17"/>
      <c r="GP267" s="17"/>
      <c r="GQ267" s="17"/>
      <c r="GR267" s="17"/>
      <c r="GS267" s="17"/>
      <c r="GT267" s="17"/>
      <c r="GU267" s="17"/>
      <c r="GV267" s="17"/>
      <c r="GW267" s="17"/>
      <c r="GX267" s="17"/>
      <c r="GY267" s="17"/>
      <c r="GZ267" s="17"/>
      <c r="HA267" s="17"/>
      <c r="HB267" s="17"/>
      <c r="HC267" s="17"/>
      <c r="HD267" s="17"/>
      <c r="HE267" s="17"/>
      <c r="HF267" s="17"/>
      <c r="HG267" s="17"/>
      <c r="HH267" s="17"/>
      <c r="HI267" s="17"/>
      <c r="HJ267" s="17"/>
      <c r="HK267" s="17"/>
      <c r="HL267" s="17"/>
      <c r="HM267" s="17"/>
      <c r="HN267" s="17"/>
    </row>
    <row r="268" spans="2:222" s="18" customFormat="1" ht="22.5">
      <c r="B268" s="129" t="s">
        <v>484</v>
      </c>
      <c r="C268" s="46" t="s">
        <v>652</v>
      </c>
      <c r="D268" s="129" t="s">
        <v>5</v>
      </c>
      <c r="E268" s="41">
        <v>30</v>
      </c>
      <c r="F268" s="129" t="s">
        <v>151</v>
      </c>
      <c r="G268" s="129" t="s">
        <v>22</v>
      </c>
      <c r="H268" s="15" t="s">
        <v>653</v>
      </c>
      <c r="I268" s="16">
        <v>14.96</v>
      </c>
      <c r="J268" s="16">
        <f t="shared" si="14"/>
        <v>448.8</v>
      </c>
      <c r="K268" s="17"/>
      <c r="L268" s="17"/>
      <c r="M268" s="17"/>
      <c r="N268" s="17"/>
      <c r="O268" s="17"/>
      <c r="P268" s="17"/>
      <c r="Q268" s="17"/>
      <c r="R268" s="17"/>
      <c r="S268" s="17"/>
      <c r="T268" s="17"/>
      <c r="U268" s="17"/>
      <c r="V268" s="17"/>
      <c r="W268" s="17"/>
      <c r="X268" s="17"/>
      <c r="Y268" s="17"/>
      <c r="Z268" s="17"/>
      <c r="AA268" s="17"/>
      <c r="AB268" s="17"/>
      <c r="AC268" s="17"/>
      <c r="AD268" s="17"/>
      <c r="AE268" s="17"/>
      <c r="AF268" s="17"/>
      <c r="AG268" s="17"/>
      <c r="AH268" s="17"/>
      <c r="AI268" s="17"/>
      <c r="AJ268" s="17"/>
      <c r="AK268" s="17"/>
      <c r="AL268" s="17"/>
      <c r="AM268" s="17"/>
      <c r="AN268" s="17"/>
      <c r="AO268" s="17"/>
      <c r="AP268" s="17"/>
      <c r="AQ268" s="17"/>
      <c r="AR268" s="17"/>
      <c r="AS268" s="17"/>
      <c r="AT268" s="17"/>
      <c r="AU268" s="17"/>
      <c r="AV268" s="17"/>
      <c r="AW268" s="17"/>
      <c r="AX268" s="17"/>
      <c r="AY268" s="17"/>
      <c r="AZ268" s="17"/>
      <c r="BA268" s="17"/>
      <c r="BB268" s="17"/>
      <c r="BC268" s="17"/>
      <c r="BD268" s="17"/>
      <c r="BE268" s="17"/>
      <c r="BF268" s="17"/>
      <c r="BG268" s="17"/>
      <c r="BH268" s="17"/>
      <c r="BI268" s="17"/>
      <c r="BJ268" s="17"/>
      <c r="BK268" s="17"/>
      <c r="BL268" s="17"/>
      <c r="BM268" s="17"/>
      <c r="BN268" s="17"/>
      <c r="BO268" s="17"/>
      <c r="BP268" s="17"/>
      <c r="BQ268" s="17"/>
      <c r="BR268" s="17"/>
      <c r="BS268" s="17"/>
      <c r="BT268" s="17"/>
      <c r="BU268" s="17"/>
      <c r="BV268" s="17"/>
      <c r="BW268" s="17"/>
      <c r="BX268" s="17"/>
      <c r="BY268" s="17"/>
      <c r="BZ268" s="17"/>
      <c r="CA268" s="17"/>
      <c r="CB268" s="17"/>
      <c r="CC268" s="17"/>
      <c r="CD268" s="17"/>
      <c r="CE268" s="17"/>
      <c r="CF268" s="17"/>
      <c r="CG268" s="17"/>
      <c r="CH268" s="17"/>
      <c r="CI268" s="17"/>
      <c r="CJ268" s="17"/>
      <c r="CK268" s="17"/>
      <c r="CL268" s="17"/>
      <c r="CM268" s="17"/>
      <c r="CN268" s="17"/>
      <c r="CO268" s="17"/>
      <c r="CP268" s="17"/>
      <c r="CQ268" s="17"/>
      <c r="CR268" s="17"/>
      <c r="CS268" s="17"/>
      <c r="CT268" s="17"/>
      <c r="CU268" s="17"/>
      <c r="CV268" s="17"/>
      <c r="CW268" s="17"/>
      <c r="CX268" s="17"/>
      <c r="CY268" s="17"/>
      <c r="CZ268" s="17"/>
      <c r="DA268" s="17"/>
      <c r="DB268" s="17"/>
      <c r="DC268" s="17"/>
      <c r="DD268" s="17"/>
      <c r="DE268" s="17"/>
      <c r="DF268" s="17"/>
      <c r="DG268" s="17"/>
      <c r="DH268" s="17"/>
      <c r="DI268" s="17"/>
      <c r="DJ268" s="17"/>
      <c r="DK268" s="17"/>
      <c r="DL268" s="17"/>
      <c r="DM268" s="17"/>
      <c r="DN268" s="17"/>
      <c r="DO268" s="17"/>
      <c r="DP268" s="17"/>
      <c r="DQ268" s="17"/>
      <c r="DR268" s="17"/>
      <c r="DS268" s="17"/>
      <c r="DT268" s="17"/>
      <c r="DU268" s="17"/>
      <c r="DV268" s="17"/>
      <c r="DW268" s="17"/>
      <c r="DX268" s="17"/>
      <c r="DY268" s="17"/>
      <c r="DZ268" s="17"/>
      <c r="EA268" s="17"/>
      <c r="EB268" s="17"/>
      <c r="EC268" s="17"/>
      <c r="ED268" s="17"/>
      <c r="EE268" s="17"/>
      <c r="EF268" s="17"/>
      <c r="EG268" s="17"/>
      <c r="EH268" s="17"/>
      <c r="EI268" s="17"/>
      <c r="EJ268" s="17"/>
      <c r="EK268" s="17"/>
      <c r="EL268" s="17"/>
      <c r="EM268" s="17"/>
      <c r="EN268" s="17"/>
      <c r="EO268" s="17"/>
      <c r="EP268" s="17"/>
      <c r="EQ268" s="17"/>
      <c r="ER268" s="17"/>
      <c r="ES268" s="17"/>
      <c r="ET268" s="17"/>
      <c r="EU268" s="17"/>
      <c r="EV268" s="17"/>
      <c r="EW268" s="17"/>
      <c r="EX268" s="17"/>
      <c r="EY268" s="17"/>
      <c r="EZ268" s="17"/>
      <c r="FA268" s="17"/>
      <c r="FB268" s="17"/>
      <c r="FC268" s="17"/>
      <c r="FD268" s="17"/>
      <c r="FE268" s="17"/>
      <c r="FF268" s="17"/>
      <c r="FG268" s="17"/>
      <c r="FH268" s="17"/>
      <c r="FI268" s="17"/>
      <c r="FJ268" s="17"/>
      <c r="FK268" s="17"/>
      <c r="FL268" s="17"/>
      <c r="FM268" s="17"/>
      <c r="FN268" s="17"/>
      <c r="FO268" s="17"/>
      <c r="FP268" s="17"/>
      <c r="FQ268" s="17"/>
      <c r="FR268" s="17"/>
      <c r="FS268" s="17"/>
      <c r="FT268" s="17"/>
      <c r="FU268" s="17"/>
      <c r="FV268" s="17"/>
      <c r="FW268" s="17"/>
      <c r="FX268" s="17"/>
      <c r="FY268" s="17"/>
      <c r="FZ268" s="17"/>
      <c r="GA268" s="17"/>
      <c r="GB268" s="17"/>
      <c r="GC268" s="17"/>
      <c r="GD268" s="17"/>
      <c r="GE268" s="17"/>
      <c r="GF268" s="17"/>
      <c r="GG268" s="17"/>
      <c r="GH268" s="17"/>
      <c r="GI268" s="17"/>
      <c r="GJ268" s="17"/>
      <c r="GK268" s="17"/>
      <c r="GL268" s="17"/>
      <c r="GM268" s="17"/>
      <c r="GN268" s="17"/>
      <c r="GO268" s="17"/>
      <c r="GP268" s="17"/>
      <c r="GQ268" s="17"/>
      <c r="GR268" s="17"/>
      <c r="GS268" s="17"/>
      <c r="GT268" s="17"/>
      <c r="GU268" s="17"/>
      <c r="GV268" s="17"/>
      <c r="GW268" s="17"/>
      <c r="GX268" s="17"/>
      <c r="GY268" s="17"/>
      <c r="GZ268" s="17"/>
      <c r="HA268" s="17"/>
      <c r="HB268" s="17"/>
      <c r="HC268" s="17"/>
      <c r="HD268" s="17"/>
      <c r="HE268" s="17"/>
      <c r="HF268" s="17"/>
      <c r="HG268" s="17"/>
      <c r="HH268" s="17"/>
      <c r="HI268" s="17"/>
      <c r="HJ268" s="17"/>
      <c r="HK268" s="17"/>
      <c r="HL268" s="17"/>
      <c r="HM268" s="17"/>
      <c r="HN268" s="17"/>
    </row>
    <row r="269" spans="2:222" s="18" customFormat="1" ht="22.5">
      <c r="B269" s="129" t="s">
        <v>485</v>
      </c>
      <c r="C269" s="32" t="s">
        <v>654</v>
      </c>
      <c r="D269" s="129" t="s">
        <v>5</v>
      </c>
      <c r="E269" s="41">
        <v>150</v>
      </c>
      <c r="F269" s="129" t="s">
        <v>151</v>
      </c>
      <c r="G269" s="129" t="s">
        <v>22</v>
      </c>
      <c r="H269" s="15" t="s">
        <v>655</v>
      </c>
      <c r="I269" s="16">
        <v>16.75</v>
      </c>
      <c r="J269" s="16">
        <f t="shared" si="14"/>
        <v>2512.5</v>
      </c>
      <c r="K269" s="17"/>
      <c r="L269" s="17"/>
      <c r="M269" s="17"/>
      <c r="N269" s="17"/>
      <c r="O269" s="17"/>
      <c r="P269" s="17"/>
      <c r="Q269" s="17"/>
      <c r="R269" s="17"/>
      <c r="S269" s="17"/>
      <c r="T269" s="17"/>
      <c r="U269" s="17"/>
      <c r="V269" s="17"/>
      <c r="W269" s="17"/>
      <c r="X269" s="17"/>
      <c r="Y269" s="17"/>
      <c r="Z269" s="17"/>
      <c r="AA269" s="17"/>
      <c r="AB269" s="17"/>
      <c r="AC269" s="17"/>
      <c r="AD269" s="17"/>
      <c r="AE269" s="17"/>
      <c r="AF269" s="17"/>
      <c r="AG269" s="17"/>
      <c r="AH269" s="17"/>
      <c r="AI269" s="17"/>
      <c r="AJ269" s="17"/>
      <c r="AK269" s="17"/>
      <c r="AL269" s="17"/>
      <c r="AM269" s="17"/>
      <c r="AN269" s="17"/>
      <c r="AO269" s="17"/>
      <c r="AP269" s="17"/>
      <c r="AQ269" s="17"/>
      <c r="AR269" s="17"/>
      <c r="AS269" s="17"/>
      <c r="AT269" s="17"/>
      <c r="AU269" s="17"/>
      <c r="AV269" s="17"/>
      <c r="AW269" s="17"/>
      <c r="AX269" s="17"/>
      <c r="AY269" s="17"/>
      <c r="AZ269" s="17"/>
      <c r="BA269" s="17"/>
      <c r="BB269" s="17"/>
      <c r="BC269" s="17"/>
      <c r="BD269" s="17"/>
      <c r="BE269" s="17"/>
      <c r="BF269" s="17"/>
      <c r="BG269" s="17"/>
      <c r="BH269" s="17"/>
      <c r="BI269" s="17"/>
      <c r="BJ269" s="17"/>
      <c r="BK269" s="17"/>
      <c r="BL269" s="17"/>
      <c r="BM269" s="17"/>
      <c r="BN269" s="17"/>
      <c r="BO269" s="17"/>
      <c r="BP269" s="17"/>
      <c r="BQ269" s="17"/>
      <c r="BR269" s="17"/>
      <c r="BS269" s="17"/>
      <c r="BT269" s="17"/>
      <c r="BU269" s="17"/>
      <c r="BV269" s="17"/>
      <c r="BW269" s="17"/>
      <c r="BX269" s="17"/>
      <c r="BY269" s="17"/>
      <c r="BZ269" s="17"/>
      <c r="CA269" s="17"/>
      <c r="CB269" s="17"/>
      <c r="CC269" s="17"/>
      <c r="CD269" s="17"/>
      <c r="CE269" s="17"/>
      <c r="CF269" s="17"/>
      <c r="CG269" s="17"/>
      <c r="CH269" s="17"/>
      <c r="CI269" s="17"/>
      <c r="CJ269" s="17"/>
      <c r="CK269" s="17"/>
      <c r="CL269" s="17"/>
      <c r="CM269" s="17"/>
      <c r="CN269" s="17"/>
      <c r="CO269" s="17"/>
      <c r="CP269" s="17"/>
      <c r="CQ269" s="17"/>
      <c r="CR269" s="17"/>
      <c r="CS269" s="17"/>
      <c r="CT269" s="17"/>
      <c r="CU269" s="17"/>
      <c r="CV269" s="17"/>
      <c r="CW269" s="17"/>
      <c r="CX269" s="17"/>
      <c r="CY269" s="17"/>
      <c r="CZ269" s="17"/>
      <c r="DA269" s="17"/>
      <c r="DB269" s="17"/>
      <c r="DC269" s="17"/>
      <c r="DD269" s="17"/>
      <c r="DE269" s="17"/>
      <c r="DF269" s="17"/>
      <c r="DG269" s="17"/>
      <c r="DH269" s="17"/>
      <c r="DI269" s="17"/>
      <c r="DJ269" s="17"/>
      <c r="DK269" s="17"/>
      <c r="DL269" s="17"/>
      <c r="DM269" s="17"/>
      <c r="DN269" s="17"/>
      <c r="DO269" s="17"/>
      <c r="DP269" s="17"/>
      <c r="DQ269" s="17"/>
      <c r="DR269" s="17"/>
      <c r="DS269" s="17"/>
      <c r="DT269" s="17"/>
      <c r="DU269" s="17"/>
      <c r="DV269" s="17"/>
      <c r="DW269" s="17"/>
      <c r="DX269" s="17"/>
      <c r="DY269" s="17"/>
      <c r="DZ269" s="17"/>
      <c r="EA269" s="17"/>
      <c r="EB269" s="17"/>
      <c r="EC269" s="17"/>
      <c r="ED269" s="17"/>
      <c r="EE269" s="17"/>
      <c r="EF269" s="17"/>
      <c r="EG269" s="17"/>
      <c r="EH269" s="17"/>
      <c r="EI269" s="17"/>
      <c r="EJ269" s="17"/>
      <c r="EK269" s="17"/>
      <c r="EL269" s="17"/>
      <c r="EM269" s="17"/>
      <c r="EN269" s="17"/>
      <c r="EO269" s="17"/>
      <c r="EP269" s="17"/>
      <c r="EQ269" s="17"/>
      <c r="ER269" s="17"/>
      <c r="ES269" s="17"/>
      <c r="ET269" s="17"/>
      <c r="EU269" s="17"/>
      <c r="EV269" s="17"/>
      <c r="EW269" s="17"/>
      <c r="EX269" s="17"/>
      <c r="EY269" s="17"/>
      <c r="EZ269" s="17"/>
      <c r="FA269" s="17"/>
      <c r="FB269" s="17"/>
      <c r="FC269" s="17"/>
      <c r="FD269" s="17"/>
      <c r="FE269" s="17"/>
      <c r="FF269" s="17"/>
      <c r="FG269" s="17"/>
      <c r="FH269" s="17"/>
      <c r="FI269" s="17"/>
      <c r="FJ269" s="17"/>
      <c r="FK269" s="17"/>
      <c r="FL269" s="17"/>
      <c r="FM269" s="17"/>
      <c r="FN269" s="17"/>
      <c r="FO269" s="17"/>
      <c r="FP269" s="17"/>
      <c r="FQ269" s="17"/>
      <c r="FR269" s="17"/>
      <c r="FS269" s="17"/>
      <c r="FT269" s="17"/>
      <c r="FU269" s="17"/>
      <c r="FV269" s="17"/>
      <c r="FW269" s="17"/>
      <c r="FX269" s="17"/>
      <c r="FY269" s="17"/>
      <c r="FZ269" s="17"/>
      <c r="GA269" s="17"/>
      <c r="GB269" s="17"/>
      <c r="GC269" s="17"/>
      <c r="GD269" s="17"/>
      <c r="GE269" s="17"/>
      <c r="GF269" s="17"/>
      <c r="GG269" s="17"/>
      <c r="GH269" s="17"/>
      <c r="GI269" s="17"/>
      <c r="GJ269" s="17"/>
      <c r="GK269" s="17"/>
      <c r="GL269" s="17"/>
      <c r="GM269" s="17"/>
      <c r="GN269" s="17"/>
      <c r="GO269" s="17"/>
      <c r="GP269" s="17"/>
      <c r="GQ269" s="17"/>
      <c r="GR269" s="17"/>
      <c r="GS269" s="17"/>
      <c r="GT269" s="17"/>
      <c r="GU269" s="17"/>
      <c r="GV269" s="17"/>
      <c r="GW269" s="17"/>
      <c r="GX269" s="17"/>
      <c r="GY269" s="17"/>
      <c r="GZ269" s="17"/>
      <c r="HA269" s="17"/>
      <c r="HB269" s="17"/>
      <c r="HC269" s="17"/>
      <c r="HD269" s="17"/>
      <c r="HE269" s="17"/>
      <c r="HF269" s="17"/>
      <c r="HG269" s="17"/>
      <c r="HH269" s="17"/>
      <c r="HI269" s="17"/>
      <c r="HJ269" s="17"/>
      <c r="HK269" s="17"/>
      <c r="HL269" s="17"/>
      <c r="HM269" s="17"/>
      <c r="HN269" s="17"/>
    </row>
    <row r="270" spans="2:222" s="18" customFormat="1">
      <c r="B270" s="129" t="s">
        <v>486</v>
      </c>
      <c r="C270" s="32" t="s">
        <v>656</v>
      </c>
      <c r="D270" s="129" t="s">
        <v>5</v>
      </c>
      <c r="E270" s="41">
        <v>40</v>
      </c>
      <c r="F270" s="129" t="s">
        <v>151</v>
      </c>
      <c r="G270" s="129" t="s">
        <v>22</v>
      </c>
      <c r="H270" s="15" t="s">
        <v>657</v>
      </c>
      <c r="I270" s="16">
        <v>8.51</v>
      </c>
      <c r="J270" s="16">
        <f t="shared" si="14"/>
        <v>340.4</v>
      </c>
      <c r="K270" s="17"/>
      <c r="L270" s="17"/>
      <c r="M270" s="17"/>
      <c r="N270" s="17"/>
      <c r="O270" s="17"/>
      <c r="P270" s="17"/>
      <c r="Q270" s="17"/>
      <c r="R270" s="17"/>
      <c r="S270" s="17"/>
      <c r="T270" s="17"/>
      <c r="U270" s="17"/>
      <c r="V270" s="17"/>
      <c r="W270" s="17"/>
      <c r="X270" s="17"/>
      <c r="Y270" s="17"/>
      <c r="Z270" s="17"/>
      <c r="AA270" s="17"/>
      <c r="AB270" s="17"/>
      <c r="AC270" s="17"/>
      <c r="AD270" s="17"/>
      <c r="AE270" s="17"/>
      <c r="AF270" s="17"/>
      <c r="AG270" s="17"/>
      <c r="AH270" s="17"/>
      <c r="AI270" s="17"/>
      <c r="AJ270" s="17"/>
      <c r="AK270" s="17"/>
      <c r="AL270" s="17"/>
      <c r="AM270" s="17"/>
      <c r="AN270" s="17"/>
      <c r="AO270" s="17"/>
      <c r="AP270" s="17"/>
      <c r="AQ270" s="17"/>
      <c r="AR270" s="17"/>
      <c r="AS270" s="17"/>
      <c r="AT270" s="17"/>
      <c r="AU270" s="17"/>
      <c r="AV270" s="17"/>
      <c r="AW270" s="17"/>
      <c r="AX270" s="17"/>
      <c r="AY270" s="17"/>
      <c r="AZ270" s="17"/>
      <c r="BA270" s="17"/>
      <c r="BB270" s="17"/>
      <c r="BC270" s="17"/>
      <c r="BD270" s="17"/>
      <c r="BE270" s="17"/>
      <c r="BF270" s="17"/>
      <c r="BG270" s="17"/>
      <c r="BH270" s="17"/>
      <c r="BI270" s="17"/>
      <c r="BJ270" s="17"/>
      <c r="BK270" s="17"/>
      <c r="BL270" s="17"/>
      <c r="BM270" s="17"/>
      <c r="BN270" s="17"/>
      <c r="BO270" s="17"/>
      <c r="BP270" s="17"/>
      <c r="BQ270" s="17"/>
      <c r="BR270" s="17"/>
      <c r="BS270" s="17"/>
      <c r="BT270" s="17"/>
      <c r="BU270" s="17"/>
      <c r="BV270" s="17"/>
      <c r="BW270" s="17"/>
      <c r="BX270" s="17"/>
      <c r="BY270" s="17"/>
      <c r="BZ270" s="17"/>
      <c r="CA270" s="17"/>
      <c r="CB270" s="17"/>
      <c r="CC270" s="17"/>
      <c r="CD270" s="17"/>
      <c r="CE270" s="17"/>
      <c r="CF270" s="17"/>
      <c r="CG270" s="17"/>
      <c r="CH270" s="17"/>
      <c r="CI270" s="17"/>
      <c r="CJ270" s="17"/>
      <c r="CK270" s="17"/>
      <c r="CL270" s="17"/>
      <c r="CM270" s="17"/>
      <c r="CN270" s="17"/>
      <c r="CO270" s="17"/>
      <c r="CP270" s="17"/>
      <c r="CQ270" s="17"/>
      <c r="CR270" s="17"/>
      <c r="CS270" s="17"/>
      <c r="CT270" s="17"/>
      <c r="CU270" s="17"/>
      <c r="CV270" s="17"/>
      <c r="CW270" s="17"/>
      <c r="CX270" s="17"/>
      <c r="CY270" s="17"/>
      <c r="CZ270" s="17"/>
      <c r="DA270" s="17"/>
      <c r="DB270" s="17"/>
      <c r="DC270" s="17"/>
      <c r="DD270" s="17"/>
      <c r="DE270" s="17"/>
      <c r="DF270" s="17"/>
      <c r="DG270" s="17"/>
      <c r="DH270" s="17"/>
      <c r="DI270" s="17"/>
      <c r="DJ270" s="17"/>
      <c r="DK270" s="17"/>
      <c r="DL270" s="17"/>
      <c r="DM270" s="17"/>
      <c r="DN270" s="17"/>
      <c r="DO270" s="17"/>
      <c r="DP270" s="17"/>
      <c r="DQ270" s="17"/>
      <c r="DR270" s="17"/>
      <c r="DS270" s="17"/>
      <c r="DT270" s="17"/>
      <c r="DU270" s="17"/>
      <c r="DV270" s="17"/>
      <c r="DW270" s="17"/>
      <c r="DX270" s="17"/>
      <c r="DY270" s="17"/>
      <c r="DZ270" s="17"/>
      <c r="EA270" s="17"/>
      <c r="EB270" s="17"/>
      <c r="EC270" s="17"/>
      <c r="ED270" s="17"/>
      <c r="EE270" s="17"/>
      <c r="EF270" s="17"/>
      <c r="EG270" s="17"/>
      <c r="EH270" s="17"/>
      <c r="EI270" s="17"/>
      <c r="EJ270" s="17"/>
      <c r="EK270" s="17"/>
      <c r="EL270" s="17"/>
      <c r="EM270" s="17"/>
      <c r="EN270" s="17"/>
      <c r="EO270" s="17"/>
      <c r="EP270" s="17"/>
      <c r="EQ270" s="17"/>
      <c r="ER270" s="17"/>
      <c r="ES270" s="17"/>
      <c r="ET270" s="17"/>
      <c r="EU270" s="17"/>
      <c r="EV270" s="17"/>
      <c r="EW270" s="17"/>
      <c r="EX270" s="17"/>
      <c r="EY270" s="17"/>
      <c r="EZ270" s="17"/>
      <c r="FA270" s="17"/>
      <c r="FB270" s="17"/>
      <c r="FC270" s="17"/>
      <c r="FD270" s="17"/>
      <c r="FE270" s="17"/>
      <c r="FF270" s="17"/>
      <c r="FG270" s="17"/>
      <c r="FH270" s="17"/>
      <c r="FI270" s="17"/>
      <c r="FJ270" s="17"/>
      <c r="FK270" s="17"/>
      <c r="FL270" s="17"/>
      <c r="FM270" s="17"/>
      <c r="FN270" s="17"/>
      <c r="FO270" s="17"/>
      <c r="FP270" s="17"/>
      <c r="FQ270" s="17"/>
      <c r="FR270" s="17"/>
      <c r="FS270" s="17"/>
      <c r="FT270" s="17"/>
      <c r="FU270" s="17"/>
      <c r="FV270" s="17"/>
      <c r="FW270" s="17"/>
      <c r="FX270" s="17"/>
      <c r="FY270" s="17"/>
      <c r="FZ270" s="17"/>
      <c r="GA270" s="17"/>
      <c r="GB270" s="17"/>
      <c r="GC270" s="17"/>
      <c r="GD270" s="17"/>
      <c r="GE270" s="17"/>
      <c r="GF270" s="17"/>
      <c r="GG270" s="17"/>
      <c r="GH270" s="17"/>
      <c r="GI270" s="17"/>
      <c r="GJ270" s="17"/>
      <c r="GK270" s="17"/>
      <c r="GL270" s="17"/>
      <c r="GM270" s="17"/>
      <c r="GN270" s="17"/>
      <c r="GO270" s="17"/>
      <c r="GP270" s="17"/>
      <c r="GQ270" s="17"/>
      <c r="GR270" s="17"/>
      <c r="GS270" s="17"/>
      <c r="GT270" s="17"/>
      <c r="GU270" s="17"/>
      <c r="GV270" s="17"/>
      <c r="GW270" s="17"/>
      <c r="GX270" s="17"/>
      <c r="GY270" s="17"/>
      <c r="GZ270" s="17"/>
      <c r="HA270" s="17"/>
      <c r="HB270" s="17"/>
      <c r="HC270" s="17"/>
      <c r="HD270" s="17"/>
      <c r="HE270" s="17"/>
      <c r="HF270" s="17"/>
      <c r="HG270" s="17"/>
      <c r="HH270" s="17"/>
      <c r="HI270" s="17"/>
      <c r="HJ270" s="17"/>
      <c r="HK270" s="17"/>
      <c r="HL270" s="17"/>
      <c r="HM270" s="17"/>
      <c r="HN270" s="17"/>
    </row>
    <row r="271" spans="2:222" s="18" customFormat="1" ht="22.5">
      <c r="B271" s="129" t="s">
        <v>487</v>
      </c>
      <c r="C271" s="32" t="s">
        <v>658</v>
      </c>
      <c r="D271" s="129" t="s">
        <v>5</v>
      </c>
      <c r="E271" s="41">
        <v>12</v>
      </c>
      <c r="F271" s="129" t="s">
        <v>151</v>
      </c>
      <c r="G271" s="129" t="s">
        <v>22</v>
      </c>
      <c r="H271" s="15" t="s">
        <v>659</v>
      </c>
      <c r="I271" s="16">
        <v>18.78</v>
      </c>
      <c r="J271" s="16">
        <f t="shared" si="14"/>
        <v>225.36</v>
      </c>
      <c r="K271" s="17"/>
      <c r="L271" s="17"/>
      <c r="M271" s="17"/>
      <c r="N271" s="17"/>
      <c r="O271" s="17"/>
      <c r="P271" s="17"/>
      <c r="Q271" s="17"/>
      <c r="R271" s="17"/>
      <c r="S271" s="17"/>
      <c r="T271" s="17"/>
      <c r="U271" s="17"/>
      <c r="V271" s="17"/>
      <c r="W271" s="17"/>
      <c r="X271" s="17"/>
      <c r="Y271" s="17"/>
      <c r="Z271" s="17"/>
      <c r="AA271" s="17"/>
      <c r="AB271" s="17"/>
      <c r="AC271" s="17"/>
      <c r="AD271" s="17"/>
      <c r="AE271" s="17"/>
      <c r="AF271" s="17"/>
      <c r="AG271" s="17"/>
      <c r="AH271" s="17"/>
      <c r="AI271" s="17"/>
      <c r="AJ271" s="17"/>
      <c r="AK271" s="17"/>
      <c r="AL271" s="17"/>
      <c r="AM271" s="17"/>
      <c r="AN271" s="17"/>
      <c r="AO271" s="17"/>
      <c r="AP271" s="17"/>
      <c r="AQ271" s="17"/>
      <c r="AR271" s="17"/>
      <c r="AS271" s="17"/>
      <c r="AT271" s="17"/>
      <c r="AU271" s="17"/>
      <c r="AV271" s="17"/>
      <c r="AW271" s="17"/>
      <c r="AX271" s="17"/>
      <c r="AY271" s="17"/>
      <c r="AZ271" s="17"/>
      <c r="BA271" s="17"/>
      <c r="BB271" s="17"/>
      <c r="BC271" s="17"/>
      <c r="BD271" s="17"/>
      <c r="BE271" s="17"/>
      <c r="BF271" s="17"/>
      <c r="BG271" s="17"/>
      <c r="BH271" s="17"/>
      <c r="BI271" s="17"/>
      <c r="BJ271" s="17"/>
      <c r="BK271" s="17"/>
      <c r="BL271" s="17"/>
      <c r="BM271" s="17"/>
      <c r="BN271" s="17"/>
      <c r="BO271" s="17"/>
      <c r="BP271" s="17"/>
      <c r="BQ271" s="17"/>
      <c r="BR271" s="17"/>
      <c r="BS271" s="17"/>
      <c r="BT271" s="17"/>
      <c r="BU271" s="17"/>
      <c r="BV271" s="17"/>
      <c r="BW271" s="17"/>
      <c r="BX271" s="17"/>
      <c r="BY271" s="17"/>
      <c r="BZ271" s="17"/>
      <c r="CA271" s="17"/>
      <c r="CB271" s="17"/>
      <c r="CC271" s="17"/>
      <c r="CD271" s="17"/>
      <c r="CE271" s="17"/>
      <c r="CF271" s="17"/>
      <c r="CG271" s="17"/>
      <c r="CH271" s="17"/>
      <c r="CI271" s="17"/>
      <c r="CJ271" s="17"/>
      <c r="CK271" s="17"/>
      <c r="CL271" s="17"/>
      <c r="CM271" s="17"/>
      <c r="CN271" s="17"/>
      <c r="CO271" s="17"/>
      <c r="CP271" s="17"/>
      <c r="CQ271" s="17"/>
      <c r="CR271" s="17"/>
      <c r="CS271" s="17"/>
      <c r="CT271" s="17"/>
      <c r="CU271" s="17"/>
      <c r="CV271" s="17"/>
      <c r="CW271" s="17"/>
      <c r="CX271" s="17"/>
      <c r="CY271" s="17"/>
      <c r="CZ271" s="17"/>
      <c r="DA271" s="17"/>
      <c r="DB271" s="17"/>
      <c r="DC271" s="17"/>
      <c r="DD271" s="17"/>
      <c r="DE271" s="17"/>
      <c r="DF271" s="17"/>
      <c r="DG271" s="17"/>
      <c r="DH271" s="17"/>
      <c r="DI271" s="17"/>
      <c r="DJ271" s="17"/>
      <c r="DK271" s="17"/>
      <c r="DL271" s="17"/>
      <c r="DM271" s="17"/>
      <c r="DN271" s="17"/>
      <c r="DO271" s="17"/>
      <c r="DP271" s="17"/>
      <c r="DQ271" s="17"/>
      <c r="DR271" s="17"/>
      <c r="DS271" s="17"/>
      <c r="DT271" s="17"/>
      <c r="DU271" s="17"/>
      <c r="DV271" s="17"/>
      <c r="DW271" s="17"/>
      <c r="DX271" s="17"/>
      <c r="DY271" s="17"/>
      <c r="DZ271" s="17"/>
      <c r="EA271" s="17"/>
      <c r="EB271" s="17"/>
      <c r="EC271" s="17"/>
      <c r="ED271" s="17"/>
      <c r="EE271" s="17"/>
      <c r="EF271" s="17"/>
      <c r="EG271" s="17"/>
      <c r="EH271" s="17"/>
      <c r="EI271" s="17"/>
      <c r="EJ271" s="17"/>
      <c r="EK271" s="17"/>
      <c r="EL271" s="17"/>
      <c r="EM271" s="17"/>
      <c r="EN271" s="17"/>
      <c r="EO271" s="17"/>
      <c r="EP271" s="17"/>
      <c r="EQ271" s="17"/>
      <c r="ER271" s="17"/>
      <c r="ES271" s="17"/>
      <c r="ET271" s="17"/>
      <c r="EU271" s="17"/>
      <c r="EV271" s="17"/>
      <c r="EW271" s="17"/>
      <c r="EX271" s="17"/>
      <c r="EY271" s="17"/>
      <c r="EZ271" s="17"/>
      <c r="FA271" s="17"/>
      <c r="FB271" s="17"/>
      <c r="FC271" s="17"/>
      <c r="FD271" s="17"/>
      <c r="FE271" s="17"/>
      <c r="FF271" s="17"/>
      <c r="FG271" s="17"/>
      <c r="FH271" s="17"/>
      <c r="FI271" s="17"/>
      <c r="FJ271" s="17"/>
      <c r="FK271" s="17"/>
      <c r="FL271" s="17"/>
      <c r="FM271" s="17"/>
      <c r="FN271" s="17"/>
      <c r="FO271" s="17"/>
      <c r="FP271" s="17"/>
      <c r="FQ271" s="17"/>
      <c r="FR271" s="17"/>
      <c r="FS271" s="17"/>
      <c r="FT271" s="17"/>
      <c r="FU271" s="17"/>
      <c r="FV271" s="17"/>
      <c r="FW271" s="17"/>
      <c r="FX271" s="17"/>
      <c r="FY271" s="17"/>
      <c r="FZ271" s="17"/>
      <c r="GA271" s="17"/>
      <c r="GB271" s="17"/>
      <c r="GC271" s="17"/>
      <c r="GD271" s="17"/>
      <c r="GE271" s="17"/>
      <c r="GF271" s="17"/>
      <c r="GG271" s="17"/>
      <c r="GH271" s="17"/>
      <c r="GI271" s="17"/>
      <c r="GJ271" s="17"/>
      <c r="GK271" s="17"/>
      <c r="GL271" s="17"/>
      <c r="GM271" s="17"/>
      <c r="GN271" s="17"/>
      <c r="GO271" s="17"/>
      <c r="GP271" s="17"/>
      <c r="GQ271" s="17"/>
      <c r="GR271" s="17"/>
      <c r="GS271" s="17"/>
      <c r="GT271" s="17"/>
      <c r="GU271" s="17"/>
      <c r="GV271" s="17"/>
      <c r="GW271" s="17"/>
      <c r="GX271" s="17"/>
      <c r="GY271" s="17"/>
      <c r="GZ271" s="17"/>
      <c r="HA271" s="17"/>
      <c r="HB271" s="17"/>
      <c r="HC271" s="17"/>
      <c r="HD271" s="17"/>
      <c r="HE271" s="17"/>
      <c r="HF271" s="17"/>
      <c r="HG271" s="17"/>
      <c r="HH271" s="17"/>
      <c r="HI271" s="17"/>
      <c r="HJ271" s="17"/>
      <c r="HK271" s="17"/>
      <c r="HL271" s="17"/>
      <c r="HM271" s="17"/>
      <c r="HN271" s="17"/>
    </row>
    <row r="272" spans="2:222" s="18" customFormat="1">
      <c r="B272" s="129" t="s">
        <v>488</v>
      </c>
      <c r="C272" s="32" t="s">
        <v>660</v>
      </c>
      <c r="D272" s="129" t="s">
        <v>5</v>
      </c>
      <c r="E272" s="41">
        <v>60</v>
      </c>
      <c r="F272" s="129" t="s">
        <v>151</v>
      </c>
      <c r="G272" s="129" t="s">
        <v>22</v>
      </c>
      <c r="H272" s="15" t="s">
        <v>661</v>
      </c>
      <c r="I272" s="16">
        <v>0.36</v>
      </c>
      <c r="J272" s="16">
        <f t="shared" si="14"/>
        <v>21.599999999999998</v>
      </c>
      <c r="K272" s="17"/>
      <c r="L272" s="17"/>
      <c r="M272" s="17"/>
      <c r="N272" s="17"/>
      <c r="O272" s="17"/>
      <c r="P272" s="17"/>
      <c r="Q272" s="17"/>
      <c r="R272" s="17"/>
      <c r="S272" s="17"/>
      <c r="T272" s="17"/>
      <c r="U272" s="17"/>
      <c r="V272" s="17"/>
      <c r="W272" s="17"/>
      <c r="X272" s="17"/>
      <c r="Y272" s="17"/>
      <c r="Z272" s="17"/>
      <c r="AA272" s="17"/>
      <c r="AB272" s="17"/>
      <c r="AC272" s="17"/>
      <c r="AD272" s="17"/>
      <c r="AE272" s="17"/>
      <c r="AF272" s="17"/>
      <c r="AG272" s="17"/>
      <c r="AH272" s="17"/>
      <c r="AI272" s="17"/>
      <c r="AJ272" s="17"/>
      <c r="AK272" s="17"/>
      <c r="AL272" s="17"/>
      <c r="AM272" s="17"/>
      <c r="AN272" s="17"/>
      <c r="AO272" s="17"/>
      <c r="AP272" s="17"/>
      <c r="AQ272" s="17"/>
      <c r="AR272" s="17"/>
      <c r="AS272" s="17"/>
      <c r="AT272" s="17"/>
      <c r="AU272" s="17"/>
      <c r="AV272" s="17"/>
      <c r="AW272" s="17"/>
      <c r="AX272" s="17"/>
      <c r="AY272" s="17"/>
      <c r="AZ272" s="17"/>
      <c r="BA272" s="17"/>
      <c r="BB272" s="17"/>
      <c r="BC272" s="17"/>
      <c r="BD272" s="17"/>
      <c r="BE272" s="17"/>
      <c r="BF272" s="17"/>
      <c r="BG272" s="17"/>
      <c r="BH272" s="17"/>
      <c r="BI272" s="17"/>
      <c r="BJ272" s="17"/>
      <c r="BK272" s="17"/>
      <c r="BL272" s="17"/>
      <c r="BM272" s="17"/>
      <c r="BN272" s="17"/>
      <c r="BO272" s="17"/>
      <c r="BP272" s="17"/>
      <c r="BQ272" s="17"/>
      <c r="BR272" s="17"/>
      <c r="BS272" s="17"/>
      <c r="BT272" s="17"/>
      <c r="BU272" s="17"/>
      <c r="BV272" s="17"/>
      <c r="BW272" s="17"/>
      <c r="BX272" s="17"/>
      <c r="BY272" s="17"/>
      <c r="BZ272" s="17"/>
      <c r="CA272" s="17"/>
      <c r="CB272" s="17"/>
      <c r="CC272" s="17"/>
      <c r="CD272" s="17"/>
      <c r="CE272" s="17"/>
      <c r="CF272" s="17"/>
      <c r="CG272" s="17"/>
      <c r="CH272" s="17"/>
      <c r="CI272" s="17"/>
      <c r="CJ272" s="17"/>
      <c r="CK272" s="17"/>
      <c r="CL272" s="17"/>
      <c r="CM272" s="17"/>
      <c r="CN272" s="17"/>
      <c r="CO272" s="17"/>
      <c r="CP272" s="17"/>
      <c r="CQ272" s="17"/>
      <c r="CR272" s="17"/>
      <c r="CS272" s="17"/>
      <c r="CT272" s="17"/>
      <c r="CU272" s="17"/>
      <c r="CV272" s="17"/>
      <c r="CW272" s="17"/>
      <c r="CX272" s="17"/>
      <c r="CY272" s="17"/>
      <c r="CZ272" s="17"/>
      <c r="DA272" s="17"/>
      <c r="DB272" s="17"/>
      <c r="DC272" s="17"/>
      <c r="DD272" s="17"/>
      <c r="DE272" s="17"/>
      <c r="DF272" s="17"/>
      <c r="DG272" s="17"/>
      <c r="DH272" s="17"/>
      <c r="DI272" s="17"/>
      <c r="DJ272" s="17"/>
      <c r="DK272" s="17"/>
      <c r="DL272" s="17"/>
      <c r="DM272" s="17"/>
      <c r="DN272" s="17"/>
      <c r="DO272" s="17"/>
      <c r="DP272" s="17"/>
      <c r="DQ272" s="17"/>
      <c r="DR272" s="17"/>
      <c r="DS272" s="17"/>
      <c r="DT272" s="17"/>
      <c r="DU272" s="17"/>
      <c r="DV272" s="17"/>
      <c r="DW272" s="17"/>
      <c r="DX272" s="17"/>
      <c r="DY272" s="17"/>
      <c r="DZ272" s="17"/>
      <c r="EA272" s="17"/>
      <c r="EB272" s="17"/>
      <c r="EC272" s="17"/>
      <c r="ED272" s="17"/>
      <c r="EE272" s="17"/>
      <c r="EF272" s="17"/>
      <c r="EG272" s="17"/>
      <c r="EH272" s="17"/>
      <c r="EI272" s="17"/>
      <c r="EJ272" s="17"/>
      <c r="EK272" s="17"/>
      <c r="EL272" s="17"/>
      <c r="EM272" s="17"/>
      <c r="EN272" s="17"/>
      <c r="EO272" s="17"/>
      <c r="EP272" s="17"/>
      <c r="EQ272" s="17"/>
      <c r="ER272" s="17"/>
      <c r="ES272" s="17"/>
      <c r="ET272" s="17"/>
      <c r="EU272" s="17"/>
      <c r="EV272" s="17"/>
      <c r="EW272" s="17"/>
      <c r="EX272" s="17"/>
      <c r="EY272" s="17"/>
      <c r="EZ272" s="17"/>
      <c r="FA272" s="17"/>
      <c r="FB272" s="17"/>
      <c r="FC272" s="17"/>
      <c r="FD272" s="17"/>
      <c r="FE272" s="17"/>
      <c r="FF272" s="17"/>
      <c r="FG272" s="17"/>
      <c r="FH272" s="17"/>
      <c r="FI272" s="17"/>
      <c r="FJ272" s="17"/>
      <c r="FK272" s="17"/>
      <c r="FL272" s="17"/>
      <c r="FM272" s="17"/>
      <c r="FN272" s="17"/>
      <c r="FO272" s="17"/>
      <c r="FP272" s="17"/>
      <c r="FQ272" s="17"/>
      <c r="FR272" s="17"/>
      <c r="FS272" s="17"/>
      <c r="FT272" s="17"/>
      <c r="FU272" s="17"/>
      <c r="FV272" s="17"/>
      <c r="FW272" s="17"/>
      <c r="FX272" s="17"/>
      <c r="FY272" s="17"/>
      <c r="FZ272" s="17"/>
      <c r="GA272" s="17"/>
      <c r="GB272" s="17"/>
      <c r="GC272" s="17"/>
      <c r="GD272" s="17"/>
      <c r="GE272" s="17"/>
      <c r="GF272" s="17"/>
      <c r="GG272" s="17"/>
      <c r="GH272" s="17"/>
      <c r="GI272" s="17"/>
      <c r="GJ272" s="17"/>
      <c r="GK272" s="17"/>
      <c r="GL272" s="17"/>
      <c r="GM272" s="17"/>
      <c r="GN272" s="17"/>
      <c r="GO272" s="17"/>
      <c r="GP272" s="17"/>
      <c r="GQ272" s="17"/>
      <c r="GR272" s="17"/>
      <c r="GS272" s="17"/>
      <c r="GT272" s="17"/>
      <c r="GU272" s="17"/>
      <c r="GV272" s="17"/>
      <c r="GW272" s="17"/>
      <c r="GX272" s="17"/>
      <c r="GY272" s="17"/>
      <c r="GZ272" s="17"/>
      <c r="HA272" s="17"/>
      <c r="HB272" s="17"/>
      <c r="HC272" s="17"/>
      <c r="HD272" s="17"/>
      <c r="HE272" s="17"/>
      <c r="HF272" s="17"/>
      <c r="HG272" s="17"/>
      <c r="HH272" s="17"/>
      <c r="HI272" s="17"/>
      <c r="HJ272" s="17"/>
      <c r="HK272" s="17"/>
      <c r="HL272" s="17"/>
      <c r="HM272" s="17"/>
      <c r="HN272" s="17"/>
    </row>
    <row r="273" spans="2:222" s="18" customFormat="1" ht="20.100000000000001" customHeight="1">
      <c r="B273" s="129"/>
      <c r="C273" s="39" t="s">
        <v>69</v>
      </c>
      <c r="D273" s="129" t="s">
        <v>5</v>
      </c>
      <c r="E273" s="129"/>
      <c r="F273" s="129"/>
      <c r="G273" s="129"/>
      <c r="H273" s="15"/>
      <c r="I273" s="16"/>
      <c r="J273" s="165">
        <f>SUBTOTAL(9,J264:J272)</f>
        <v>18917.68</v>
      </c>
      <c r="K273" s="17"/>
      <c r="L273" s="17"/>
      <c r="M273" s="17"/>
      <c r="N273" s="17"/>
      <c r="O273" s="17"/>
      <c r="P273" s="17"/>
      <c r="Q273" s="17"/>
      <c r="R273" s="17"/>
      <c r="S273" s="17"/>
      <c r="T273" s="17"/>
      <c r="U273" s="17"/>
      <c r="V273" s="17"/>
      <c r="W273" s="17"/>
      <c r="X273" s="17"/>
      <c r="Y273" s="17"/>
      <c r="Z273" s="17"/>
      <c r="AA273" s="17"/>
      <c r="AB273" s="17"/>
      <c r="AC273" s="17"/>
      <c r="AD273" s="17"/>
      <c r="AE273" s="17"/>
      <c r="AF273" s="17"/>
      <c r="AG273" s="17"/>
      <c r="AH273" s="17"/>
      <c r="AI273" s="17"/>
      <c r="AJ273" s="17"/>
      <c r="AK273" s="17"/>
      <c r="AL273" s="17"/>
      <c r="AM273" s="17"/>
      <c r="AN273" s="17"/>
      <c r="AO273" s="17"/>
      <c r="AP273" s="17"/>
      <c r="AQ273" s="17"/>
      <c r="AR273" s="17"/>
      <c r="AS273" s="17"/>
      <c r="AT273" s="17"/>
      <c r="AU273" s="17"/>
      <c r="AV273" s="17"/>
      <c r="AW273" s="17"/>
      <c r="AX273" s="17"/>
      <c r="AY273" s="17"/>
      <c r="AZ273" s="17"/>
      <c r="BA273" s="17"/>
      <c r="BB273" s="17"/>
      <c r="BC273" s="17"/>
      <c r="BD273" s="17"/>
      <c r="BE273" s="17"/>
      <c r="BF273" s="17"/>
      <c r="BG273" s="17"/>
      <c r="BH273" s="17"/>
      <c r="BI273" s="17"/>
      <c r="BJ273" s="17"/>
      <c r="BK273" s="17"/>
      <c r="BL273" s="17"/>
      <c r="BM273" s="17"/>
      <c r="BN273" s="17"/>
      <c r="BO273" s="17"/>
      <c r="BP273" s="17"/>
      <c r="BQ273" s="17"/>
      <c r="BR273" s="17"/>
      <c r="BS273" s="17"/>
      <c r="BT273" s="17"/>
      <c r="BU273" s="17"/>
      <c r="BV273" s="17"/>
      <c r="BW273" s="17"/>
      <c r="BX273" s="17"/>
      <c r="BY273" s="17"/>
      <c r="BZ273" s="17"/>
      <c r="CA273" s="17"/>
      <c r="CB273" s="17"/>
      <c r="CC273" s="17"/>
      <c r="CD273" s="17"/>
      <c r="CE273" s="17"/>
      <c r="CF273" s="17"/>
      <c r="CG273" s="17"/>
      <c r="CH273" s="17"/>
      <c r="CI273" s="17"/>
      <c r="CJ273" s="17"/>
      <c r="CK273" s="17"/>
      <c r="CL273" s="17"/>
      <c r="CM273" s="17"/>
      <c r="CN273" s="17"/>
      <c r="CO273" s="17"/>
      <c r="CP273" s="17"/>
      <c r="CQ273" s="17"/>
      <c r="CR273" s="17"/>
      <c r="CS273" s="17"/>
      <c r="CT273" s="17"/>
      <c r="CU273" s="17"/>
      <c r="CV273" s="17"/>
      <c r="CW273" s="17"/>
      <c r="CX273" s="17"/>
      <c r="CY273" s="17"/>
      <c r="CZ273" s="17"/>
      <c r="DA273" s="17"/>
      <c r="DB273" s="17"/>
      <c r="DC273" s="17"/>
      <c r="DD273" s="17"/>
      <c r="DE273" s="17"/>
      <c r="DF273" s="17"/>
      <c r="DG273" s="17"/>
      <c r="DH273" s="17"/>
      <c r="DI273" s="17"/>
      <c r="DJ273" s="17"/>
      <c r="DK273" s="17"/>
      <c r="DL273" s="17"/>
      <c r="DM273" s="17"/>
      <c r="DN273" s="17"/>
      <c r="DO273" s="17"/>
      <c r="DP273" s="17"/>
      <c r="DQ273" s="17"/>
      <c r="DR273" s="17"/>
      <c r="DS273" s="17"/>
      <c r="DT273" s="17"/>
      <c r="DU273" s="17"/>
      <c r="DV273" s="17"/>
      <c r="DW273" s="17"/>
      <c r="DX273" s="17"/>
      <c r="DY273" s="17"/>
      <c r="DZ273" s="17"/>
      <c r="EA273" s="17"/>
      <c r="EB273" s="17"/>
      <c r="EC273" s="17"/>
      <c r="ED273" s="17"/>
      <c r="EE273" s="17"/>
      <c r="EF273" s="17"/>
      <c r="EG273" s="17"/>
      <c r="EH273" s="17"/>
      <c r="EI273" s="17"/>
      <c r="EJ273" s="17"/>
      <c r="EK273" s="17"/>
      <c r="EL273" s="17"/>
      <c r="EM273" s="17"/>
      <c r="EN273" s="17"/>
      <c r="EO273" s="17"/>
      <c r="EP273" s="17"/>
      <c r="EQ273" s="17"/>
      <c r="ER273" s="17"/>
      <c r="ES273" s="17"/>
      <c r="ET273" s="17"/>
      <c r="EU273" s="17"/>
      <c r="EV273" s="17"/>
      <c r="EW273" s="17"/>
      <c r="EX273" s="17"/>
      <c r="EY273" s="17"/>
      <c r="EZ273" s="17"/>
      <c r="FA273" s="17"/>
      <c r="FB273" s="17"/>
      <c r="FC273" s="17"/>
      <c r="FD273" s="17"/>
      <c r="FE273" s="17"/>
      <c r="FF273" s="17"/>
      <c r="FG273" s="17"/>
      <c r="FH273" s="17"/>
      <c r="FI273" s="17"/>
      <c r="FJ273" s="17"/>
      <c r="FK273" s="17"/>
      <c r="FL273" s="17"/>
      <c r="FM273" s="17"/>
      <c r="FN273" s="17"/>
      <c r="FO273" s="17"/>
      <c r="FP273" s="17"/>
      <c r="FQ273" s="17"/>
      <c r="FR273" s="17"/>
      <c r="FS273" s="17"/>
      <c r="FT273" s="17"/>
      <c r="FU273" s="17"/>
      <c r="FV273" s="17"/>
      <c r="FW273" s="17"/>
      <c r="FX273" s="17"/>
      <c r="FY273" s="17"/>
      <c r="FZ273" s="17"/>
      <c r="GA273" s="17"/>
      <c r="GB273" s="17"/>
      <c r="GC273" s="17"/>
      <c r="GD273" s="17"/>
      <c r="GE273" s="17"/>
      <c r="GF273" s="17"/>
      <c r="GG273" s="17"/>
      <c r="GH273" s="17"/>
      <c r="GI273" s="17"/>
      <c r="GJ273" s="17"/>
      <c r="GK273" s="17"/>
      <c r="GL273" s="17"/>
      <c r="GM273" s="17"/>
      <c r="GN273" s="17"/>
      <c r="GO273" s="17"/>
      <c r="GP273" s="17"/>
      <c r="GQ273" s="17"/>
      <c r="GR273" s="17"/>
      <c r="GS273" s="17"/>
      <c r="GT273" s="17"/>
      <c r="GU273" s="17"/>
      <c r="GV273" s="17"/>
      <c r="GW273" s="17"/>
      <c r="GX273" s="17"/>
      <c r="GY273" s="17"/>
      <c r="GZ273" s="17"/>
      <c r="HA273" s="17"/>
      <c r="HB273" s="17"/>
      <c r="HC273" s="17"/>
      <c r="HD273" s="17"/>
      <c r="HE273" s="17"/>
      <c r="HF273" s="17"/>
      <c r="HG273" s="17"/>
      <c r="HH273" s="17"/>
      <c r="HI273" s="17"/>
      <c r="HJ273" s="17"/>
      <c r="HK273" s="17"/>
      <c r="HL273" s="17"/>
      <c r="HM273" s="17"/>
      <c r="HN273" s="17"/>
    </row>
    <row r="274" spans="2:222" s="47" customFormat="1" ht="24" customHeight="1">
      <c r="B274" s="33">
        <v>9</v>
      </c>
      <c r="C274" s="33" t="s">
        <v>204</v>
      </c>
      <c r="D274" s="33" t="s">
        <v>5</v>
      </c>
      <c r="E274" s="33"/>
      <c r="F274" s="33"/>
      <c r="G274" s="33" t="s">
        <v>3</v>
      </c>
      <c r="H274" s="33" t="s">
        <v>3</v>
      </c>
      <c r="I274" s="33" t="s">
        <v>3</v>
      </c>
      <c r="J274" s="163">
        <f>J292</f>
        <v>8421.760000000002</v>
      </c>
    </row>
    <row r="275" spans="2:222" s="18" customFormat="1">
      <c r="B275" s="129" t="s">
        <v>489</v>
      </c>
      <c r="C275" s="32" t="s">
        <v>735</v>
      </c>
      <c r="D275" s="129" t="s">
        <v>5</v>
      </c>
      <c r="E275" s="41">
        <v>1</v>
      </c>
      <c r="F275" s="129" t="s">
        <v>151</v>
      </c>
      <c r="G275" s="129" t="s">
        <v>22</v>
      </c>
      <c r="H275" s="15" t="s">
        <v>205</v>
      </c>
      <c r="I275" s="16">
        <v>3325.55</v>
      </c>
      <c r="J275" s="16">
        <f t="shared" ref="J275:J291" si="15">I275*E275</f>
        <v>3325.55</v>
      </c>
      <c r="K275" s="17"/>
      <c r="L275" s="17"/>
      <c r="M275" s="17"/>
      <c r="N275" s="17"/>
      <c r="O275" s="17"/>
      <c r="P275" s="17"/>
      <c r="Q275" s="17"/>
      <c r="R275" s="17"/>
      <c r="S275" s="17"/>
      <c r="T275" s="17"/>
      <c r="U275" s="17"/>
      <c r="V275" s="17"/>
      <c r="W275" s="17"/>
      <c r="X275" s="17"/>
      <c r="Y275" s="17"/>
      <c r="Z275" s="17"/>
      <c r="AA275" s="17"/>
      <c r="AB275" s="17"/>
      <c r="AC275" s="17"/>
      <c r="AD275" s="17"/>
      <c r="AE275" s="17"/>
      <c r="AF275" s="17"/>
      <c r="AG275" s="17"/>
      <c r="AH275" s="17"/>
      <c r="AI275" s="17"/>
      <c r="AJ275" s="17"/>
      <c r="AK275" s="17"/>
      <c r="AL275" s="17"/>
      <c r="AM275" s="17"/>
      <c r="AN275" s="17"/>
      <c r="AO275" s="17"/>
      <c r="AP275" s="17"/>
      <c r="AQ275" s="17"/>
      <c r="AR275" s="17"/>
      <c r="AS275" s="17"/>
      <c r="AT275" s="17"/>
      <c r="AU275" s="17"/>
      <c r="AV275" s="17"/>
      <c r="AW275" s="17"/>
      <c r="AX275" s="17"/>
      <c r="AY275" s="17"/>
      <c r="AZ275" s="17"/>
      <c r="BA275" s="17"/>
      <c r="BB275" s="17"/>
      <c r="BC275" s="17"/>
      <c r="BD275" s="17"/>
      <c r="BE275" s="17"/>
      <c r="BF275" s="17"/>
      <c r="BG275" s="17"/>
      <c r="BH275" s="17"/>
      <c r="BI275" s="17"/>
      <c r="BJ275" s="17"/>
      <c r="BK275" s="17"/>
      <c r="BL275" s="17"/>
      <c r="BM275" s="17"/>
      <c r="BN275" s="17"/>
      <c r="BO275" s="17"/>
      <c r="BP275" s="17"/>
      <c r="BQ275" s="17"/>
      <c r="BR275" s="17"/>
      <c r="BS275" s="17"/>
      <c r="BT275" s="17"/>
      <c r="BU275" s="17"/>
      <c r="BV275" s="17"/>
      <c r="BW275" s="17"/>
      <c r="BX275" s="17"/>
      <c r="BY275" s="17"/>
      <c r="BZ275" s="17"/>
      <c r="CA275" s="17"/>
      <c r="CB275" s="17"/>
      <c r="CC275" s="17"/>
      <c r="CD275" s="17"/>
      <c r="CE275" s="17"/>
      <c r="CF275" s="17"/>
      <c r="CG275" s="17"/>
      <c r="CH275" s="17"/>
      <c r="CI275" s="17"/>
      <c r="CJ275" s="17"/>
      <c r="CK275" s="17"/>
      <c r="CL275" s="17"/>
      <c r="CM275" s="17"/>
      <c r="CN275" s="17"/>
      <c r="CO275" s="17"/>
      <c r="CP275" s="17"/>
      <c r="CQ275" s="17"/>
      <c r="CR275" s="17"/>
      <c r="CS275" s="17"/>
      <c r="CT275" s="17"/>
      <c r="CU275" s="17"/>
      <c r="CV275" s="17"/>
      <c r="CW275" s="17"/>
      <c r="CX275" s="17"/>
      <c r="CY275" s="17"/>
      <c r="CZ275" s="17"/>
      <c r="DA275" s="17"/>
      <c r="DB275" s="17"/>
      <c r="DC275" s="17"/>
      <c r="DD275" s="17"/>
      <c r="DE275" s="17"/>
      <c r="DF275" s="17"/>
      <c r="DG275" s="17"/>
      <c r="DH275" s="17"/>
      <c r="DI275" s="17"/>
      <c r="DJ275" s="17"/>
      <c r="DK275" s="17"/>
      <c r="DL275" s="17"/>
      <c r="DM275" s="17"/>
      <c r="DN275" s="17"/>
      <c r="DO275" s="17"/>
      <c r="DP275" s="17"/>
      <c r="DQ275" s="17"/>
      <c r="DR275" s="17"/>
      <c r="DS275" s="17"/>
      <c r="DT275" s="17"/>
      <c r="DU275" s="17"/>
      <c r="DV275" s="17"/>
      <c r="DW275" s="17"/>
      <c r="DX275" s="17"/>
      <c r="DY275" s="17"/>
      <c r="DZ275" s="17"/>
      <c r="EA275" s="17"/>
      <c r="EB275" s="17"/>
      <c r="EC275" s="17"/>
      <c r="ED275" s="17"/>
      <c r="EE275" s="17"/>
      <c r="EF275" s="17"/>
      <c r="EG275" s="17"/>
      <c r="EH275" s="17"/>
      <c r="EI275" s="17"/>
      <c r="EJ275" s="17"/>
      <c r="EK275" s="17"/>
      <c r="EL275" s="17"/>
      <c r="EM275" s="17"/>
      <c r="EN275" s="17"/>
      <c r="EO275" s="17"/>
      <c r="EP275" s="17"/>
      <c r="EQ275" s="17"/>
      <c r="ER275" s="17"/>
      <c r="ES275" s="17"/>
      <c r="ET275" s="17"/>
      <c r="EU275" s="17"/>
      <c r="EV275" s="17"/>
      <c r="EW275" s="17"/>
      <c r="EX275" s="17"/>
      <c r="EY275" s="17"/>
      <c r="EZ275" s="17"/>
      <c r="FA275" s="17"/>
      <c r="FB275" s="17"/>
      <c r="FC275" s="17"/>
      <c r="FD275" s="17"/>
      <c r="FE275" s="17"/>
      <c r="FF275" s="17"/>
      <c r="FG275" s="17"/>
      <c r="FH275" s="17"/>
      <c r="FI275" s="17"/>
      <c r="FJ275" s="17"/>
      <c r="FK275" s="17"/>
      <c r="FL275" s="17"/>
      <c r="FM275" s="17"/>
      <c r="FN275" s="17"/>
      <c r="FO275" s="17"/>
      <c r="FP275" s="17"/>
      <c r="FQ275" s="17"/>
      <c r="FR275" s="17"/>
      <c r="FS275" s="17"/>
      <c r="FT275" s="17"/>
      <c r="FU275" s="17"/>
      <c r="FV275" s="17"/>
      <c r="FW275" s="17"/>
      <c r="FX275" s="17"/>
      <c r="FY275" s="17"/>
      <c r="FZ275" s="17"/>
      <c r="GA275" s="17"/>
      <c r="GB275" s="17"/>
      <c r="GC275" s="17"/>
      <c r="GD275" s="17"/>
      <c r="GE275" s="17"/>
      <c r="GF275" s="17"/>
      <c r="GG275" s="17"/>
      <c r="GH275" s="17"/>
      <c r="GI275" s="17"/>
      <c r="GJ275" s="17"/>
      <c r="GK275" s="17"/>
      <c r="GL275" s="17"/>
      <c r="GM275" s="17"/>
      <c r="GN275" s="17"/>
      <c r="GO275" s="17"/>
      <c r="GP275" s="17"/>
      <c r="GQ275" s="17"/>
      <c r="GR275" s="17"/>
      <c r="GS275" s="17"/>
      <c r="GT275" s="17"/>
      <c r="GU275" s="17"/>
      <c r="GV275" s="17"/>
      <c r="GW275" s="17"/>
      <c r="GX275" s="17"/>
      <c r="GY275" s="17"/>
      <c r="GZ275" s="17"/>
      <c r="HA275" s="17"/>
      <c r="HB275" s="17"/>
      <c r="HC275" s="17"/>
      <c r="HD275" s="17"/>
      <c r="HE275" s="17"/>
      <c r="HF275" s="17"/>
      <c r="HG275" s="17"/>
      <c r="HH275" s="17"/>
      <c r="HI275" s="17"/>
      <c r="HJ275" s="17"/>
      <c r="HK275" s="17"/>
      <c r="HL275" s="17"/>
      <c r="HM275" s="17"/>
      <c r="HN275" s="17"/>
    </row>
    <row r="276" spans="2:222" s="18" customFormat="1">
      <c r="B276" s="129" t="s">
        <v>490</v>
      </c>
      <c r="C276" s="76" t="s">
        <v>1153</v>
      </c>
      <c r="D276" s="129" t="s">
        <v>5</v>
      </c>
      <c r="E276" s="41">
        <v>1</v>
      </c>
      <c r="F276" s="129" t="s">
        <v>151</v>
      </c>
      <c r="G276" s="129" t="s">
        <v>22</v>
      </c>
      <c r="H276" s="76" t="s">
        <v>1154</v>
      </c>
      <c r="I276" s="16">
        <v>286.66000000000003</v>
      </c>
      <c r="J276" s="68">
        <f t="shared" si="15"/>
        <v>286.66000000000003</v>
      </c>
      <c r="K276" s="17"/>
      <c r="L276" s="17"/>
      <c r="M276" s="17"/>
      <c r="N276" s="17"/>
      <c r="O276" s="17"/>
      <c r="P276" s="17"/>
      <c r="Q276" s="17"/>
      <c r="R276" s="17"/>
      <c r="S276" s="17"/>
      <c r="T276" s="17"/>
      <c r="U276" s="17"/>
      <c r="V276" s="17"/>
      <c r="W276" s="17"/>
      <c r="X276" s="17"/>
      <c r="Y276" s="17"/>
      <c r="Z276" s="17"/>
      <c r="AA276" s="17"/>
      <c r="AB276" s="17"/>
      <c r="AC276" s="17"/>
      <c r="AD276" s="17"/>
      <c r="AE276" s="17"/>
      <c r="AF276" s="17"/>
      <c r="AG276" s="17"/>
      <c r="AH276" s="17"/>
      <c r="AI276" s="17"/>
      <c r="AJ276" s="17"/>
      <c r="AK276" s="17"/>
      <c r="AL276" s="17"/>
      <c r="AM276" s="17"/>
      <c r="AN276" s="17"/>
      <c r="AO276" s="17"/>
      <c r="AP276" s="17"/>
      <c r="AQ276" s="17"/>
      <c r="AR276" s="17"/>
      <c r="AS276" s="17"/>
      <c r="AT276" s="17"/>
      <c r="AU276" s="17"/>
      <c r="AV276" s="17"/>
      <c r="AW276" s="17"/>
      <c r="AX276" s="17"/>
      <c r="AY276" s="17"/>
      <c r="AZ276" s="17"/>
      <c r="BA276" s="17"/>
      <c r="BB276" s="17"/>
      <c r="BC276" s="17"/>
      <c r="BD276" s="17"/>
      <c r="BE276" s="17"/>
      <c r="BF276" s="17"/>
      <c r="BG276" s="17"/>
      <c r="BH276" s="17"/>
      <c r="BI276" s="17"/>
      <c r="BJ276" s="17"/>
      <c r="BK276" s="17"/>
      <c r="BL276" s="17"/>
      <c r="BM276" s="17"/>
      <c r="BN276" s="17"/>
      <c r="BO276" s="17"/>
      <c r="BP276" s="17"/>
      <c r="BQ276" s="17"/>
      <c r="BR276" s="17"/>
      <c r="BS276" s="17"/>
      <c r="BT276" s="17"/>
      <c r="BU276" s="17"/>
      <c r="BV276" s="17"/>
      <c r="BW276" s="17"/>
      <c r="BX276" s="17"/>
      <c r="BY276" s="17"/>
      <c r="BZ276" s="17"/>
      <c r="CA276" s="17"/>
      <c r="CB276" s="17"/>
      <c r="CC276" s="17"/>
      <c r="CD276" s="17"/>
      <c r="CE276" s="17"/>
      <c r="CF276" s="17"/>
      <c r="CG276" s="17"/>
      <c r="CH276" s="17"/>
      <c r="CI276" s="17"/>
      <c r="CJ276" s="17"/>
      <c r="CK276" s="17"/>
      <c r="CL276" s="17"/>
      <c r="CM276" s="17"/>
      <c r="CN276" s="17"/>
      <c r="CO276" s="17"/>
      <c r="CP276" s="17"/>
      <c r="CQ276" s="17"/>
      <c r="CR276" s="17"/>
      <c r="CS276" s="17"/>
      <c r="CT276" s="17"/>
      <c r="CU276" s="17"/>
      <c r="CV276" s="17"/>
      <c r="CW276" s="17"/>
      <c r="CX276" s="17"/>
      <c r="CY276" s="17"/>
      <c r="CZ276" s="17"/>
      <c r="DA276" s="17"/>
      <c r="DB276" s="17"/>
      <c r="DC276" s="17"/>
      <c r="DD276" s="17"/>
      <c r="DE276" s="17"/>
      <c r="DF276" s="17"/>
      <c r="DG276" s="17"/>
      <c r="DH276" s="17"/>
      <c r="DI276" s="17"/>
      <c r="DJ276" s="17"/>
      <c r="DK276" s="17"/>
      <c r="DL276" s="17"/>
      <c r="DM276" s="17"/>
      <c r="DN276" s="17"/>
      <c r="DO276" s="17"/>
      <c r="DP276" s="17"/>
      <c r="DQ276" s="17"/>
      <c r="DR276" s="17"/>
      <c r="DS276" s="17"/>
      <c r="DT276" s="17"/>
      <c r="DU276" s="17"/>
      <c r="DV276" s="17"/>
      <c r="DW276" s="17"/>
      <c r="DX276" s="17"/>
      <c r="DY276" s="17"/>
      <c r="DZ276" s="17"/>
      <c r="EA276" s="17"/>
      <c r="EB276" s="17"/>
      <c r="EC276" s="17"/>
      <c r="ED276" s="17"/>
      <c r="EE276" s="17"/>
      <c r="EF276" s="17"/>
      <c r="EG276" s="17"/>
      <c r="EH276" s="17"/>
      <c r="EI276" s="17"/>
      <c r="EJ276" s="17"/>
      <c r="EK276" s="17"/>
      <c r="EL276" s="17"/>
      <c r="EM276" s="17"/>
      <c r="EN276" s="17"/>
      <c r="EO276" s="17"/>
      <c r="EP276" s="17"/>
      <c r="EQ276" s="17"/>
      <c r="ER276" s="17"/>
      <c r="ES276" s="17"/>
      <c r="ET276" s="17"/>
      <c r="EU276" s="17"/>
      <c r="EV276" s="17"/>
      <c r="EW276" s="17"/>
      <c r="EX276" s="17"/>
      <c r="EY276" s="17"/>
      <c r="EZ276" s="17"/>
      <c r="FA276" s="17"/>
      <c r="FB276" s="17"/>
      <c r="FC276" s="17"/>
      <c r="FD276" s="17"/>
      <c r="FE276" s="17"/>
      <c r="FF276" s="17"/>
      <c r="FG276" s="17"/>
      <c r="FH276" s="17"/>
      <c r="FI276" s="17"/>
      <c r="FJ276" s="17"/>
      <c r="FK276" s="17"/>
      <c r="FL276" s="17"/>
      <c r="FM276" s="17"/>
      <c r="FN276" s="17"/>
      <c r="FO276" s="17"/>
      <c r="FP276" s="17"/>
      <c r="FQ276" s="17"/>
      <c r="FR276" s="17"/>
      <c r="FS276" s="17"/>
      <c r="FT276" s="17"/>
      <c r="FU276" s="17"/>
      <c r="FV276" s="17"/>
      <c r="FW276" s="17"/>
      <c r="FX276" s="17"/>
      <c r="FY276" s="17"/>
      <c r="FZ276" s="17"/>
      <c r="GA276" s="17"/>
      <c r="GB276" s="17"/>
      <c r="GC276" s="17"/>
      <c r="GD276" s="17"/>
      <c r="GE276" s="17"/>
      <c r="GF276" s="17"/>
      <c r="GG276" s="17"/>
      <c r="GH276" s="17"/>
      <c r="GI276" s="17"/>
      <c r="GJ276" s="17"/>
      <c r="GK276" s="17"/>
      <c r="GL276" s="17"/>
      <c r="GM276" s="17"/>
      <c r="GN276" s="17"/>
      <c r="GO276" s="17"/>
      <c r="GP276" s="17"/>
      <c r="GQ276" s="17"/>
      <c r="GR276" s="17"/>
      <c r="GS276" s="17"/>
      <c r="GT276" s="17"/>
      <c r="GU276" s="17"/>
      <c r="GV276" s="17"/>
      <c r="GW276" s="17"/>
      <c r="GX276" s="17"/>
      <c r="GY276" s="17"/>
      <c r="GZ276" s="17"/>
      <c r="HA276" s="17"/>
      <c r="HB276" s="17"/>
      <c r="HC276" s="17"/>
      <c r="HD276" s="17"/>
      <c r="HE276" s="17"/>
      <c r="HF276" s="17"/>
      <c r="HG276" s="17"/>
      <c r="HH276" s="17"/>
      <c r="HI276" s="17"/>
      <c r="HJ276" s="17"/>
      <c r="HK276" s="17"/>
      <c r="HL276" s="17"/>
      <c r="HM276" s="17"/>
      <c r="HN276" s="17"/>
    </row>
    <row r="277" spans="2:222" s="18" customFormat="1">
      <c r="B277" s="129" t="s">
        <v>491</v>
      </c>
      <c r="C277" s="32" t="s">
        <v>207</v>
      </c>
      <c r="D277" s="129" t="s">
        <v>5</v>
      </c>
      <c r="E277" s="41">
        <v>1</v>
      </c>
      <c r="F277" s="129" t="s">
        <v>151</v>
      </c>
      <c r="G277" s="129" t="s">
        <v>22</v>
      </c>
      <c r="H277" s="15" t="s">
        <v>208</v>
      </c>
      <c r="I277" s="16">
        <v>365.68</v>
      </c>
      <c r="J277" s="16">
        <f t="shared" si="15"/>
        <v>365.68</v>
      </c>
      <c r="K277" s="17"/>
      <c r="L277" s="17"/>
      <c r="M277" s="17"/>
      <c r="N277" s="17"/>
      <c r="O277" s="17"/>
      <c r="P277" s="17"/>
      <c r="Q277" s="17"/>
      <c r="R277" s="17"/>
      <c r="S277" s="17"/>
      <c r="T277" s="17"/>
      <c r="U277" s="17"/>
      <c r="V277" s="17"/>
      <c r="W277" s="17"/>
      <c r="X277" s="17"/>
      <c r="Y277" s="17"/>
      <c r="Z277" s="17"/>
      <c r="AA277" s="17"/>
      <c r="AB277" s="17"/>
      <c r="AC277" s="17"/>
      <c r="AD277" s="17"/>
      <c r="AE277" s="17"/>
      <c r="AF277" s="17"/>
      <c r="AG277" s="17"/>
      <c r="AH277" s="17"/>
      <c r="AI277" s="17"/>
      <c r="AJ277" s="17"/>
      <c r="AK277" s="17"/>
      <c r="AL277" s="17"/>
      <c r="AM277" s="17"/>
      <c r="AN277" s="17"/>
      <c r="AO277" s="17"/>
      <c r="AP277" s="17"/>
      <c r="AQ277" s="17"/>
      <c r="AR277" s="17"/>
      <c r="AS277" s="17"/>
      <c r="AT277" s="17"/>
      <c r="AU277" s="17"/>
      <c r="AV277" s="17"/>
      <c r="AW277" s="17"/>
      <c r="AX277" s="17"/>
      <c r="AY277" s="17"/>
      <c r="AZ277" s="17"/>
      <c r="BA277" s="17"/>
      <c r="BB277" s="17"/>
      <c r="BC277" s="17"/>
      <c r="BD277" s="17"/>
      <c r="BE277" s="17"/>
      <c r="BF277" s="17"/>
      <c r="BG277" s="17"/>
      <c r="BH277" s="17"/>
      <c r="BI277" s="17"/>
      <c r="BJ277" s="17"/>
      <c r="BK277" s="17"/>
      <c r="BL277" s="17"/>
      <c r="BM277" s="17"/>
      <c r="BN277" s="17"/>
      <c r="BO277" s="17"/>
      <c r="BP277" s="17"/>
      <c r="BQ277" s="17"/>
      <c r="BR277" s="17"/>
      <c r="BS277" s="17"/>
      <c r="BT277" s="17"/>
      <c r="BU277" s="17"/>
      <c r="BV277" s="17"/>
      <c r="BW277" s="17"/>
      <c r="BX277" s="17"/>
      <c r="BY277" s="17"/>
      <c r="BZ277" s="17"/>
      <c r="CA277" s="17"/>
      <c r="CB277" s="17"/>
      <c r="CC277" s="17"/>
      <c r="CD277" s="17"/>
      <c r="CE277" s="17"/>
      <c r="CF277" s="17"/>
      <c r="CG277" s="17"/>
      <c r="CH277" s="17"/>
      <c r="CI277" s="17"/>
      <c r="CJ277" s="17"/>
      <c r="CK277" s="17"/>
      <c r="CL277" s="17"/>
      <c r="CM277" s="17"/>
      <c r="CN277" s="17"/>
      <c r="CO277" s="17"/>
      <c r="CP277" s="17"/>
      <c r="CQ277" s="17"/>
      <c r="CR277" s="17"/>
      <c r="CS277" s="17"/>
      <c r="CT277" s="17"/>
      <c r="CU277" s="17"/>
      <c r="CV277" s="17"/>
      <c r="CW277" s="17"/>
      <c r="CX277" s="17"/>
      <c r="CY277" s="17"/>
      <c r="CZ277" s="17"/>
      <c r="DA277" s="17"/>
      <c r="DB277" s="17"/>
      <c r="DC277" s="17"/>
      <c r="DD277" s="17"/>
      <c r="DE277" s="17"/>
      <c r="DF277" s="17"/>
      <c r="DG277" s="17"/>
      <c r="DH277" s="17"/>
      <c r="DI277" s="17"/>
      <c r="DJ277" s="17"/>
      <c r="DK277" s="17"/>
      <c r="DL277" s="17"/>
      <c r="DM277" s="17"/>
      <c r="DN277" s="17"/>
      <c r="DO277" s="17"/>
      <c r="DP277" s="17"/>
      <c r="DQ277" s="17"/>
      <c r="DR277" s="17"/>
      <c r="DS277" s="17"/>
      <c r="DT277" s="17"/>
      <c r="DU277" s="17"/>
      <c r="DV277" s="17"/>
      <c r="DW277" s="17"/>
      <c r="DX277" s="17"/>
      <c r="DY277" s="17"/>
      <c r="DZ277" s="17"/>
      <c r="EA277" s="17"/>
      <c r="EB277" s="17"/>
      <c r="EC277" s="17"/>
      <c r="ED277" s="17"/>
      <c r="EE277" s="17"/>
      <c r="EF277" s="17"/>
      <c r="EG277" s="17"/>
      <c r="EH277" s="17"/>
      <c r="EI277" s="17"/>
      <c r="EJ277" s="17"/>
      <c r="EK277" s="17"/>
      <c r="EL277" s="17"/>
      <c r="EM277" s="17"/>
      <c r="EN277" s="17"/>
      <c r="EO277" s="17"/>
      <c r="EP277" s="17"/>
      <c r="EQ277" s="17"/>
      <c r="ER277" s="17"/>
      <c r="ES277" s="17"/>
      <c r="ET277" s="17"/>
      <c r="EU277" s="17"/>
      <c r="EV277" s="17"/>
      <c r="EW277" s="17"/>
      <c r="EX277" s="17"/>
      <c r="EY277" s="17"/>
      <c r="EZ277" s="17"/>
      <c r="FA277" s="17"/>
      <c r="FB277" s="17"/>
      <c r="FC277" s="17"/>
      <c r="FD277" s="17"/>
      <c r="FE277" s="17"/>
      <c r="FF277" s="17"/>
      <c r="FG277" s="17"/>
      <c r="FH277" s="17"/>
      <c r="FI277" s="17"/>
      <c r="FJ277" s="17"/>
      <c r="FK277" s="17"/>
      <c r="FL277" s="17"/>
      <c r="FM277" s="17"/>
      <c r="FN277" s="17"/>
      <c r="FO277" s="17"/>
      <c r="FP277" s="17"/>
      <c r="FQ277" s="17"/>
      <c r="FR277" s="17"/>
      <c r="FS277" s="17"/>
      <c r="FT277" s="17"/>
      <c r="FU277" s="17"/>
      <c r="FV277" s="17"/>
      <c r="FW277" s="17"/>
      <c r="FX277" s="17"/>
      <c r="FY277" s="17"/>
      <c r="FZ277" s="17"/>
      <c r="GA277" s="17"/>
      <c r="GB277" s="17"/>
      <c r="GC277" s="17"/>
      <c r="GD277" s="17"/>
      <c r="GE277" s="17"/>
      <c r="GF277" s="17"/>
      <c r="GG277" s="17"/>
      <c r="GH277" s="17"/>
      <c r="GI277" s="17"/>
      <c r="GJ277" s="17"/>
      <c r="GK277" s="17"/>
      <c r="GL277" s="17"/>
      <c r="GM277" s="17"/>
      <c r="GN277" s="17"/>
      <c r="GO277" s="17"/>
      <c r="GP277" s="17"/>
      <c r="GQ277" s="17"/>
      <c r="GR277" s="17"/>
      <c r="GS277" s="17"/>
      <c r="GT277" s="17"/>
      <c r="GU277" s="17"/>
      <c r="GV277" s="17"/>
      <c r="GW277" s="17"/>
      <c r="GX277" s="17"/>
      <c r="GY277" s="17"/>
      <c r="GZ277" s="17"/>
      <c r="HA277" s="17"/>
      <c r="HB277" s="17"/>
      <c r="HC277" s="17"/>
      <c r="HD277" s="17"/>
      <c r="HE277" s="17"/>
      <c r="HF277" s="17"/>
      <c r="HG277" s="17"/>
      <c r="HH277" s="17"/>
      <c r="HI277" s="17"/>
      <c r="HJ277" s="17"/>
      <c r="HK277" s="17"/>
      <c r="HL277" s="17"/>
      <c r="HM277" s="17"/>
      <c r="HN277" s="17"/>
    </row>
    <row r="278" spans="2:222" s="18" customFormat="1">
      <c r="B278" s="129" t="s">
        <v>492</v>
      </c>
      <c r="C278" s="32" t="s">
        <v>209</v>
      </c>
      <c r="D278" s="129" t="s">
        <v>5</v>
      </c>
      <c r="E278" s="41">
        <v>1</v>
      </c>
      <c r="F278" s="129" t="s">
        <v>151</v>
      </c>
      <c r="G278" s="129" t="s">
        <v>22</v>
      </c>
      <c r="H278" s="15" t="s">
        <v>210</v>
      </c>
      <c r="I278" s="16">
        <v>90.46</v>
      </c>
      <c r="J278" s="16">
        <f t="shared" si="15"/>
        <v>90.46</v>
      </c>
      <c r="K278" s="17"/>
      <c r="L278" s="17"/>
      <c r="M278" s="17"/>
      <c r="N278" s="17"/>
      <c r="O278" s="17"/>
      <c r="P278" s="17"/>
      <c r="Q278" s="17"/>
      <c r="R278" s="17"/>
      <c r="S278" s="17"/>
      <c r="T278" s="17"/>
      <c r="U278" s="17"/>
      <c r="V278" s="17"/>
      <c r="W278" s="17"/>
      <c r="X278" s="17"/>
      <c r="Y278" s="17"/>
      <c r="Z278" s="17"/>
      <c r="AA278" s="17"/>
      <c r="AB278" s="17"/>
      <c r="AC278" s="17"/>
      <c r="AD278" s="17"/>
      <c r="AE278" s="17"/>
      <c r="AF278" s="17"/>
      <c r="AG278" s="17"/>
      <c r="AH278" s="17"/>
      <c r="AI278" s="17"/>
      <c r="AJ278" s="17"/>
      <c r="AK278" s="17"/>
      <c r="AL278" s="17"/>
      <c r="AM278" s="17"/>
      <c r="AN278" s="17"/>
      <c r="AO278" s="17"/>
      <c r="AP278" s="17"/>
      <c r="AQ278" s="17"/>
      <c r="AR278" s="17"/>
      <c r="AS278" s="17"/>
      <c r="AT278" s="17"/>
      <c r="AU278" s="17"/>
      <c r="AV278" s="17"/>
      <c r="AW278" s="17"/>
      <c r="AX278" s="17"/>
      <c r="AY278" s="17"/>
      <c r="AZ278" s="17"/>
      <c r="BA278" s="17"/>
      <c r="BB278" s="17"/>
      <c r="BC278" s="17"/>
      <c r="BD278" s="17"/>
      <c r="BE278" s="17"/>
      <c r="BF278" s="17"/>
      <c r="BG278" s="17"/>
      <c r="BH278" s="17"/>
      <c r="BI278" s="17"/>
      <c r="BJ278" s="17"/>
      <c r="BK278" s="17"/>
      <c r="BL278" s="17"/>
      <c r="BM278" s="17"/>
      <c r="BN278" s="17"/>
      <c r="BO278" s="17"/>
      <c r="BP278" s="17"/>
      <c r="BQ278" s="17"/>
      <c r="BR278" s="17"/>
      <c r="BS278" s="17"/>
      <c r="BT278" s="17"/>
      <c r="BU278" s="17"/>
      <c r="BV278" s="17"/>
      <c r="BW278" s="17"/>
      <c r="BX278" s="17"/>
      <c r="BY278" s="17"/>
      <c r="BZ278" s="17"/>
      <c r="CA278" s="17"/>
      <c r="CB278" s="17"/>
      <c r="CC278" s="17"/>
      <c r="CD278" s="17"/>
      <c r="CE278" s="17"/>
      <c r="CF278" s="17"/>
      <c r="CG278" s="17"/>
      <c r="CH278" s="17"/>
      <c r="CI278" s="17"/>
      <c r="CJ278" s="17"/>
      <c r="CK278" s="17"/>
      <c r="CL278" s="17"/>
      <c r="CM278" s="17"/>
      <c r="CN278" s="17"/>
      <c r="CO278" s="17"/>
      <c r="CP278" s="17"/>
      <c r="CQ278" s="17"/>
      <c r="CR278" s="17"/>
      <c r="CS278" s="17"/>
      <c r="CT278" s="17"/>
      <c r="CU278" s="17"/>
      <c r="CV278" s="17"/>
      <c r="CW278" s="17"/>
      <c r="CX278" s="17"/>
      <c r="CY278" s="17"/>
      <c r="CZ278" s="17"/>
      <c r="DA278" s="17"/>
      <c r="DB278" s="17"/>
      <c r="DC278" s="17"/>
      <c r="DD278" s="17"/>
      <c r="DE278" s="17"/>
      <c r="DF278" s="17"/>
      <c r="DG278" s="17"/>
      <c r="DH278" s="17"/>
      <c r="DI278" s="17"/>
      <c r="DJ278" s="17"/>
      <c r="DK278" s="17"/>
      <c r="DL278" s="17"/>
      <c r="DM278" s="17"/>
      <c r="DN278" s="17"/>
      <c r="DO278" s="17"/>
      <c r="DP278" s="17"/>
      <c r="DQ278" s="17"/>
      <c r="DR278" s="17"/>
      <c r="DS278" s="17"/>
      <c r="DT278" s="17"/>
      <c r="DU278" s="17"/>
      <c r="DV278" s="17"/>
      <c r="DW278" s="17"/>
      <c r="DX278" s="17"/>
      <c r="DY278" s="17"/>
      <c r="DZ278" s="17"/>
      <c r="EA278" s="17"/>
      <c r="EB278" s="17"/>
      <c r="EC278" s="17"/>
      <c r="ED278" s="17"/>
      <c r="EE278" s="17"/>
      <c r="EF278" s="17"/>
      <c r="EG278" s="17"/>
      <c r="EH278" s="17"/>
      <c r="EI278" s="17"/>
      <c r="EJ278" s="17"/>
      <c r="EK278" s="17"/>
      <c r="EL278" s="17"/>
      <c r="EM278" s="17"/>
      <c r="EN278" s="17"/>
      <c r="EO278" s="17"/>
      <c r="EP278" s="17"/>
      <c r="EQ278" s="17"/>
      <c r="ER278" s="17"/>
      <c r="ES278" s="17"/>
      <c r="ET278" s="17"/>
      <c r="EU278" s="17"/>
      <c r="EV278" s="17"/>
      <c r="EW278" s="17"/>
      <c r="EX278" s="17"/>
      <c r="EY278" s="17"/>
      <c r="EZ278" s="17"/>
      <c r="FA278" s="17"/>
      <c r="FB278" s="17"/>
      <c r="FC278" s="17"/>
      <c r="FD278" s="17"/>
      <c r="FE278" s="17"/>
      <c r="FF278" s="17"/>
      <c r="FG278" s="17"/>
      <c r="FH278" s="17"/>
      <c r="FI278" s="17"/>
      <c r="FJ278" s="17"/>
      <c r="FK278" s="17"/>
      <c r="FL278" s="17"/>
      <c r="FM278" s="17"/>
      <c r="FN278" s="17"/>
      <c r="FO278" s="17"/>
      <c r="FP278" s="17"/>
      <c r="FQ278" s="17"/>
      <c r="FR278" s="17"/>
      <c r="FS278" s="17"/>
      <c r="FT278" s="17"/>
      <c r="FU278" s="17"/>
      <c r="FV278" s="17"/>
      <c r="FW278" s="17"/>
      <c r="FX278" s="17"/>
      <c r="FY278" s="17"/>
      <c r="FZ278" s="17"/>
      <c r="GA278" s="17"/>
      <c r="GB278" s="17"/>
      <c r="GC278" s="17"/>
      <c r="GD278" s="17"/>
      <c r="GE278" s="17"/>
      <c r="GF278" s="17"/>
      <c r="GG278" s="17"/>
      <c r="GH278" s="17"/>
      <c r="GI278" s="17"/>
      <c r="GJ278" s="17"/>
      <c r="GK278" s="17"/>
      <c r="GL278" s="17"/>
      <c r="GM278" s="17"/>
      <c r="GN278" s="17"/>
      <c r="GO278" s="17"/>
      <c r="GP278" s="17"/>
      <c r="GQ278" s="17"/>
      <c r="GR278" s="17"/>
      <c r="GS278" s="17"/>
      <c r="GT278" s="17"/>
      <c r="GU278" s="17"/>
      <c r="GV278" s="17"/>
      <c r="GW278" s="17"/>
      <c r="GX278" s="17"/>
      <c r="GY278" s="17"/>
      <c r="GZ278" s="17"/>
      <c r="HA278" s="17"/>
      <c r="HB278" s="17"/>
      <c r="HC278" s="17"/>
      <c r="HD278" s="17"/>
      <c r="HE278" s="17"/>
      <c r="HF278" s="17"/>
      <c r="HG278" s="17"/>
      <c r="HH278" s="17"/>
      <c r="HI278" s="17"/>
      <c r="HJ278" s="17"/>
      <c r="HK278" s="17"/>
      <c r="HL278" s="17"/>
      <c r="HM278" s="17"/>
      <c r="HN278" s="17"/>
    </row>
    <row r="279" spans="2:222" s="18" customFormat="1">
      <c r="B279" s="129" t="s">
        <v>493</v>
      </c>
      <c r="C279" s="32" t="s">
        <v>211</v>
      </c>
      <c r="D279" s="129" t="s">
        <v>5</v>
      </c>
      <c r="E279" s="41">
        <v>1</v>
      </c>
      <c r="F279" s="129" t="s">
        <v>151</v>
      </c>
      <c r="G279" s="129" t="s">
        <v>22</v>
      </c>
      <c r="H279" s="15" t="s">
        <v>212</v>
      </c>
      <c r="I279" s="16">
        <v>1119.6400000000001</v>
      </c>
      <c r="J279" s="16">
        <f t="shared" si="15"/>
        <v>1119.6400000000001</v>
      </c>
      <c r="K279" s="17"/>
      <c r="L279" s="17"/>
      <c r="M279" s="17"/>
      <c r="N279" s="17"/>
      <c r="O279" s="17"/>
      <c r="P279" s="17"/>
      <c r="Q279" s="17"/>
      <c r="R279" s="17"/>
      <c r="S279" s="17"/>
      <c r="T279" s="17"/>
      <c r="U279" s="17"/>
      <c r="V279" s="17"/>
      <c r="W279" s="17"/>
      <c r="X279" s="17"/>
      <c r="Y279" s="17"/>
      <c r="Z279" s="17"/>
      <c r="AA279" s="17"/>
      <c r="AB279" s="17"/>
      <c r="AC279" s="17"/>
      <c r="AD279" s="17"/>
      <c r="AE279" s="17"/>
      <c r="AF279" s="17"/>
      <c r="AG279" s="17"/>
      <c r="AH279" s="17"/>
      <c r="AI279" s="17"/>
      <c r="AJ279" s="17"/>
      <c r="AK279" s="17"/>
      <c r="AL279" s="17"/>
      <c r="AM279" s="17"/>
      <c r="AN279" s="17"/>
      <c r="AO279" s="17"/>
      <c r="AP279" s="17"/>
      <c r="AQ279" s="17"/>
      <c r="AR279" s="17"/>
      <c r="AS279" s="17"/>
      <c r="AT279" s="17"/>
      <c r="AU279" s="17"/>
      <c r="AV279" s="17"/>
      <c r="AW279" s="17"/>
      <c r="AX279" s="17"/>
      <c r="AY279" s="17"/>
      <c r="AZ279" s="17"/>
      <c r="BA279" s="17"/>
      <c r="BB279" s="17"/>
      <c r="BC279" s="17"/>
      <c r="BD279" s="17"/>
      <c r="BE279" s="17"/>
      <c r="BF279" s="17"/>
      <c r="BG279" s="17"/>
      <c r="BH279" s="17"/>
      <c r="BI279" s="17"/>
      <c r="BJ279" s="17"/>
      <c r="BK279" s="17"/>
      <c r="BL279" s="17"/>
      <c r="BM279" s="17"/>
      <c r="BN279" s="17"/>
      <c r="BO279" s="17"/>
      <c r="BP279" s="17"/>
      <c r="BQ279" s="17"/>
      <c r="BR279" s="17"/>
      <c r="BS279" s="17"/>
      <c r="BT279" s="17"/>
      <c r="BU279" s="17"/>
      <c r="BV279" s="17"/>
      <c r="BW279" s="17"/>
      <c r="BX279" s="17"/>
      <c r="BY279" s="17"/>
      <c r="BZ279" s="17"/>
      <c r="CA279" s="17"/>
      <c r="CB279" s="17"/>
      <c r="CC279" s="17"/>
      <c r="CD279" s="17"/>
      <c r="CE279" s="17"/>
      <c r="CF279" s="17"/>
      <c r="CG279" s="17"/>
      <c r="CH279" s="17"/>
      <c r="CI279" s="17"/>
      <c r="CJ279" s="17"/>
      <c r="CK279" s="17"/>
      <c r="CL279" s="17"/>
      <c r="CM279" s="17"/>
      <c r="CN279" s="17"/>
      <c r="CO279" s="17"/>
      <c r="CP279" s="17"/>
      <c r="CQ279" s="17"/>
      <c r="CR279" s="17"/>
      <c r="CS279" s="17"/>
      <c r="CT279" s="17"/>
      <c r="CU279" s="17"/>
      <c r="CV279" s="17"/>
      <c r="CW279" s="17"/>
      <c r="CX279" s="17"/>
      <c r="CY279" s="17"/>
      <c r="CZ279" s="17"/>
      <c r="DA279" s="17"/>
      <c r="DB279" s="17"/>
      <c r="DC279" s="17"/>
      <c r="DD279" s="17"/>
      <c r="DE279" s="17"/>
      <c r="DF279" s="17"/>
      <c r="DG279" s="17"/>
      <c r="DH279" s="17"/>
      <c r="DI279" s="17"/>
      <c r="DJ279" s="17"/>
      <c r="DK279" s="17"/>
      <c r="DL279" s="17"/>
      <c r="DM279" s="17"/>
      <c r="DN279" s="17"/>
      <c r="DO279" s="17"/>
      <c r="DP279" s="17"/>
      <c r="DQ279" s="17"/>
      <c r="DR279" s="17"/>
      <c r="DS279" s="17"/>
      <c r="DT279" s="17"/>
      <c r="DU279" s="17"/>
      <c r="DV279" s="17"/>
      <c r="DW279" s="17"/>
      <c r="DX279" s="17"/>
      <c r="DY279" s="17"/>
      <c r="DZ279" s="17"/>
      <c r="EA279" s="17"/>
      <c r="EB279" s="17"/>
      <c r="EC279" s="17"/>
      <c r="ED279" s="17"/>
      <c r="EE279" s="17"/>
      <c r="EF279" s="17"/>
      <c r="EG279" s="17"/>
      <c r="EH279" s="17"/>
      <c r="EI279" s="17"/>
      <c r="EJ279" s="17"/>
      <c r="EK279" s="17"/>
      <c r="EL279" s="17"/>
      <c r="EM279" s="17"/>
      <c r="EN279" s="17"/>
      <c r="EO279" s="17"/>
      <c r="EP279" s="17"/>
      <c r="EQ279" s="17"/>
      <c r="ER279" s="17"/>
      <c r="ES279" s="17"/>
      <c r="ET279" s="17"/>
      <c r="EU279" s="17"/>
      <c r="EV279" s="17"/>
      <c r="EW279" s="17"/>
      <c r="EX279" s="17"/>
      <c r="EY279" s="17"/>
      <c r="EZ279" s="17"/>
      <c r="FA279" s="17"/>
      <c r="FB279" s="17"/>
      <c r="FC279" s="17"/>
      <c r="FD279" s="17"/>
      <c r="FE279" s="17"/>
      <c r="FF279" s="17"/>
      <c r="FG279" s="17"/>
      <c r="FH279" s="17"/>
      <c r="FI279" s="17"/>
      <c r="FJ279" s="17"/>
      <c r="FK279" s="17"/>
      <c r="FL279" s="17"/>
      <c r="FM279" s="17"/>
      <c r="FN279" s="17"/>
      <c r="FO279" s="17"/>
      <c r="FP279" s="17"/>
      <c r="FQ279" s="17"/>
      <c r="FR279" s="17"/>
      <c r="FS279" s="17"/>
      <c r="FT279" s="17"/>
      <c r="FU279" s="17"/>
      <c r="FV279" s="17"/>
      <c r="FW279" s="17"/>
      <c r="FX279" s="17"/>
      <c r="FY279" s="17"/>
      <c r="FZ279" s="17"/>
      <c r="GA279" s="17"/>
      <c r="GB279" s="17"/>
      <c r="GC279" s="17"/>
      <c r="GD279" s="17"/>
      <c r="GE279" s="17"/>
      <c r="GF279" s="17"/>
      <c r="GG279" s="17"/>
      <c r="GH279" s="17"/>
      <c r="GI279" s="17"/>
      <c r="GJ279" s="17"/>
      <c r="GK279" s="17"/>
      <c r="GL279" s="17"/>
      <c r="GM279" s="17"/>
      <c r="GN279" s="17"/>
      <c r="GO279" s="17"/>
      <c r="GP279" s="17"/>
      <c r="GQ279" s="17"/>
      <c r="GR279" s="17"/>
      <c r="GS279" s="17"/>
      <c r="GT279" s="17"/>
      <c r="GU279" s="17"/>
      <c r="GV279" s="17"/>
      <c r="GW279" s="17"/>
      <c r="GX279" s="17"/>
      <c r="GY279" s="17"/>
      <c r="GZ279" s="17"/>
      <c r="HA279" s="17"/>
      <c r="HB279" s="17"/>
      <c r="HC279" s="17"/>
      <c r="HD279" s="17"/>
      <c r="HE279" s="17"/>
      <c r="HF279" s="17"/>
      <c r="HG279" s="17"/>
      <c r="HH279" s="17"/>
      <c r="HI279" s="17"/>
      <c r="HJ279" s="17"/>
      <c r="HK279" s="17"/>
      <c r="HL279" s="17"/>
      <c r="HM279" s="17"/>
      <c r="HN279" s="17"/>
    </row>
    <row r="280" spans="2:222" s="18" customFormat="1">
      <c r="B280" s="129" t="s">
        <v>494</v>
      </c>
      <c r="C280" s="32" t="s">
        <v>1112</v>
      </c>
      <c r="D280" s="129" t="s">
        <v>5</v>
      </c>
      <c r="E280" s="41">
        <v>4</v>
      </c>
      <c r="F280" s="129" t="s">
        <v>151</v>
      </c>
      <c r="G280" s="129" t="s">
        <v>22</v>
      </c>
      <c r="H280" s="66" t="s">
        <v>1111</v>
      </c>
      <c r="I280" s="16">
        <v>31.22</v>
      </c>
      <c r="J280" s="68">
        <f t="shared" si="15"/>
        <v>124.88</v>
      </c>
      <c r="K280" s="17"/>
      <c r="L280" s="17"/>
      <c r="M280" s="17"/>
      <c r="N280" s="17"/>
      <c r="O280" s="17"/>
      <c r="P280" s="17"/>
      <c r="Q280" s="17"/>
      <c r="R280" s="17"/>
      <c r="S280" s="17"/>
      <c r="T280" s="17"/>
      <c r="U280" s="17"/>
      <c r="V280" s="17"/>
      <c r="W280" s="17"/>
      <c r="X280" s="17"/>
      <c r="Y280" s="17"/>
      <c r="Z280" s="17"/>
      <c r="AA280" s="17"/>
      <c r="AB280" s="17"/>
      <c r="AC280" s="17"/>
      <c r="AD280" s="17"/>
      <c r="AE280" s="17"/>
      <c r="AF280" s="17"/>
      <c r="AG280" s="17"/>
      <c r="AH280" s="17"/>
      <c r="AI280" s="17"/>
      <c r="AJ280" s="17"/>
      <c r="AK280" s="17"/>
      <c r="AL280" s="17"/>
      <c r="AM280" s="17"/>
      <c r="AN280" s="17"/>
      <c r="AO280" s="17"/>
      <c r="AP280" s="17"/>
      <c r="AQ280" s="17"/>
      <c r="AR280" s="17"/>
      <c r="AS280" s="17"/>
      <c r="AT280" s="17"/>
      <c r="AU280" s="17"/>
      <c r="AV280" s="17"/>
      <c r="AW280" s="17"/>
      <c r="AX280" s="17"/>
      <c r="AY280" s="17"/>
      <c r="AZ280" s="17"/>
      <c r="BA280" s="17"/>
      <c r="BB280" s="17"/>
      <c r="BC280" s="17"/>
      <c r="BD280" s="17"/>
      <c r="BE280" s="17"/>
      <c r="BF280" s="17"/>
      <c r="BG280" s="17"/>
      <c r="BH280" s="17"/>
      <c r="BI280" s="17"/>
      <c r="BJ280" s="17"/>
      <c r="BK280" s="17"/>
      <c r="BL280" s="17"/>
      <c r="BM280" s="17"/>
      <c r="BN280" s="17"/>
      <c r="BO280" s="17"/>
      <c r="BP280" s="17"/>
      <c r="BQ280" s="17"/>
      <c r="BR280" s="17"/>
      <c r="BS280" s="17"/>
      <c r="BT280" s="17"/>
      <c r="BU280" s="17"/>
      <c r="BV280" s="17"/>
      <c r="BW280" s="17"/>
      <c r="BX280" s="17"/>
      <c r="BY280" s="17"/>
      <c r="BZ280" s="17"/>
      <c r="CA280" s="17"/>
      <c r="CB280" s="17"/>
      <c r="CC280" s="17"/>
      <c r="CD280" s="17"/>
      <c r="CE280" s="17"/>
      <c r="CF280" s="17"/>
      <c r="CG280" s="17"/>
      <c r="CH280" s="17"/>
      <c r="CI280" s="17"/>
      <c r="CJ280" s="17"/>
      <c r="CK280" s="17"/>
      <c r="CL280" s="17"/>
      <c r="CM280" s="17"/>
      <c r="CN280" s="17"/>
      <c r="CO280" s="17"/>
      <c r="CP280" s="17"/>
      <c r="CQ280" s="17"/>
      <c r="CR280" s="17"/>
      <c r="CS280" s="17"/>
      <c r="CT280" s="17"/>
      <c r="CU280" s="17"/>
      <c r="CV280" s="17"/>
      <c r="CW280" s="17"/>
      <c r="CX280" s="17"/>
      <c r="CY280" s="17"/>
      <c r="CZ280" s="17"/>
      <c r="DA280" s="17"/>
      <c r="DB280" s="17"/>
      <c r="DC280" s="17"/>
      <c r="DD280" s="17"/>
      <c r="DE280" s="17"/>
      <c r="DF280" s="17"/>
      <c r="DG280" s="17"/>
      <c r="DH280" s="17"/>
      <c r="DI280" s="17"/>
      <c r="DJ280" s="17"/>
      <c r="DK280" s="17"/>
      <c r="DL280" s="17"/>
      <c r="DM280" s="17"/>
      <c r="DN280" s="17"/>
      <c r="DO280" s="17"/>
      <c r="DP280" s="17"/>
      <c r="DQ280" s="17"/>
      <c r="DR280" s="17"/>
      <c r="DS280" s="17"/>
      <c r="DT280" s="17"/>
      <c r="DU280" s="17"/>
      <c r="DV280" s="17"/>
      <c r="DW280" s="17"/>
      <c r="DX280" s="17"/>
      <c r="DY280" s="17"/>
      <c r="DZ280" s="17"/>
      <c r="EA280" s="17"/>
      <c r="EB280" s="17"/>
      <c r="EC280" s="17"/>
      <c r="ED280" s="17"/>
      <c r="EE280" s="17"/>
      <c r="EF280" s="17"/>
      <c r="EG280" s="17"/>
      <c r="EH280" s="17"/>
      <c r="EI280" s="17"/>
      <c r="EJ280" s="17"/>
      <c r="EK280" s="17"/>
      <c r="EL280" s="17"/>
      <c r="EM280" s="17"/>
      <c r="EN280" s="17"/>
      <c r="EO280" s="17"/>
      <c r="EP280" s="17"/>
      <c r="EQ280" s="17"/>
      <c r="ER280" s="17"/>
      <c r="ES280" s="17"/>
      <c r="ET280" s="17"/>
      <c r="EU280" s="17"/>
      <c r="EV280" s="17"/>
      <c r="EW280" s="17"/>
      <c r="EX280" s="17"/>
      <c r="EY280" s="17"/>
      <c r="EZ280" s="17"/>
      <c r="FA280" s="17"/>
      <c r="FB280" s="17"/>
      <c r="FC280" s="17"/>
      <c r="FD280" s="17"/>
      <c r="FE280" s="17"/>
      <c r="FF280" s="17"/>
      <c r="FG280" s="17"/>
      <c r="FH280" s="17"/>
      <c r="FI280" s="17"/>
      <c r="FJ280" s="17"/>
      <c r="FK280" s="17"/>
      <c r="FL280" s="17"/>
      <c r="FM280" s="17"/>
      <c r="FN280" s="17"/>
      <c r="FO280" s="17"/>
      <c r="FP280" s="17"/>
      <c r="FQ280" s="17"/>
      <c r="FR280" s="17"/>
      <c r="FS280" s="17"/>
      <c r="FT280" s="17"/>
      <c r="FU280" s="17"/>
      <c r="FV280" s="17"/>
      <c r="FW280" s="17"/>
      <c r="FX280" s="17"/>
      <c r="FY280" s="17"/>
      <c r="FZ280" s="17"/>
      <c r="GA280" s="17"/>
      <c r="GB280" s="17"/>
      <c r="GC280" s="17"/>
      <c r="GD280" s="17"/>
      <c r="GE280" s="17"/>
      <c r="GF280" s="17"/>
      <c r="GG280" s="17"/>
      <c r="GH280" s="17"/>
      <c r="GI280" s="17"/>
      <c r="GJ280" s="17"/>
      <c r="GK280" s="17"/>
      <c r="GL280" s="17"/>
      <c r="GM280" s="17"/>
      <c r="GN280" s="17"/>
      <c r="GO280" s="17"/>
      <c r="GP280" s="17"/>
      <c r="GQ280" s="17"/>
      <c r="GR280" s="17"/>
      <c r="GS280" s="17"/>
      <c r="GT280" s="17"/>
      <c r="GU280" s="17"/>
      <c r="GV280" s="17"/>
      <c r="GW280" s="17"/>
      <c r="GX280" s="17"/>
      <c r="GY280" s="17"/>
      <c r="GZ280" s="17"/>
      <c r="HA280" s="17"/>
      <c r="HB280" s="17"/>
      <c r="HC280" s="17"/>
      <c r="HD280" s="17"/>
      <c r="HE280" s="17"/>
      <c r="HF280" s="17"/>
      <c r="HG280" s="17"/>
      <c r="HH280" s="17"/>
      <c r="HI280" s="17"/>
      <c r="HJ280" s="17"/>
      <c r="HK280" s="17"/>
      <c r="HL280" s="17"/>
      <c r="HM280" s="17"/>
      <c r="HN280" s="17"/>
    </row>
    <row r="281" spans="2:222" s="18" customFormat="1">
      <c r="B281" s="129" t="s">
        <v>495</v>
      </c>
      <c r="C281" s="32" t="s">
        <v>213</v>
      </c>
      <c r="D281" s="129" t="s">
        <v>5</v>
      </c>
      <c r="E281" s="41">
        <v>4</v>
      </c>
      <c r="F281" s="129" t="s">
        <v>151</v>
      </c>
      <c r="G281" s="129" t="s">
        <v>22</v>
      </c>
      <c r="H281" s="15" t="s">
        <v>214</v>
      </c>
      <c r="I281" s="16">
        <v>5.89</v>
      </c>
      <c r="J281" s="16">
        <f t="shared" si="15"/>
        <v>23.56</v>
      </c>
      <c r="K281" s="17"/>
      <c r="L281" s="17"/>
      <c r="M281" s="17"/>
      <c r="N281" s="17"/>
      <c r="O281" s="17"/>
      <c r="P281" s="17"/>
      <c r="Q281" s="17"/>
      <c r="R281" s="17"/>
      <c r="S281" s="17"/>
      <c r="T281" s="17"/>
      <c r="U281" s="17"/>
      <c r="V281" s="17"/>
      <c r="W281" s="17"/>
      <c r="X281" s="17"/>
      <c r="Y281" s="17"/>
      <c r="Z281" s="17"/>
      <c r="AA281" s="17"/>
      <c r="AB281" s="17"/>
      <c r="AC281" s="17"/>
      <c r="AD281" s="17"/>
      <c r="AE281" s="17"/>
      <c r="AF281" s="17"/>
      <c r="AG281" s="17"/>
      <c r="AH281" s="17"/>
      <c r="AI281" s="17"/>
      <c r="AJ281" s="17"/>
      <c r="AK281" s="17"/>
      <c r="AL281" s="17"/>
      <c r="AM281" s="17"/>
      <c r="AN281" s="17"/>
      <c r="AO281" s="17"/>
      <c r="AP281" s="17"/>
      <c r="AQ281" s="17"/>
      <c r="AR281" s="17"/>
      <c r="AS281" s="17"/>
      <c r="AT281" s="17"/>
      <c r="AU281" s="17"/>
      <c r="AV281" s="17"/>
      <c r="AW281" s="17"/>
      <c r="AX281" s="17"/>
      <c r="AY281" s="17"/>
      <c r="AZ281" s="17"/>
      <c r="BA281" s="17"/>
      <c r="BB281" s="17"/>
      <c r="BC281" s="17"/>
      <c r="BD281" s="17"/>
      <c r="BE281" s="17"/>
      <c r="BF281" s="17"/>
      <c r="BG281" s="17"/>
      <c r="BH281" s="17"/>
      <c r="BI281" s="17"/>
      <c r="BJ281" s="17"/>
      <c r="BK281" s="17"/>
      <c r="BL281" s="17"/>
      <c r="BM281" s="17"/>
      <c r="BN281" s="17"/>
      <c r="BO281" s="17"/>
      <c r="BP281" s="17"/>
      <c r="BQ281" s="17"/>
      <c r="BR281" s="17"/>
      <c r="BS281" s="17"/>
      <c r="BT281" s="17"/>
      <c r="BU281" s="17"/>
      <c r="BV281" s="17"/>
      <c r="BW281" s="17"/>
      <c r="BX281" s="17"/>
      <c r="BY281" s="17"/>
      <c r="BZ281" s="17"/>
      <c r="CA281" s="17"/>
      <c r="CB281" s="17"/>
      <c r="CC281" s="17"/>
      <c r="CD281" s="17"/>
      <c r="CE281" s="17"/>
      <c r="CF281" s="17"/>
      <c r="CG281" s="17"/>
      <c r="CH281" s="17"/>
      <c r="CI281" s="17"/>
      <c r="CJ281" s="17"/>
      <c r="CK281" s="17"/>
      <c r="CL281" s="17"/>
      <c r="CM281" s="17"/>
      <c r="CN281" s="17"/>
      <c r="CO281" s="17"/>
      <c r="CP281" s="17"/>
      <c r="CQ281" s="17"/>
      <c r="CR281" s="17"/>
      <c r="CS281" s="17"/>
      <c r="CT281" s="17"/>
      <c r="CU281" s="17"/>
      <c r="CV281" s="17"/>
      <c r="CW281" s="17"/>
      <c r="CX281" s="17"/>
      <c r="CY281" s="17"/>
      <c r="CZ281" s="17"/>
      <c r="DA281" s="17"/>
      <c r="DB281" s="17"/>
      <c r="DC281" s="17"/>
      <c r="DD281" s="17"/>
      <c r="DE281" s="17"/>
      <c r="DF281" s="17"/>
      <c r="DG281" s="17"/>
      <c r="DH281" s="17"/>
      <c r="DI281" s="17"/>
      <c r="DJ281" s="17"/>
      <c r="DK281" s="17"/>
      <c r="DL281" s="17"/>
      <c r="DM281" s="17"/>
      <c r="DN281" s="17"/>
      <c r="DO281" s="17"/>
      <c r="DP281" s="17"/>
      <c r="DQ281" s="17"/>
      <c r="DR281" s="17"/>
      <c r="DS281" s="17"/>
      <c r="DT281" s="17"/>
      <c r="DU281" s="17"/>
      <c r="DV281" s="17"/>
      <c r="DW281" s="17"/>
      <c r="DX281" s="17"/>
      <c r="DY281" s="17"/>
      <c r="DZ281" s="17"/>
      <c r="EA281" s="17"/>
      <c r="EB281" s="17"/>
      <c r="EC281" s="17"/>
      <c r="ED281" s="17"/>
      <c r="EE281" s="17"/>
      <c r="EF281" s="17"/>
      <c r="EG281" s="17"/>
      <c r="EH281" s="17"/>
      <c r="EI281" s="17"/>
      <c r="EJ281" s="17"/>
      <c r="EK281" s="17"/>
      <c r="EL281" s="17"/>
      <c r="EM281" s="17"/>
      <c r="EN281" s="17"/>
      <c r="EO281" s="17"/>
      <c r="EP281" s="17"/>
      <c r="EQ281" s="17"/>
      <c r="ER281" s="17"/>
      <c r="ES281" s="17"/>
      <c r="ET281" s="17"/>
      <c r="EU281" s="17"/>
      <c r="EV281" s="17"/>
      <c r="EW281" s="17"/>
      <c r="EX281" s="17"/>
      <c r="EY281" s="17"/>
      <c r="EZ281" s="17"/>
      <c r="FA281" s="17"/>
      <c r="FB281" s="17"/>
      <c r="FC281" s="17"/>
      <c r="FD281" s="17"/>
      <c r="FE281" s="17"/>
      <c r="FF281" s="17"/>
      <c r="FG281" s="17"/>
      <c r="FH281" s="17"/>
      <c r="FI281" s="17"/>
      <c r="FJ281" s="17"/>
      <c r="FK281" s="17"/>
      <c r="FL281" s="17"/>
      <c r="FM281" s="17"/>
      <c r="FN281" s="17"/>
      <c r="FO281" s="17"/>
      <c r="FP281" s="17"/>
      <c r="FQ281" s="17"/>
      <c r="FR281" s="17"/>
      <c r="FS281" s="17"/>
      <c r="FT281" s="17"/>
      <c r="FU281" s="17"/>
      <c r="FV281" s="17"/>
      <c r="FW281" s="17"/>
      <c r="FX281" s="17"/>
      <c r="FY281" s="17"/>
      <c r="FZ281" s="17"/>
      <c r="GA281" s="17"/>
      <c r="GB281" s="17"/>
      <c r="GC281" s="17"/>
      <c r="GD281" s="17"/>
      <c r="GE281" s="17"/>
      <c r="GF281" s="17"/>
      <c r="GG281" s="17"/>
      <c r="GH281" s="17"/>
      <c r="GI281" s="17"/>
      <c r="GJ281" s="17"/>
      <c r="GK281" s="17"/>
      <c r="GL281" s="17"/>
      <c r="GM281" s="17"/>
      <c r="GN281" s="17"/>
      <c r="GO281" s="17"/>
      <c r="GP281" s="17"/>
      <c r="GQ281" s="17"/>
      <c r="GR281" s="17"/>
      <c r="GS281" s="17"/>
      <c r="GT281" s="17"/>
      <c r="GU281" s="17"/>
      <c r="GV281" s="17"/>
      <c r="GW281" s="17"/>
      <c r="GX281" s="17"/>
      <c r="GY281" s="17"/>
      <c r="GZ281" s="17"/>
      <c r="HA281" s="17"/>
      <c r="HB281" s="17"/>
      <c r="HC281" s="17"/>
      <c r="HD281" s="17"/>
      <c r="HE281" s="17"/>
      <c r="HF281" s="17"/>
      <c r="HG281" s="17"/>
      <c r="HH281" s="17"/>
      <c r="HI281" s="17"/>
      <c r="HJ281" s="17"/>
      <c r="HK281" s="17"/>
      <c r="HL281" s="17"/>
      <c r="HM281" s="17"/>
      <c r="HN281" s="17"/>
    </row>
    <row r="282" spans="2:222" s="18" customFormat="1" ht="22.5">
      <c r="B282" s="129" t="s">
        <v>496</v>
      </c>
      <c r="C282" s="32" t="s">
        <v>215</v>
      </c>
      <c r="D282" s="129" t="s">
        <v>5</v>
      </c>
      <c r="E282" s="129">
        <v>4</v>
      </c>
      <c r="F282" s="129" t="s">
        <v>151</v>
      </c>
      <c r="G282" s="129" t="s">
        <v>22</v>
      </c>
      <c r="H282" s="15" t="s">
        <v>216</v>
      </c>
      <c r="I282" s="16">
        <v>24.17</v>
      </c>
      <c r="J282" s="16">
        <f t="shared" si="15"/>
        <v>96.68</v>
      </c>
      <c r="K282" s="17"/>
      <c r="L282" s="17"/>
      <c r="M282" s="17"/>
      <c r="N282" s="17"/>
      <c r="O282" s="17"/>
      <c r="P282" s="17"/>
      <c r="Q282" s="17"/>
      <c r="R282" s="17"/>
      <c r="S282" s="17"/>
      <c r="T282" s="17"/>
      <c r="U282" s="17"/>
      <c r="V282" s="17"/>
      <c r="W282" s="17"/>
      <c r="X282" s="17"/>
      <c r="Y282" s="17"/>
      <c r="Z282" s="17"/>
      <c r="AA282" s="17"/>
      <c r="AB282" s="17"/>
      <c r="AC282" s="17"/>
      <c r="AD282" s="17"/>
      <c r="AE282" s="17"/>
      <c r="AF282" s="17"/>
      <c r="AG282" s="17"/>
      <c r="AH282" s="17"/>
      <c r="AI282" s="17"/>
      <c r="AJ282" s="17"/>
      <c r="AK282" s="17"/>
      <c r="AL282" s="17"/>
      <c r="AM282" s="17"/>
      <c r="AN282" s="17"/>
      <c r="AO282" s="17"/>
      <c r="AP282" s="17"/>
      <c r="AQ282" s="17"/>
      <c r="AR282" s="17"/>
      <c r="AS282" s="17"/>
      <c r="AT282" s="17"/>
      <c r="AU282" s="17"/>
      <c r="AV282" s="17"/>
      <c r="AW282" s="17"/>
      <c r="AX282" s="17"/>
      <c r="AY282" s="17"/>
      <c r="AZ282" s="17"/>
      <c r="BA282" s="17"/>
      <c r="BB282" s="17"/>
      <c r="BC282" s="17"/>
      <c r="BD282" s="17"/>
      <c r="BE282" s="17"/>
      <c r="BF282" s="17"/>
      <c r="BG282" s="17"/>
      <c r="BH282" s="17"/>
      <c r="BI282" s="17"/>
      <c r="BJ282" s="17"/>
      <c r="BK282" s="17"/>
      <c r="BL282" s="17"/>
      <c r="BM282" s="17"/>
      <c r="BN282" s="17"/>
      <c r="BO282" s="17"/>
      <c r="BP282" s="17"/>
      <c r="BQ282" s="17"/>
      <c r="BR282" s="17"/>
      <c r="BS282" s="17"/>
      <c r="BT282" s="17"/>
      <c r="BU282" s="17"/>
      <c r="BV282" s="17"/>
      <c r="BW282" s="17"/>
      <c r="BX282" s="17"/>
      <c r="BY282" s="17"/>
      <c r="BZ282" s="17"/>
      <c r="CA282" s="17"/>
      <c r="CB282" s="17"/>
      <c r="CC282" s="17"/>
      <c r="CD282" s="17"/>
      <c r="CE282" s="17"/>
      <c r="CF282" s="17"/>
      <c r="CG282" s="17"/>
      <c r="CH282" s="17"/>
      <c r="CI282" s="17"/>
      <c r="CJ282" s="17"/>
      <c r="CK282" s="17"/>
      <c r="CL282" s="17"/>
      <c r="CM282" s="17"/>
      <c r="CN282" s="17"/>
      <c r="CO282" s="17"/>
      <c r="CP282" s="17"/>
      <c r="CQ282" s="17"/>
      <c r="CR282" s="17"/>
      <c r="CS282" s="17"/>
      <c r="CT282" s="17"/>
      <c r="CU282" s="17"/>
      <c r="CV282" s="17"/>
      <c r="CW282" s="17"/>
      <c r="CX282" s="17"/>
      <c r="CY282" s="17"/>
      <c r="CZ282" s="17"/>
      <c r="DA282" s="17"/>
      <c r="DB282" s="17"/>
      <c r="DC282" s="17"/>
      <c r="DD282" s="17"/>
      <c r="DE282" s="17"/>
      <c r="DF282" s="17"/>
      <c r="DG282" s="17"/>
      <c r="DH282" s="17"/>
      <c r="DI282" s="17"/>
      <c r="DJ282" s="17"/>
      <c r="DK282" s="17"/>
      <c r="DL282" s="17"/>
      <c r="DM282" s="17"/>
      <c r="DN282" s="17"/>
      <c r="DO282" s="17"/>
      <c r="DP282" s="17"/>
      <c r="DQ282" s="17"/>
      <c r="DR282" s="17"/>
      <c r="DS282" s="17"/>
      <c r="DT282" s="17"/>
      <c r="DU282" s="17"/>
      <c r="DV282" s="17"/>
      <c r="DW282" s="17"/>
      <c r="DX282" s="17"/>
      <c r="DY282" s="17"/>
      <c r="DZ282" s="17"/>
      <c r="EA282" s="17"/>
      <c r="EB282" s="17"/>
      <c r="EC282" s="17"/>
      <c r="ED282" s="17"/>
      <c r="EE282" s="17"/>
      <c r="EF282" s="17"/>
      <c r="EG282" s="17"/>
      <c r="EH282" s="17"/>
      <c r="EI282" s="17"/>
      <c r="EJ282" s="17"/>
      <c r="EK282" s="17"/>
      <c r="EL282" s="17"/>
      <c r="EM282" s="17"/>
      <c r="EN282" s="17"/>
      <c r="EO282" s="17"/>
      <c r="EP282" s="17"/>
      <c r="EQ282" s="17"/>
      <c r="ER282" s="17"/>
      <c r="ES282" s="17"/>
      <c r="ET282" s="17"/>
      <c r="EU282" s="17"/>
      <c r="EV282" s="17"/>
      <c r="EW282" s="17"/>
      <c r="EX282" s="17"/>
      <c r="EY282" s="17"/>
      <c r="EZ282" s="17"/>
      <c r="FA282" s="17"/>
      <c r="FB282" s="17"/>
      <c r="FC282" s="17"/>
      <c r="FD282" s="17"/>
      <c r="FE282" s="17"/>
      <c r="FF282" s="17"/>
      <c r="FG282" s="17"/>
      <c r="FH282" s="17"/>
      <c r="FI282" s="17"/>
      <c r="FJ282" s="17"/>
      <c r="FK282" s="17"/>
      <c r="FL282" s="17"/>
      <c r="FM282" s="17"/>
      <c r="FN282" s="17"/>
      <c r="FO282" s="17"/>
      <c r="FP282" s="17"/>
      <c r="FQ282" s="17"/>
      <c r="FR282" s="17"/>
      <c r="FS282" s="17"/>
      <c r="FT282" s="17"/>
      <c r="FU282" s="17"/>
      <c r="FV282" s="17"/>
      <c r="FW282" s="17"/>
      <c r="FX282" s="17"/>
      <c r="FY282" s="17"/>
      <c r="FZ282" s="17"/>
      <c r="GA282" s="17"/>
      <c r="GB282" s="17"/>
      <c r="GC282" s="17"/>
      <c r="GD282" s="17"/>
      <c r="GE282" s="17"/>
      <c r="GF282" s="17"/>
      <c r="GG282" s="17"/>
      <c r="GH282" s="17"/>
      <c r="GI282" s="17"/>
      <c r="GJ282" s="17"/>
      <c r="GK282" s="17"/>
      <c r="GL282" s="17"/>
      <c r="GM282" s="17"/>
      <c r="GN282" s="17"/>
      <c r="GO282" s="17"/>
      <c r="GP282" s="17"/>
      <c r="GQ282" s="17"/>
      <c r="GR282" s="17"/>
      <c r="GS282" s="17"/>
      <c r="GT282" s="17"/>
      <c r="GU282" s="17"/>
      <c r="GV282" s="17"/>
      <c r="GW282" s="17"/>
      <c r="GX282" s="17"/>
      <c r="GY282" s="17"/>
      <c r="GZ282" s="17"/>
      <c r="HA282" s="17"/>
      <c r="HB282" s="17"/>
      <c r="HC282" s="17"/>
      <c r="HD282" s="17"/>
      <c r="HE282" s="17"/>
      <c r="HF282" s="17"/>
      <c r="HG282" s="17"/>
      <c r="HH282" s="17"/>
      <c r="HI282" s="17"/>
      <c r="HJ282" s="17"/>
      <c r="HK282" s="17"/>
      <c r="HL282" s="17"/>
      <c r="HM282" s="17"/>
      <c r="HN282" s="17"/>
    </row>
    <row r="283" spans="2:222" s="18" customFormat="1">
      <c r="B283" s="129" t="s">
        <v>497</v>
      </c>
      <c r="C283" s="32" t="s">
        <v>217</v>
      </c>
      <c r="D283" s="129" t="s">
        <v>5</v>
      </c>
      <c r="E283" s="129">
        <v>3</v>
      </c>
      <c r="F283" s="129" t="s">
        <v>151</v>
      </c>
      <c r="G283" s="129" t="s">
        <v>22</v>
      </c>
      <c r="H283" s="15" t="s">
        <v>218</v>
      </c>
      <c r="I283" s="16">
        <v>19.63</v>
      </c>
      <c r="J283" s="16">
        <f t="shared" si="15"/>
        <v>58.89</v>
      </c>
      <c r="K283" s="17"/>
      <c r="L283" s="17"/>
      <c r="M283" s="17"/>
      <c r="N283" s="17"/>
      <c r="O283" s="17"/>
      <c r="P283" s="17"/>
      <c r="Q283" s="17"/>
      <c r="R283" s="17"/>
      <c r="S283" s="17"/>
      <c r="T283" s="17"/>
      <c r="U283" s="17"/>
      <c r="V283" s="17"/>
      <c r="W283" s="17"/>
      <c r="X283" s="17"/>
      <c r="Y283" s="17"/>
      <c r="Z283" s="17"/>
      <c r="AA283" s="17"/>
      <c r="AB283" s="17"/>
      <c r="AC283" s="17"/>
      <c r="AD283" s="17"/>
      <c r="AE283" s="17"/>
      <c r="AF283" s="17"/>
      <c r="AG283" s="17"/>
      <c r="AH283" s="17"/>
      <c r="AI283" s="17"/>
      <c r="AJ283" s="17"/>
      <c r="AK283" s="17"/>
      <c r="AL283" s="17"/>
      <c r="AM283" s="17"/>
      <c r="AN283" s="17"/>
      <c r="AO283" s="17"/>
      <c r="AP283" s="17"/>
      <c r="AQ283" s="17"/>
      <c r="AR283" s="17"/>
      <c r="AS283" s="17"/>
      <c r="AT283" s="17"/>
      <c r="AU283" s="17"/>
      <c r="AV283" s="17"/>
      <c r="AW283" s="17"/>
      <c r="AX283" s="17"/>
      <c r="AY283" s="17"/>
      <c r="AZ283" s="17"/>
      <c r="BA283" s="17"/>
      <c r="BB283" s="17"/>
      <c r="BC283" s="17"/>
      <c r="BD283" s="17"/>
      <c r="BE283" s="17"/>
      <c r="BF283" s="17"/>
      <c r="BG283" s="17"/>
      <c r="BH283" s="17"/>
      <c r="BI283" s="17"/>
      <c r="BJ283" s="17"/>
      <c r="BK283" s="17"/>
      <c r="BL283" s="17"/>
      <c r="BM283" s="17"/>
      <c r="BN283" s="17"/>
      <c r="BO283" s="17"/>
      <c r="BP283" s="17"/>
      <c r="BQ283" s="17"/>
      <c r="BR283" s="17"/>
      <c r="BS283" s="17"/>
      <c r="BT283" s="17"/>
      <c r="BU283" s="17"/>
      <c r="BV283" s="17"/>
      <c r="BW283" s="17"/>
      <c r="BX283" s="17"/>
      <c r="BY283" s="17"/>
      <c r="BZ283" s="17"/>
      <c r="CA283" s="17"/>
      <c r="CB283" s="17"/>
      <c r="CC283" s="17"/>
      <c r="CD283" s="17"/>
      <c r="CE283" s="17"/>
      <c r="CF283" s="17"/>
      <c r="CG283" s="17"/>
      <c r="CH283" s="17"/>
      <c r="CI283" s="17"/>
      <c r="CJ283" s="17"/>
      <c r="CK283" s="17"/>
      <c r="CL283" s="17"/>
      <c r="CM283" s="17"/>
      <c r="CN283" s="17"/>
      <c r="CO283" s="17"/>
      <c r="CP283" s="17"/>
      <c r="CQ283" s="17"/>
      <c r="CR283" s="17"/>
      <c r="CS283" s="17"/>
      <c r="CT283" s="17"/>
      <c r="CU283" s="17"/>
      <c r="CV283" s="17"/>
      <c r="CW283" s="17"/>
      <c r="CX283" s="17"/>
      <c r="CY283" s="17"/>
      <c r="CZ283" s="17"/>
      <c r="DA283" s="17"/>
      <c r="DB283" s="17"/>
      <c r="DC283" s="17"/>
      <c r="DD283" s="17"/>
      <c r="DE283" s="17"/>
      <c r="DF283" s="17"/>
      <c r="DG283" s="17"/>
      <c r="DH283" s="17"/>
      <c r="DI283" s="17"/>
      <c r="DJ283" s="17"/>
      <c r="DK283" s="17"/>
      <c r="DL283" s="17"/>
      <c r="DM283" s="17"/>
      <c r="DN283" s="17"/>
      <c r="DO283" s="17"/>
      <c r="DP283" s="17"/>
      <c r="DQ283" s="17"/>
      <c r="DR283" s="17"/>
      <c r="DS283" s="17"/>
      <c r="DT283" s="17"/>
      <c r="DU283" s="17"/>
      <c r="DV283" s="17"/>
      <c r="DW283" s="17"/>
      <c r="DX283" s="17"/>
      <c r="DY283" s="17"/>
      <c r="DZ283" s="17"/>
      <c r="EA283" s="17"/>
      <c r="EB283" s="17"/>
      <c r="EC283" s="17"/>
      <c r="ED283" s="17"/>
      <c r="EE283" s="17"/>
      <c r="EF283" s="17"/>
      <c r="EG283" s="17"/>
      <c r="EH283" s="17"/>
      <c r="EI283" s="17"/>
      <c r="EJ283" s="17"/>
      <c r="EK283" s="17"/>
      <c r="EL283" s="17"/>
      <c r="EM283" s="17"/>
      <c r="EN283" s="17"/>
      <c r="EO283" s="17"/>
      <c r="EP283" s="17"/>
      <c r="EQ283" s="17"/>
      <c r="ER283" s="17"/>
      <c r="ES283" s="17"/>
      <c r="ET283" s="17"/>
      <c r="EU283" s="17"/>
      <c r="EV283" s="17"/>
      <c r="EW283" s="17"/>
      <c r="EX283" s="17"/>
      <c r="EY283" s="17"/>
      <c r="EZ283" s="17"/>
      <c r="FA283" s="17"/>
      <c r="FB283" s="17"/>
      <c r="FC283" s="17"/>
      <c r="FD283" s="17"/>
      <c r="FE283" s="17"/>
      <c r="FF283" s="17"/>
      <c r="FG283" s="17"/>
      <c r="FH283" s="17"/>
      <c r="FI283" s="17"/>
      <c r="FJ283" s="17"/>
      <c r="FK283" s="17"/>
      <c r="FL283" s="17"/>
      <c r="FM283" s="17"/>
      <c r="FN283" s="17"/>
      <c r="FO283" s="17"/>
      <c r="FP283" s="17"/>
      <c r="FQ283" s="17"/>
      <c r="FR283" s="17"/>
      <c r="FS283" s="17"/>
      <c r="FT283" s="17"/>
      <c r="FU283" s="17"/>
      <c r="FV283" s="17"/>
      <c r="FW283" s="17"/>
      <c r="FX283" s="17"/>
      <c r="FY283" s="17"/>
      <c r="FZ283" s="17"/>
      <c r="GA283" s="17"/>
      <c r="GB283" s="17"/>
      <c r="GC283" s="17"/>
      <c r="GD283" s="17"/>
      <c r="GE283" s="17"/>
      <c r="GF283" s="17"/>
      <c r="GG283" s="17"/>
      <c r="GH283" s="17"/>
      <c r="GI283" s="17"/>
      <c r="GJ283" s="17"/>
      <c r="GK283" s="17"/>
      <c r="GL283" s="17"/>
      <c r="GM283" s="17"/>
      <c r="GN283" s="17"/>
      <c r="GO283" s="17"/>
      <c r="GP283" s="17"/>
      <c r="GQ283" s="17"/>
      <c r="GR283" s="17"/>
      <c r="GS283" s="17"/>
      <c r="GT283" s="17"/>
      <c r="GU283" s="17"/>
      <c r="GV283" s="17"/>
      <c r="GW283" s="17"/>
      <c r="GX283" s="17"/>
      <c r="GY283" s="17"/>
      <c r="GZ283" s="17"/>
      <c r="HA283" s="17"/>
      <c r="HB283" s="17"/>
      <c r="HC283" s="17"/>
      <c r="HD283" s="17"/>
      <c r="HE283" s="17"/>
      <c r="HF283" s="17"/>
      <c r="HG283" s="17"/>
      <c r="HH283" s="17"/>
      <c r="HI283" s="17"/>
      <c r="HJ283" s="17"/>
      <c r="HK283" s="17"/>
      <c r="HL283" s="17"/>
      <c r="HM283" s="17"/>
      <c r="HN283" s="17"/>
    </row>
    <row r="284" spans="2:222" s="18" customFormat="1">
      <c r="B284" s="129" t="s">
        <v>498</v>
      </c>
      <c r="C284" s="46" t="s">
        <v>219</v>
      </c>
      <c r="D284" s="129" t="s">
        <v>5</v>
      </c>
      <c r="E284" s="129">
        <v>1</v>
      </c>
      <c r="F284" s="129" t="s">
        <v>151</v>
      </c>
      <c r="G284" s="129" t="s">
        <v>22</v>
      </c>
      <c r="H284" s="15" t="s">
        <v>220</v>
      </c>
      <c r="I284" s="16">
        <v>5.93</v>
      </c>
      <c r="J284" s="16">
        <f t="shared" si="15"/>
        <v>5.93</v>
      </c>
      <c r="K284" s="17"/>
      <c r="L284" s="17"/>
      <c r="M284" s="17"/>
      <c r="N284" s="17"/>
      <c r="O284" s="17"/>
      <c r="P284" s="17"/>
      <c r="Q284" s="17"/>
      <c r="R284" s="17"/>
      <c r="S284" s="17"/>
      <c r="T284" s="17"/>
      <c r="U284" s="17"/>
      <c r="V284" s="17"/>
      <c r="W284" s="17"/>
      <c r="X284" s="17"/>
      <c r="Y284" s="17"/>
      <c r="Z284" s="17"/>
      <c r="AA284" s="17"/>
      <c r="AB284" s="17"/>
      <c r="AC284" s="17"/>
      <c r="AD284" s="17"/>
      <c r="AE284" s="17"/>
      <c r="AF284" s="17"/>
      <c r="AG284" s="17"/>
      <c r="AH284" s="17"/>
      <c r="AI284" s="17"/>
      <c r="AJ284" s="17"/>
      <c r="AK284" s="17"/>
      <c r="AL284" s="17"/>
      <c r="AM284" s="17"/>
      <c r="AN284" s="17"/>
      <c r="AO284" s="17"/>
      <c r="AP284" s="17"/>
      <c r="AQ284" s="17"/>
      <c r="AR284" s="17"/>
      <c r="AS284" s="17"/>
      <c r="AT284" s="17"/>
      <c r="AU284" s="17"/>
      <c r="AV284" s="17"/>
      <c r="AW284" s="17"/>
      <c r="AX284" s="17"/>
      <c r="AY284" s="17"/>
      <c r="AZ284" s="17"/>
      <c r="BA284" s="17"/>
      <c r="BB284" s="17"/>
      <c r="BC284" s="17"/>
      <c r="BD284" s="17"/>
      <c r="BE284" s="17"/>
      <c r="BF284" s="17"/>
      <c r="BG284" s="17"/>
      <c r="BH284" s="17"/>
      <c r="BI284" s="17"/>
      <c r="BJ284" s="17"/>
      <c r="BK284" s="17"/>
      <c r="BL284" s="17"/>
      <c r="BM284" s="17"/>
      <c r="BN284" s="17"/>
      <c r="BO284" s="17"/>
      <c r="BP284" s="17"/>
      <c r="BQ284" s="17"/>
      <c r="BR284" s="17"/>
      <c r="BS284" s="17"/>
      <c r="BT284" s="17"/>
      <c r="BU284" s="17"/>
      <c r="BV284" s="17"/>
      <c r="BW284" s="17"/>
      <c r="BX284" s="17"/>
      <c r="BY284" s="17"/>
      <c r="BZ284" s="17"/>
      <c r="CA284" s="17"/>
      <c r="CB284" s="17"/>
      <c r="CC284" s="17"/>
      <c r="CD284" s="17"/>
      <c r="CE284" s="17"/>
      <c r="CF284" s="17"/>
      <c r="CG284" s="17"/>
      <c r="CH284" s="17"/>
      <c r="CI284" s="17"/>
      <c r="CJ284" s="17"/>
      <c r="CK284" s="17"/>
      <c r="CL284" s="17"/>
      <c r="CM284" s="17"/>
      <c r="CN284" s="17"/>
      <c r="CO284" s="17"/>
      <c r="CP284" s="17"/>
      <c r="CQ284" s="17"/>
      <c r="CR284" s="17"/>
      <c r="CS284" s="17"/>
      <c r="CT284" s="17"/>
      <c r="CU284" s="17"/>
      <c r="CV284" s="17"/>
      <c r="CW284" s="17"/>
      <c r="CX284" s="17"/>
      <c r="CY284" s="17"/>
      <c r="CZ284" s="17"/>
      <c r="DA284" s="17"/>
      <c r="DB284" s="17"/>
      <c r="DC284" s="17"/>
      <c r="DD284" s="17"/>
      <c r="DE284" s="17"/>
      <c r="DF284" s="17"/>
      <c r="DG284" s="17"/>
      <c r="DH284" s="17"/>
      <c r="DI284" s="17"/>
      <c r="DJ284" s="17"/>
      <c r="DK284" s="17"/>
      <c r="DL284" s="17"/>
      <c r="DM284" s="17"/>
      <c r="DN284" s="17"/>
      <c r="DO284" s="17"/>
      <c r="DP284" s="17"/>
      <c r="DQ284" s="17"/>
      <c r="DR284" s="17"/>
      <c r="DS284" s="17"/>
      <c r="DT284" s="17"/>
      <c r="DU284" s="17"/>
      <c r="DV284" s="17"/>
      <c r="DW284" s="17"/>
      <c r="DX284" s="17"/>
      <c r="DY284" s="17"/>
      <c r="DZ284" s="17"/>
      <c r="EA284" s="17"/>
      <c r="EB284" s="17"/>
      <c r="EC284" s="17"/>
      <c r="ED284" s="17"/>
      <c r="EE284" s="17"/>
      <c r="EF284" s="17"/>
      <c r="EG284" s="17"/>
      <c r="EH284" s="17"/>
      <c r="EI284" s="17"/>
      <c r="EJ284" s="17"/>
      <c r="EK284" s="17"/>
      <c r="EL284" s="17"/>
      <c r="EM284" s="17"/>
      <c r="EN284" s="17"/>
      <c r="EO284" s="17"/>
      <c r="EP284" s="17"/>
      <c r="EQ284" s="17"/>
      <c r="ER284" s="17"/>
      <c r="ES284" s="17"/>
      <c r="ET284" s="17"/>
      <c r="EU284" s="17"/>
      <c r="EV284" s="17"/>
      <c r="EW284" s="17"/>
      <c r="EX284" s="17"/>
      <c r="EY284" s="17"/>
      <c r="EZ284" s="17"/>
      <c r="FA284" s="17"/>
      <c r="FB284" s="17"/>
      <c r="FC284" s="17"/>
      <c r="FD284" s="17"/>
      <c r="FE284" s="17"/>
      <c r="FF284" s="17"/>
      <c r="FG284" s="17"/>
      <c r="FH284" s="17"/>
      <c r="FI284" s="17"/>
      <c r="FJ284" s="17"/>
      <c r="FK284" s="17"/>
      <c r="FL284" s="17"/>
      <c r="FM284" s="17"/>
      <c r="FN284" s="17"/>
      <c r="FO284" s="17"/>
      <c r="FP284" s="17"/>
      <c r="FQ284" s="17"/>
      <c r="FR284" s="17"/>
      <c r="FS284" s="17"/>
      <c r="FT284" s="17"/>
      <c r="FU284" s="17"/>
      <c r="FV284" s="17"/>
      <c r="FW284" s="17"/>
      <c r="FX284" s="17"/>
      <c r="FY284" s="17"/>
      <c r="FZ284" s="17"/>
      <c r="GA284" s="17"/>
      <c r="GB284" s="17"/>
      <c r="GC284" s="17"/>
      <c r="GD284" s="17"/>
      <c r="GE284" s="17"/>
      <c r="GF284" s="17"/>
      <c r="GG284" s="17"/>
      <c r="GH284" s="17"/>
      <c r="GI284" s="17"/>
      <c r="GJ284" s="17"/>
      <c r="GK284" s="17"/>
      <c r="GL284" s="17"/>
      <c r="GM284" s="17"/>
      <c r="GN284" s="17"/>
      <c r="GO284" s="17"/>
      <c r="GP284" s="17"/>
      <c r="GQ284" s="17"/>
      <c r="GR284" s="17"/>
      <c r="GS284" s="17"/>
      <c r="GT284" s="17"/>
      <c r="GU284" s="17"/>
      <c r="GV284" s="17"/>
      <c r="GW284" s="17"/>
      <c r="GX284" s="17"/>
      <c r="GY284" s="17"/>
      <c r="GZ284" s="17"/>
      <c r="HA284" s="17"/>
      <c r="HB284" s="17"/>
      <c r="HC284" s="17"/>
      <c r="HD284" s="17"/>
      <c r="HE284" s="17"/>
      <c r="HF284" s="17"/>
      <c r="HG284" s="17"/>
      <c r="HH284" s="17"/>
      <c r="HI284" s="17"/>
      <c r="HJ284" s="17"/>
      <c r="HK284" s="17"/>
      <c r="HL284" s="17"/>
      <c r="HM284" s="17"/>
      <c r="HN284" s="17"/>
    </row>
    <row r="285" spans="2:222" s="18" customFormat="1" ht="22.5">
      <c r="B285" s="129" t="s">
        <v>499</v>
      </c>
      <c r="C285" s="46" t="s">
        <v>1148</v>
      </c>
      <c r="D285" s="129" t="s">
        <v>5</v>
      </c>
      <c r="E285" s="129">
        <v>6</v>
      </c>
      <c r="F285" s="129" t="s">
        <v>158</v>
      </c>
      <c r="G285" s="129" t="s">
        <v>22</v>
      </c>
      <c r="H285" s="15" t="s">
        <v>736</v>
      </c>
      <c r="I285" s="16">
        <v>37.79</v>
      </c>
      <c r="J285" s="16">
        <f t="shared" si="15"/>
        <v>226.74</v>
      </c>
      <c r="K285" s="17"/>
      <c r="L285" s="17"/>
      <c r="M285" s="17"/>
      <c r="N285" s="17"/>
      <c r="O285" s="17"/>
      <c r="P285" s="17"/>
      <c r="Q285" s="17"/>
      <c r="R285" s="17"/>
      <c r="S285" s="17"/>
      <c r="T285" s="17"/>
      <c r="U285" s="17"/>
      <c r="V285" s="17"/>
      <c r="W285" s="17"/>
      <c r="X285" s="17"/>
      <c r="Y285" s="17"/>
      <c r="Z285" s="17"/>
      <c r="AA285" s="17"/>
      <c r="AB285" s="17"/>
      <c r="AC285" s="17"/>
      <c r="AD285" s="17"/>
      <c r="AE285" s="17"/>
      <c r="AF285" s="17"/>
      <c r="AG285" s="17"/>
      <c r="AH285" s="17"/>
      <c r="AI285" s="17"/>
      <c r="AJ285" s="17"/>
      <c r="AK285" s="17"/>
      <c r="AL285" s="17"/>
      <c r="AM285" s="17"/>
      <c r="AN285" s="17"/>
      <c r="AO285" s="17"/>
      <c r="AP285" s="17"/>
      <c r="AQ285" s="17"/>
      <c r="AR285" s="17"/>
      <c r="AS285" s="17"/>
      <c r="AT285" s="17"/>
      <c r="AU285" s="17"/>
      <c r="AV285" s="17"/>
      <c r="AW285" s="17"/>
      <c r="AX285" s="17"/>
      <c r="AY285" s="17"/>
      <c r="AZ285" s="17"/>
      <c r="BA285" s="17"/>
      <c r="BB285" s="17"/>
      <c r="BC285" s="17"/>
      <c r="BD285" s="17"/>
      <c r="BE285" s="17"/>
      <c r="BF285" s="17"/>
      <c r="BG285" s="17"/>
      <c r="BH285" s="17"/>
      <c r="BI285" s="17"/>
      <c r="BJ285" s="17"/>
      <c r="BK285" s="17"/>
      <c r="BL285" s="17"/>
      <c r="BM285" s="17"/>
      <c r="BN285" s="17"/>
      <c r="BO285" s="17"/>
      <c r="BP285" s="17"/>
      <c r="BQ285" s="17"/>
      <c r="BR285" s="17"/>
      <c r="BS285" s="17"/>
      <c r="BT285" s="17"/>
      <c r="BU285" s="17"/>
      <c r="BV285" s="17"/>
      <c r="BW285" s="17"/>
      <c r="BX285" s="17"/>
      <c r="BY285" s="17"/>
      <c r="BZ285" s="17"/>
      <c r="CA285" s="17"/>
      <c r="CB285" s="17"/>
      <c r="CC285" s="17"/>
      <c r="CD285" s="17"/>
      <c r="CE285" s="17"/>
      <c r="CF285" s="17"/>
      <c r="CG285" s="17"/>
      <c r="CH285" s="17"/>
      <c r="CI285" s="17"/>
      <c r="CJ285" s="17"/>
      <c r="CK285" s="17"/>
      <c r="CL285" s="17"/>
      <c r="CM285" s="17"/>
      <c r="CN285" s="17"/>
      <c r="CO285" s="17"/>
      <c r="CP285" s="17"/>
      <c r="CQ285" s="17"/>
      <c r="CR285" s="17"/>
      <c r="CS285" s="17"/>
      <c r="CT285" s="17"/>
      <c r="CU285" s="17"/>
      <c r="CV285" s="17"/>
      <c r="CW285" s="17"/>
      <c r="CX285" s="17"/>
      <c r="CY285" s="17"/>
      <c r="CZ285" s="17"/>
      <c r="DA285" s="17"/>
      <c r="DB285" s="17"/>
      <c r="DC285" s="17"/>
      <c r="DD285" s="17"/>
      <c r="DE285" s="17"/>
      <c r="DF285" s="17"/>
      <c r="DG285" s="17"/>
      <c r="DH285" s="17"/>
      <c r="DI285" s="17"/>
      <c r="DJ285" s="17"/>
      <c r="DK285" s="17"/>
      <c r="DL285" s="17"/>
      <c r="DM285" s="17"/>
      <c r="DN285" s="17"/>
      <c r="DO285" s="17"/>
      <c r="DP285" s="17"/>
      <c r="DQ285" s="17"/>
      <c r="DR285" s="17"/>
      <c r="DS285" s="17"/>
      <c r="DT285" s="17"/>
      <c r="DU285" s="17"/>
      <c r="DV285" s="17"/>
      <c r="DW285" s="17"/>
      <c r="DX285" s="17"/>
      <c r="DY285" s="17"/>
      <c r="DZ285" s="17"/>
      <c r="EA285" s="17"/>
      <c r="EB285" s="17"/>
      <c r="EC285" s="17"/>
      <c r="ED285" s="17"/>
      <c r="EE285" s="17"/>
      <c r="EF285" s="17"/>
      <c r="EG285" s="17"/>
      <c r="EH285" s="17"/>
      <c r="EI285" s="17"/>
      <c r="EJ285" s="17"/>
      <c r="EK285" s="17"/>
      <c r="EL285" s="17"/>
      <c r="EM285" s="17"/>
      <c r="EN285" s="17"/>
      <c r="EO285" s="17"/>
      <c r="EP285" s="17"/>
      <c r="EQ285" s="17"/>
      <c r="ER285" s="17"/>
      <c r="ES285" s="17"/>
      <c r="ET285" s="17"/>
      <c r="EU285" s="17"/>
      <c r="EV285" s="17"/>
      <c r="EW285" s="17"/>
      <c r="EX285" s="17"/>
      <c r="EY285" s="17"/>
      <c r="EZ285" s="17"/>
      <c r="FA285" s="17"/>
      <c r="FB285" s="17"/>
      <c r="FC285" s="17"/>
      <c r="FD285" s="17"/>
      <c r="FE285" s="17"/>
      <c r="FF285" s="17"/>
      <c r="FG285" s="17"/>
      <c r="FH285" s="17"/>
      <c r="FI285" s="17"/>
      <c r="FJ285" s="17"/>
      <c r="FK285" s="17"/>
      <c r="FL285" s="17"/>
      <c r="FM285" s="17"/>
      <c r="FN285" s="17"/>
      <c r="FO285" s="17"/>
      <c r="FP285" s="17"/>
      <c r="FQ285" s="17"/>
      <c r="FR285" s="17"/>
      <c r="FS285" s="17"/>
      <c r="FT285" s="17"/>
      <c r="FU285" s="17"/>
      <c r="FV285" s="17"/>
      <c r="FW285" s="17"/>
      <c r="FX285" s="17"/>
      <c r="FY285" s="17"/>
      <c r="FZ285" s="17"/>
      <c r="GA285" s="17"/>
      <c r="GB285" s="17"/>
      <c r="GC285" s="17"/>
      <c r="GD285" s="17"/>
      <c r="GE285" s="17"/>
      <c r="GF285" s="17"/>
      <c r="GG285" s="17"/>
      <c r="GH285" s="17"/>
      <c r="GI285" s="17"/>
      <c r="GJ285" s="17"/>
      <c r="GK285" s="17"/>
      <c r="GL285" s="17"/>
      <c r="GM285" s="17"/>
      <c r="GN285" s="17"/>
      <c r="GO285" s="17"/>
      <c r="GP285" s="17"/>
      <c r="GQ285" s="17"/>
      <c r="GR285" s="17"/>
      <c r="GS285" s="17"/>
      <c r="GT285" s="17"/>
      <c r="GU285" s="17"/>
      <c r="GV285" s="17"/>
      <c r="GW285" s="17"/>
      <c r="GX285" s="17"/>
      <c r="GY285" s="17"/>
      <c r="GZ285" s="17"/>
      <c r="HA285" s="17"/>
      <c r="HB285" s="17"/>
      <c r="HC285" s="17"/>
      <c r="HD285" s="17"/>
      <c r="HE285" s="17"/>
      <c r="HF285" s="17"/>
      <c r="HG285" s="17"/>
      <c r="HH285" s="17"/>
      <c r="HI285" s="17"/>
      <c r="HJ285" s="17"/>
      <c r="HK285" s="17"/>
      <c r="HL285" s="17"/>
      <c r="HM285" s="17"/>
      <c r="HN285" s="17"/>
    </row>
    <row r="286" spans="2:222" s="18" customFormat="1" ht="33.75">
      <c r="B286" s="129" t="s">
        <v>500</v>
      </c>
      <c r="C286" s="46" t="s">
        <v>737</v>
      </c>
      <c r="D286" s="129" t="s">
        <v>5</v>
      </c>
      <c r="E286" s="129">
        <v>15</v>
      </c>
      <c r="F286" s="129" t="s">
        <v>158</v>
      </c>
      <c r="G286" s="129" t="s">
        <v>22</v>
      </c>
      <c r="H286" s="15" t="s">
        <v>738</v>
      </c>
      <c r="I286" s="16">
        <v>115.98</v>
      </c>
      <c r="J286" s="16">
        <f t="shared" si="15"/>
        <v>1739.7</v>
      </c>
      <c r="K286" s="17"/>
      <c r="L286" s="17"/>
      <c r="M286" s="17"/>
      <c r="N286" s="17"/>
      <c r="O286" s="17"/>
      <c r="P286" s="17"/>
      <c r="Q286" s="17"/>
      <c r="R286" s="17"/>
      <c r="S286" s="17"/>
      <c r="T286" s="17"/>
      <c r="U286" s="17"/>
      <c r="V286" s="17"/>
      <c r="W286" s="17"/>
      <c r="X286" s="17"/>
      <c r="Y286" s="17"/>
      <c r="Z286" s="17"/>
      <c r="AA286" s="17"/>
      <c r="AB286" s="17"/>
      <c r="AC286" s="17"/>
      <c r="AD286" s="17"/>
      <c r="AE286" s="17"/>
      <c r="AF286" s="17"/>
      <c r="AG286" s="17"/>
      <c r="AH286" s="17"/>
      <c r="AI286" s="17"/>
      <c r="AJ286" s="17"/>
      <c r="AK286" s="17"/>
      <c r="AL286" s="17"/>
      <c r="AM286" s="17"/>
      <c r="AN286" s="17"/>
      <c r="AO286" s="17"/>
      <c r="AP286" s="17"/>
      <c r="AQ286" s="17"/>
      <c r="AR286" s="17"/>
      <c r="AS286" s="17"/>
      <c r="AT286" s="17"/>
      <c r="AU286" s="17"/>
      <c r="AV286" s="17"/>
      <c r="AW286" s="17"/>
      <c r="AX286" s="17"/>
      <c r="AY286" s="17"/>
      <c r="AZ286" s="17"/>
      <c r="BA286" s="17"/>
      <c r="BB286" s="17"/>
      <c r="BC286" s="17"/>
      <c r="BD286" s="17"/>
      <c r="BE286" s="17"/>
      <c r="BF286" s="17"/>
      <c r="BG286" s="17"/>
      <c r="BH286" s="17"/>
      <c r="BI286" s="17"/>
      <c r="BJ286" s="17"/>
      <c r="BK286" s="17"/>
      <c r="BL286" s="17"/>
      <c r="BM286" s="17"/>
      <c r="BN286" s="17"/>
      <c r="BO286" s="17"/>
      <c r="BP286" s="17"/>
      <c r="BQ286" s="17"/>
      <c r="BR286" s="17"/>
      <c r="BS286" s="17"/>
      <c r="BT286" s="17"/>
      <c r="BU286" s="17"/>
      <c r="BV286" s="17"/>
      <c r="BW286" s="17"/>
      <c r="BX286" s="17"/>
      <c r="BY286" s="17"/>
      <c r="BZ286" s="17"/>
      <c r="CA286" s="17"/>
      <c r="CB286" s="17"/>
      <c r="CC286" s="17"/>
      <c r="CD286" s="17"/>
      <c r="CE286" s="17"/>
      <c r="CF286" s="17"/>
      <c r="CG286" s="17"/>
      <c r="CH286" s="17"/>
      <c r="CI286" s="17"/>
      <c r="CJ286" s="17"/>
      <c r="CK286" s="17"/>
      <c r="CL286" s="17"/>
      <c r="CM286" s="17"/>
      <c r="CN286" s="17"/>
      <c r="CO286" s="17"/>
      <c r="CP286" s="17"/>
      <c r="CQ286" s="17"/>
      <c r="CR286" s="17"/>
      <c r="CS286" s="17"/>
      <c r="CT286" s="17"/>
      <c r="CU286" s="17"/>
      <c r="CV286" s="17"/>
      <c r="CW286" s="17"/>
      <c r="CX286" s="17"/>
      <c r="CY286" s="17"/>
      <c r="CZ286" s="17"/>
      <c r="DA286" s="17"/>
      <c r="DB286" s="17"/>
      <c r="DC286" s="17"/>
      <c r="DD286" s="17"/>
      <c r="DE286" s="17"/>
      <c r="DF286" s="17"/>
      <c r="DG286" s="17"/>
      <c r="DH286" s="17"/>
      <c r="DI286" s="17"/>
      <c r="DJ286" s="17"/>
      <c r="DK286" s="17"/>
      <c r="DL286" s="17"/>
      <c r="DM286" s="17"/>
      <c r="DN286" s="17"/>
      <c r="DO286" s="17"/>
      <c r="DP286" s="17"/>
      <c r="DQ286" s="17"/>
      <c r="DR286" s="17"/>
      <c r="DS286" s="17"/>
      <c r="DT286" s="17"/>
      <c r="DU286" s="17"/>
      <c r="DV286" s="17"/>
      <c r="DW286" s="17"/>
      <c r="DX286" s="17"/>
      <c r="DY286" s="17"/>
      <c r="DZ286" s="17"/>
      <c r="EA286" s="17"/>
      <c r="EB286" s="17"/>
      <c r="EC286" s="17"/>
      <c r="ED286" s="17"/>
      <c r="EE286" s="17"/>
      <c r="EF286" s="17"/>
      <c r="EG286" s="17"/>
      <c r="EH286" s="17"/>
      <c r="EI286" s="17"/>
      <c r="EJ286" s="17"/>
      <c r="EK286" s="17"/>
      <c r="EL286" s="17"/>
      <c r="EM286" s="17"/>
      <c r="EN286" s="17"/>
      <c r="EO286" s="17"/>
      <c r="EP286" s="17"/>
      <c r="EQ286" s="17"/>
      <c r="ER286" s="17"/>
      <c r="ES286" s="17"/>
      <c r="ET286" s="17"/>
      <c r="EU286" s="17"/>
      <c r="EV286" s="17"/>
      <c r="EW286" s="17"/>
      <c r="EX286" s="17"/>
      <c r="EY286" s="17"/>
      <c r="EZ286" s="17"/>
      <c r="FA286" s="17"/>
      <c r="FB286" s="17"/>
      <c r="FC286" s="17"/>
      <c r="FD286" s="17"/>
      <c r="FE286" s="17"/>
      <c r="FF286" s="17"/>
      <c r="FG286" s="17"/>
      <c r="FH286" s="17"/>
      <c r="FI286" s="17"/>
      <c r="FJ286" s="17"/>
      <c r="FK286" s="17"/>
      <c r="FL286" s="17"/>
      <c r="FM286" s="17"/>
      <c r="FN286" s="17"/>
      <c r="FO286" s="17"/>
      <c r="FP286" s="17"/>
      <c r="FQ286" s="17"/>
      <c r="FR286" s="17"/>
      <c r="FS286" s="17"/>
      <c r="FT286" s="17"/>
      <c r="FU286" s="17"/>
      <c r="FV286" s="17"/>
      <c r="FW286" s="17"/>
      <c r="FX286" s="17"/>
      <c r="FY286" s="17"/>
      <c r="FZ286" s="17"/>
      <c r="GA286" s="17"/>
      <c r="GB286" s="17"/>
      <c r="GC286" s="17"/>
      <c r="GD286" s="17"/>
      <c r="GE286" s="17"/>
      <c r="GF286" s="17"/>
      <c r="GG286" s="17"/>
      <c r="GH286" s="17"/>
      <c r="GI286" s="17"/>
      <c r="GJ286" s="17"/>
      <c r="GK286" s="17"/>
      <c r="GL286" s="17"/>
      <c r="GM286" s="17"/>
      <c r="GN286" s="17"/>
      <c r="GO286" s="17"/>
      <c r="GP286" s="17"/>
      <c r="GQ286" s="17"/>
      <c r="GR286" s="17"/>
      <c r="GS286" s="17"/>
      <c r="GT286" s="17"/>
      <c r="GU286" s="17"/>
      <c r="GV286" s="17"/>
      <c r="GW286" s="17"/>
      <c r="GX286" s="17"/>
      <c r="GY286" s="17"/>
      <c r="GZ286" s="17"/>
      <c r="HA286" s="17"/>
      <c r="HB286" s="17"/>
      <c r="HC286" s="17"/>
      <c r="HD286" s="17"/>
      <c r="HE286" s="17"/>
      <c r="HF286" s="17"/>
      <c r="HG286" s="17"/>
      <c r="HH286" s="17"/>
      <c r="HI286" s="17"/>
      <c r="HJ286" s="17"/>
      <c r="HK286" s="17"/>
      <c r="HL286" s="17"/>
      <c r="HM286" s="17"/>
      <c r="HN286" s="17"/>
    </row>
    <row r="287" spans="2:222" s="18" customFormat="1" ht="33.75">
      <c r="B287" s="129" t="s">
        <v>501</v>
      </c>
      <c r="C287" s="46" t="s">
        <v>739</v>
      </c>
      <c r="D287" s="129" t="s">
        <v>5</v>
      </c>
      <c r="E287" s="129">
        <v>5</v>
      </c>
      <c r="F287" s="129" t="s">
        <v>158</v>
      </c>
      <c r="G287" s="129" t="s">
        <v>22</v>
      </c>
      <c r="H287" s="15" t="s">
        <v>221</v>
      </c>
      <c r="I287" s="16">
        <v>71.12</v>
      </c>
      <c r="J287" s="16">
        <f t="shared" si="15"/>
        <v>355.6</v>
      </c>
      <c r="K287" s="17"/>
      <c r="L287" s="17"/>
      <c r="M287" s="17"/>
      <c r="N287" s="17"/>
      <c r="O287" s="17"/>
      <c r="P287" s="17"/>
      <c r="Q287" s="17"/>
      <c r="R287" s="17"/>
      <c r="S287" s="17"/>
      <c r="T287" s="17"/>
      <c r="U287" s="17"/>
      <c r="V287" s="17"/>
      <c r="W287" s="17"/>
      <c r="X287" s="17"/>
      <c r="Y287" s="17"/>
      <c r="Z287" s="17"/>
      <c r="AA287" s="17"/>
      <c r="AB287" s="17"/>
      <c r="AC287" s="17"/>
      <c r="AD287" s="17"/>
      <c r="AE287" s="17"/>
      <c r="AF287" s="17"/>
      <c r="AG287" s="17"/>
      <c r="AH287" s="17"/>
      <c r="AI287" s="17"/>
      <c r="AJ287" s="17"/>
      <c r="AK287" s="17"/>
      <c r="AL287" s="17"/>
      <c r="AM287" s="17"/>
      <c r="AN287" s="17"/>
      <c r="AO287" s="17"/>
      <c r="AP287" s="17"/>
      <c r="AQ287" s="17"/>
      <c r="AR287" s="17"/>
      <c r="AS287" s="17"/>
      <c r="AT287" s="17"/>
      <c r="AU287" s="17"/>
      <c r="AV287" s="17"/>
      <c r="AW287" s="17"/>
      <c r="AX287" s="17"/>
      <c r="AY287" s="17"/>
      <c r="AZ287" s="17"/>
      <c r="BA287" s="17"/>
      <c r="BB287" s="17"/>
      <c r="BC287" s="17"/>
      <c r="BD287" s="17"/>
      <c r="BE287" s="17"/>
      <c r="BF287" s="17"/>
      <c r="BG287" s="17"/>
      <c r="BH287" s="17"/>
      <c r="BI287" s="17"/>
      <c r="BJ287" s="17"/>
      <c r="BK287" s="17"/>
      <c r="BL287" s="17"/>
      <c r="BM287" s="17"/>
      <c r="BN287" s="17"/>
      <c r="BO287" s="17"/>
      <c r="BP287" s="17"/>
      <c r="BQ287" s="17"/>
      <c r="BR287" s="17"/>
      <c r="BS287" s="17"/>
      <c r="BT287" s="17"/>
      <c r="BU287" s="17"/>
      <c r="BV287" s="17"/>
      <c r="BW287" s="17"/>
      <c r="BX287" s="17"/>
      <c r="BY287" s="17"/>
      <c r="BZ287" s="17"/>
      <c r="CA287" s="17"/>
      <c r="CB287" s="17"/>
      <c r="CC287" s="17"/>
      <c r="CD287" s="17"/>
      <c r="CE287" s="17"/>
      <c r="CF287" s="17"/>
      <c r="CG287" s="17"/>
      <c r="CH287" s="17"/>
      <c r="CI287" s="17"/>
      <c r="CJ287" s="17"/>
      <c r="CK287" s="17"/>
      <c r="CL287" s="17"/>
      <c r="CM287" s="17"/>
      <c r="CN287" s="17"/>
      <c r="CO287" s="17"/>
      <c r="CP287" s="17"/>
      <c r="CQ287" s="17"/>
      <c r="CR287" s="17"/>
      <c r="CS287" s="17"/>
      <c r="CT287" s="17"/>
      <c r="CU287" s="17"/>
      <c r="CV287" s="17"/>
      <c r="CW287" s="17"/>
      <c r="CX287" s="17"/>
      <c r="CY287" s="17"/>
      <c r="CZ287" s="17"/>
      <c r="DA287" s="17"/>
      <c r="DB287" s="17"/>
      <c r="DC287" s="17"/>
      <c r="DD287" s="17"/>
      <c r="DE287" s="17"/>
      <c r="DF287" s="17"/>
      <c r="DG287" s="17"/>
      <c r="DH287" s="17"/>
      <c r="DI287" s="17"/>
      <c r="DJ287" s="17"/>
      <c r="DK287" s="17"/>
      <c r="DL287" s="17"/>
      <c r="DM287" s="17"/>
      <c r="DN287" s="17"/>
      <c r="DO287" s="17"/>
      <c r="DP287" s="17"/>
      <c r="DQ287" s="17"/>
      <c r="DR287" s="17"/>
      <c r="DS287" s="17"/>
      <c r="DT287" s="17"/>
      <c r="DU287" s="17"/>
      <c r="DV287" s="17"/>
      <c r="DW287" s="17"/>
      <c r="DX287" s="17"/>
      <c r="DY287" s="17"/>
      <c r="DZ287" s="17"/>
      <c r="EA287" s="17"/>
      <c r="EB287" s="17"/>
      <c r="EC287" s="17"/>
      <c r="ED287" s="17"/>
      <c r="EE287" s="17"/>
      <c r="EF287" s="17"/>
      <c r="EG287" s="17"/>
      <c r="EH287" s="17"/>
      <c r="EI287" s="17"/>
      <c r="EJ287" s="17"/>
      <c r="EK287" s="17"/>
      <c r="EL287" s="17"/>
      <c r="EM287" s="17"/>
      <c r="EN287" s="17"/>
      <c r="EO287" s="17"/>
      <c r="EP287" s="17"/>
      <c r="EQ287" s="17"/>
      <c r="ER287" s="17"/>
      <c r="ES287" s="17"/>
      <c r="ET287" s="17"/>
      <c r="EU287" s="17"/>
      <c r="EV287" s="17"/>
      <c r="EW287" s="17"/>
      <c r="EX287" s="17"/>
      <c r="EY287" s="17"/>
      <c r="EZ287" s="17"/>
      <c r="FA287" s="17"/>
      <c r="FB287" s="17"/>
      <c r="FC287" s="17"/>
      <c r="FD287" s="17"/>
      <c r="FE287" s="17"/>
      <c r="FF287" s="17"/>
      <c r="FG287" s="17"/>
      <c r="FH287" s="17"/>
      <c r="FI287" s="17"/>
      <c r="FJ287" s="17"/>
      <c r="FK287" s="17"/>
      <c r="FL287" s="17"/>
      <c r="FM287" s="17"/>
      <c r="FN287" s="17"/>
      <c r="FO287" s="17"/>
      <c r="FP287" s="17"/>
      <c r="FQ287" s="17"/>
      <c r="FR287" s="17"/>
      <c r="FS287" s="17"/>
      <c r="FT287" s="17"/>
      <c r="FU287" s="17"/>
      <c r="FV287" s="17"/>
      <c r="FW287" s="17"/>
      <c r="FX287" s="17"/>
      <c r="FY287" s="17"/>
      <c r="FZ287" s="17"/>
      <c r="GA287" s="17"/>
      <c r="GB287" s="17"/>
      <c r="GC287" s="17"/>
      <c r="GD287" s="17"/>
      <c r="GE287" s="17"/>
      <c r="GF287" s="17"/>
      <c r="GG287" s="17"/>
      <c r="GH287" s="17"/>
      <c r="GI287" s="17"/>
      <c r="GJ287" s="17"/>
      <c r="GK287" s="17"/>
      <c r="GL287" s="17"/>
      <c r="GM287" s="17"/>
      <c r="GN287" s="17"/>
      <c r="GO287" s="17"/>
      <c r="GP287" s="17"/>
      <c r="GQ287" s="17"/>
      <c r="GR287" s="17"/>
      <c r="GS287" s="17"/>
      <c r="GT287" s="17"/>
      <c r="GU287" s="17"/>
      <c r="GV287" s="17"/>
      <c r="GW287" s="17"/>
      <c r="GX287" s="17"/>
      <c r="GY287" s="17"/>
      <c r="GZ287" s="17"/>
      <c r="HA287" s="17"/>
      <c r="HB287" s="17"/>
      <c r="HC287" s="17"/>
      <c r="HD287" s="17"/>
      <c r="HE287" s="17"/>
      <c r="HF287" s="17"/>
      <c r="HG287" s="17"/>
      <c r="HH287" s="17"/>
      <c r="HI287" s="17"/>
      <c r="HJ287" s="17"/>
      <c r="HK287" s="17"/>
      <c r="HL287" s="17"/>
      <c r="HM287" s="17"/>
      <c r="HN287" s="17"/>
    </row>
    <row r="288" spans="2:222" s="18" customFormat="1" ht="22.5">
      <c r="B288" s="129" t="s">
        <v>502</v>
      </c>
      <c r="C288" s="46" t="s">
        <v>222</v>
      </c>
      <c r="D288" s="129" t="s">
        <v>5</v>
      </c>
      <c r="E288" s="129">
        <v>10</v>
      </c>
      <c r="F288" s="129" t="s">
        <v>158</v>
      </c>
      <c r="G288" s="129" t="s">
        <v>22</v>
      </c>
      <c r="H288" s="15" t="s">
        <v>223</v>
      </c>
      <c r="I288" s="16">
        <v>18.7</v>
      </c>
      <c r="J288" s="16">
        <f t="shared" si="15"/>
        <v>187</v>
      </c>
      <c r="K288" s="17"/>
      <c r="L288" s="17"/>
      <c r="M288" s="17"/>
      <c r="N288" s="17"/>
      <c r="O288" s="17"/>
      <c r="P288" s="17"/>
      <c r="Q288" s="17"/>
      <c r="R288" s="17"/>
      <c r="S288" s="17"/>
      <c r="T288" s="17"/>
      <c r="U288" s="17"/>
      <c r="V288" s="17"/>
      <c r="W288" s="17"/>
      <c r="X288" s="17"/>
      <c r="Y288" s="17"/>
      <c r="Z288" s="17"/>
      <c r="AA288" s="17"/>
      <c r="AB288" s="17"/>
      <c r="AC288" s="17"/>
      <c r="AD288" s="17"/>
      <c r="AE288" s="17"/>
      <c r="AF288" s="17"/>
      <c r="AG288" s="17"/>
      <c r="AH288" s="17"/>
      <c r="AI288" s="17"/>
      <c r="AJ288" s="17"/>
      <c r="AK288" s="17"/>
      <c r="AL288" s="17"/>
      <c r="AM288" s="17"/>
      <c r="AN288" s="17"/>
      <c r="AO288" s="17"/>
      <c r="AP288" s="17"/>
      <c r="AQ288" s="17"/>
      <c r="AR288" s="17"/>
      <c r="AS288" s="17"/>
      <c r="AT288" s="17"/>
      <c r="AU288" s="17"/>
      <c r="AV288" s="17"/>
      <c r="AW288" s="17"/>
      <c r="AX288" s="17"/>
      <c r="AY288" s="17"/>
      <c r="AZ288" s="17"/>
      <c r="BA288" s="17"/>
      <c r="BB288" s="17"/>
      <c r="BC288" s="17"/>
      <c r="BD288" s="17"/>
      <c r="BE288" s="17"/>
      <c r="BF288" s="17"/>
      <c r="BG288" s="17"/>
      <c r="BH288" s="17"/>
      <c r="BI288" s="17"/>
      <c r="BJ288" s="17"/>
      <c r="BK288" s="17"/>
      <c r="BL288" s="17"/>
      <c r="BM288" s="17"/>
      <c r="BN288" s="17"/>
      <c r="BO288" s="17"/>
      <c r="BP288" s="17"/>
      <c r="BQ288" s="17"/>
      <c r="BR288" s="17"/>
      <c r="BS288" s="17"/>
      <c r="BT288" s="17"/>
      <c r="BU288" s="17"/>
      <c r="BV288" s="17"/>
      <c r="BW288" s="17"/>
      <c r="BX288" s="17"/>
      <c r="BY288" s="17"/>
      <c r="BZ288" s="17"/>
      <c r="CA288" s="17"/>
      <c r="CB288" s="17"/>
      <c r="CC288" s="17"/>
      <c r="CD288" s="17"/>
      <c r="CE288" s="17"/>
      <c r="CF288" s="17"/>
      <c r="CG288" s="17"/>
      <c r="CH288" s="17"/>
      <c r="CI288" s="17"/>
      <c r="CJ288" s="17"/>
      <c r="CK288" s="17"/>
      <c r="CL288" s="17"/>
      <c r="CM288" s="17"/>
      <c r="CN288" s="17"/>
      <c r="CO288" s="17"/>
      <c r="CP288" s="17"/>
      <c r="CQ288" s="17"/>
      <c r="CR288" s="17"/>
      <c r="CS288" s="17"/>
      <c r="CT288" s="17"/>
      <c r="CU288" s="17"/>
      <c r="CV288" s="17"/>
      <c r="CW288" s="17"/>
      <c r="CX288" s="17"/>
      <c r="CY288" s="17"/>
      <c r="CZ288" s="17"/>
      <c r="DA288" s="17"/>
      <c r="DB288" s="17"/>
      <c r="DC288" s="17"/>
      <c r="DD288" s="17"/>
      <c r="DE288" s="17"/>
      <c r="DF288" s="17"/>
      <c r="DG288" s="17"/>
      <c r="DH288" s="17"/>
      <c r="DI288" s="17"/>
      <c r="DJ288" s="17"/>
      <c r="DK288" s="17"/>
      <c r="DL288" s="17"/>
      <c r="DM288" s="17"/>
      <c r="DN288" s="17"/>
      <c r="DO288" s="17"/>
      <c r="DP288" s="17"/>
      <c r="DQ288" s="17"/>
      <c r="DR288" s="17"/>
      <c r="DS288" s="17"/>
      <c r="DT288" s="17"/>
      <c r="DU288" s="17"/>
      <c r="DV288" s="17"/>
      <c r="DW288" s="17"/>
      <c r="DX288" s="17"/>
      <c r="DY288" s="17"/>
      <c r="DZ288" s="17"/>
      <c r="EA288" s="17"/>
      <c r="EB288" s="17"/>
      <c r="EC288" s="17"/>
      <c r="ED288" s="17"/>
      <c r="EE288" s="17"/>
      <c r="EF288" s="17"/>
      <c r="EG288" s="17"/>
      <c r="EH288" s="17"/>
      <c r="EI288" s="17"/>
      <c r="EJ288" s="17"/>
      <c r="EK288" s="17"/>
      <c r="EL288" s="17"/>
      <c r="EM288" s="17"/>
      <c r="EN288" s="17"/>
      <c r="EO288" s="17"/>
      <c r="EP288" s="17"/>
      <c r="EQ288" s="17"/>
      <c r="ER288" s="17"/>
      <c r="ES288" s="17"/>
      <c r="ET288" s="17"/>
      <c r="EU288" s="17"/>
      <c r="EV288" s="17"/>
      <c r="EW288" s="17"/>
      <c r="EX288" s="17"/>
      <c r="EY288" s="17"/>
      <c r="EZ288" s="17"/>
      <c r="FA288" s="17"/>
      <c r="FB288" s="17"/>
      <c r="FC288" s="17"/>
      <c r="FD288" s="17"/>
      <c r="FE288" s="17"/>
      <c r="FF288" s="17"/>
      <c r="FG288" s="17"/>
      <c r="FH288" s="17"/>
      <c r="FI288" s="17"/>
      <c r="FJ288" s="17"/>
      <c r="FK288" s="17"/>
      <c r="FL288" s="17"/>
      <c r="FM288" s="17"/>
      <c r="FN288" s="17"/>
      <c r="FO288" s="17"/>
      <c r="FP288" s="17"/>
      <c r="FQ288" s="17"/>
      <c r="FR288" s="17"/>
      <c r="FS288" s="17"/>
      <c r="FT288" s="17"/>
      <c r="FU288" s="17"/>
      <c r="FV288" s="17"/>
      <c r="FW288" s="17"/>
      <c r="FX288" s="17"/>
      <c r="FY288" s="17"/>
      <c r="FZ288" s="17"/>
      <c r="GA288" s="17"/>
      <c r="GB288" s="17"/>
      <c r="GC288" s="17"/>
      <c r="GD288" s="17"/>
      <c r="GE288" s="17"/>
      <c r="GF288" s="17"/>
      <c r="GG288" s="17"/>
      <c r="GH288" s="17"/>
      <c r="GI288" s="17"/>
      <c r="GJ288" s="17"/>
      <c r="GK288" s="17"/>
      <c r="GL288" s="17"/>
      <c r="GM288" s="17"/>
      <c r="GN288" s="17"/>
      <c r="GO288" s="17"/>
      <c r="GP288" s="17"/>
      <c r="GQ288" s="17"/>
      <c r="GR288" s="17"/>
      <c r="GS288" s="17"/>
      <c r="GT288" s="17"/>
      <c r="GU288" s="17"/>
      <c r="GV288" s="17"/>
      <c r="GW288" s="17"/>
      <c r="GX288" s="17"/>
      <c r="GY288" s="17"/>
      <c r="GZ288" s="17"/>
      <c r="HA288" s="17"/>
      <c r="HB288" s="17"/>
      <c r="HC288" s="17"/>
      <c r="HD288" s="17"/>
      <c r="HE288" s="17"/>
      <c r="HF288" s="17"/>
      <c r="HG288" s="17"/>
      <c r="HH288" s="17"/>
      <c r="HI288" s="17"/>
      <c r="HJ288" s="17"/>
      <c r="HK288" s="17"/>
      <c r="HL288" s="17"/>
      <c r="HM288" s="17"/>
      <c r="HN288" s="17"/>
    </row>
    <row r="289" spans="2:222" s="18" customFormat="1" ht="22.5">
      <c r="B289" s="129" t="s">
        <v>503</v>
      </c>
      <c r="C289" s="46" t="s">
        <v>224</v>
      </c>
      <c r="D289" s="129" t="s">
        <v>5</v>
      </c>
      <c r="E289" s="129">
        <v>5</v>
      </c>
      <c r="F289" s="129" t="s">
        <v>151</v>
      </c>
      <c r="G289" s="129" t="s">
        <v>22</v>
      </c>
      <c r="H289" s="15" t="s">
        <v>225</v>
      </c>
      <c r="I289" s="16">
        <v>17.45</v>
      </c>
      <c r="J289" s="16">
        <f t="shared" si="15"/>
        <v>87.25</v>
      </c>
      <c r="K289" s="17"/>
      <c r="L289" s="17"/>
      <c r="M289" s="17"/>
      <c r="N289" s="17"/>
      <c r="O289" s="17"/>
      <c r="P289" s="17"/>
      <c r="Q289" s="17"/>
      <c r="R289" s="17"/>
      <c r="S289" s="17"/>
      <c r="T289" s="17"/>
      <c r="U289" s="17"/>
      <c r="V289" s="17"/>
      <c r="W289" s="17"/>
      <c r="X289" s="17"/>
      <c r="Y289" s="17"/>
      <c r="Z289" s="17"/>
      <c r="AA289" s="17"/>
      <c r="AB289" s="17"/>
      <c r="AC289" s="17"/>
      <c r="AD289" s="17"/>
      <c r="AE289" s="17"/>
      <c r="AF289" s="17"/>
      <c r="AG289" s="17"/>
      <c r="AH289" s="17"/>
      <c r="AI289" s="17"/>
      <c r="AJ289" s="17"/>
      <c r="AK289" s="17"/>
      <c r="AL289" s="17"/>
      <c r="AM289" s="17"/>
      <c r="AN289" s="17"/>
      <c r="AO289" s="17"/>
      <c r="AP289" s="17"/>
      <c r="AQ289" s="17"/>
      <c r="AR289" s="17"/>
      <c r="AS289" s="17"/>
      <c r="AT289" s="17"/>
      <c r="AU289" s="17"/>
      <c r="AV289" s="17"/>
      <c r="AW289" s="17"/>
      <c r="AX289" s="17"/>
      <c r="AY289" s="17"/>
      <c r="AZ289" s="17"/>
      <c r="BA289" s="17"/>
      <c r="BB289" s="17"/>
      <c r="BC289" s="17"/>
      <c r="BD289" s="17"/>
      <c r="BE289" s="17"/>
      <c r="BF289" s="17"/>
      <c r="BG289" s="17"/>
      <c r="BH289" s="17"/>
      <c r="BI289" s="17"/>
      <c r="BJ289" s="17"/>
      <c r="BK289" s="17"/>
      <c r="BL289" s="17"/>
      <c r="BM289" s="17"/>
      <c r="BN289" s="17"/>
      <c r="BO289" s="17"/>
      <c r="BP289" s="17"/>
      <c r="BQ289" s="17"/>
      <c r="BR289" s="17"/>
      <c r="BS289" s="17"/>
      <c r="BT289" s="17"/>
      <c r="BU289" s="17"/>
      <c r="BV289" s="17"/>
      <c r="BW289" s="17"/>
      <c r="BX289" s="17"/>
      <c r="BY289" s="17"/>
      <c r="BZ289" s="17"/>
      <c r="CA289" s="17"/>
      <c r="CB289" s="17"/>
      <c r="CC289" s="17"/>
      <c r="CD289" s="17"/>
      <c r="CE289" s="17"/>
      <c r="CF289" s="17"/>
      <c r="CG289" s="17"/>
      <c r="CH289" s="17"/>
      <c r="CI289" s="17"/>
      <c r="CJ289" s="17"/>
      <c r="CK289" s="17"/>
      <c r="CL289" s="17"/>
      <c r="CM289" s="17"/>
      <c r="CN289" s="17"/>
      <c r="CO289" s="17"/>
      <c r="CP289" s="17"/>
      <c r="CQ289" s="17"/>
      <c r="CR289" s="17"/>
      <c r="CS289" s="17"/>
      <c r="CT289" s="17"/>
      <c r="CU289" s="17"/>
      <c r="CV289" s="17"/>
      <c r="CW289" s="17"/>
      <c r="CX289" s="17"/>
      <c r="CY289" s="17"/>
      <c r="CZ289" s="17"/>
      <c r="DA289" s="17"/>
      <c r="DB289" s="17"/>
      <c r="DC289" s="17"/>
      <c r="DD289" s="17"/>
      <c r="DE289" s="17"/>
      <c r="DF289" s="17"/>
      <c r="DG289" s="17"/>
      <c r="DH289" s="17"/>
      <c r="DI289" s="17"/>
      <c r="DJ289" s="17"/>
      <c r="DK289" s="17"/>
      <c r="DL289" s="17"/>
      <c r="DM289" s="17"/>
      <c r="DN289" s="17"/>
      <c r="DO289" s="17"/>
      <c r="DP289" s="17"/>
      <c r="DQ289" s="17"/>
      <c r="DR289" s="17"/>
      <c r="DS289" s="17"/>
      <c r="DT289" s="17"/>
      <c r="DU289" s="17"/>
      <c r="DV289" s="17"/>
      <c r="DW289" s="17"/>
      <c r="DX289" s="17"/>
      <c r="DY289" s="17"/>
      <c r="DZ289" s="17"/>
      <c r="EA289" s="17"/>
      <c r="EB289" s="17"/>
      <c r="EC289" s="17"/>
      <c r="ED289" s="17"/>
      <c r="EE289" s="17"/>
      <c r="EF289" s="17"/>
      <c r="EG289" s="17"/>
      <c r="EH289" s="17"/>
      <c r="EI289" s="17"/>
      <c r="EJ289" s="17"/>
      <c r="EK289" s="17"/>
      <c r="EL289" s="17"/>
      <c r="EM289" s="17"/>
      <c r="EN289" s="17"/>
      <c r="EO289" s="17"/>
      <c r="EP289" s="17"/>
      <c r="EQ289" s="17"/>
      <c r="ER289" s="17"/>
      <c r="ES289" s="17"/>
      <c r="ET289" s="17"/>
      <c r="EU289" s="17"/>
      <c r="EV289" s="17"/>
      <c r="EW289" s="17"/>
      <c r="EX289" s="17"/>
      <c r="EY289" s="17"/>
      <c r="EZ289" s="17"/>
      <c r="FA289" s="17"/>
      <c r="FB289" s="17"/>
      <c r="FC289" s="17"/>
      <c r="FD289" s="17"/>
      <c r="FE289" s="17"/>
      <c r="FF289" s="17"/>
      <c r="FG289" s="17"/>
      <c r="FH289" s="17"/>
      <c r="FI289" s="17"/>
      <c r="FJ289" s="17"/>
      <c r="FK289" s="17"/>
      <c r="FL289" s="17"/>
      <c r="FM289" s="17"/>
      <c r="FN289" s="17"/>
      <c r="FO289" s="17"/>
      <c r="FP289" s="17"/>
      <c r="FQ289" s="17"/>
      <c r="FR289" s="17"/>
      <c r="FS289" s="17"/>
      <c r="FT289" s="17"/>
      <c r="FU289" s="17"/>
      <c r="FV289" s="17"/>
      <c r="FW289" s="17"/>
      <c r="FX289" s="17"/>
      <c r="FY289" s="17"/>
      <c r="FZ289" s="17"/>
      <c r="GA289" s="17"/>
      <c r="GB289" s="17"/>
      <c r="GC289" s="17"/>
      <c r="GD289" s="17"/>
      <c r="GE289" s="17"/>
      <c r="GF289" s="17"/>
      <c r="GG289" s="17"/>
      <c r="GH289" s="17"/>
      <c r="GI289" s="17"/>
      <c r="GJ289" s="17"/>
      <c r="GK289" s="17"/>
      <c r="GL289" s="17"/>
      <c r="GM289" s="17"/>
      <c r="GN289" s="17"/>
      <c r="GO289" s="17"/>
      <c r="GP289" s="17"/>
      <c r="GQ289" s="17"/>
      <c r="GR289" s="17"/>
      <c r="GS289" s="17"/>
      <c r="GT289" s="17"/>
      <c r="GU289" s="17"/>
      <c r="GV289" s="17"/>
      <c r="GW289" s="17"/>
      <c r="GX289" s="17"/>
      <c r="GY289" s="17"/>
      <c r="GZ289" s="17"/>
      <c r="HA289" s="17"/>
      <c r="HB289" s="17"/>
      <c r="HC289" s="17"/>
      <c r="HD289" s="17"/>
      <c r="HE289" s="17"/>
      <c r="HF289" s="17"/>
      <c r="HG289" s="17"/>
      <c r="HH289" s="17"/>
      <c r="HI289" s="17"/>
      <c r="HJ289" s="17"/>
      <c r="HK289" s="17"/>
      <c r="HL289" s="17"/>
      <c r="HM289" s="17"/>
      <c r="HN289" s="17"/>
    </row>
    <row r="290" spans="2:222" s="18" customFormat="1">
      <c r="B290" s="129" t="s">
        <v>504</v>
      </c>
      <c r="C290" s="46" t="s">
        <v>226</v>
      </c>
      <c r="D290" s="129" t="s">
        <v>5</v>
      </c>
      <c r="E290" s="129">
        <v>3</v>
      </c>
      <c r="F290" s="129" t="s">
        <v>151</v>
      </c>
      <c r="G290" s="129" t="s">
        <v>22</v>
      </c>
      <c r="H290" s="15" t="s">
        <v>227</v>
      </c>
      <c r="I290" s="16">
        <v>87.68</v>
      </c>
      <c r="J290" s="16">
        <f t="shared" si="15"/>
        <v>263.04000000000002</v>
      </c>
      <c r="K290" s="17"/>
      <c r="L290" s="17"/>
      <c r="M290" s="17"/>
      <c r="N290" s="17"/>
      <c r="O290" s="17"/>
      <c r="P290" s="17"/>
      <c r="Q290" s="17"/>
      <c r="R290" s="17"/>
      <c r="S290" s="17"/>
      <c r="T290" s="17"/>
      <c r="U290" s="17"/>
      <c r="V290" s="17"/>
      <c r="W290" s="17"/>
      <c r="X290" s="17"/>
      <c r="Y290" s="17"/>
      <c r="Z290" s="17"/>
      <c r="AA290" s="17"/>
      <c r="AB290" s="17"/>
      <c r="AC290" s="17"/>
      <c r="AD290" s="17"/>
      <c r="AE290" s="17"/>
      <c r="AF290" s="17"/>
      <c r="AG290" s="17"/>
      <c r="AH290" s="17"/>
      <c r="AI290" s="17"/>
      <c r="AJ290" s="17"/>
      <c r="AK290" s="17"/>
      <c r="AL290" s="17"/>
      <c r="AM290" s="17"/>
      <c r="AN290" s="17"/>
      <c r="AO290" s="17"/>
      <c r="AP290" s="17"/>
      <c r="AQ290" s="17"/>
      <c r="AR290" s="17"/>
      <c r="AS290" s="17"/>
      <c r="AT290" s="17"/>
      <c r="AU290" s="17"/>
      <c r="AV290" s="17"/>
      <c r="AW290" s="17"/>
      <c r="AX290" s="17"/>
      <c r="AY290" s="17"/>
      <c r="AZ290" s="17"/>
      <c r="BA290" s="17"/>
      <c r="BB290" s="17"/>
      <c r="BC290" s="17"/>
      <c r="BD290" s="17"/>
      <c r="BE290" s="17"/>
      <c r="BF290" s="17"/>
      <c r="BG290" s="17"/>
      <c r="BH290" s="17"/>
      <c r="BI290" s="17"/>
      <c r="BJ290" s="17"/>
      <c r="BK290" s="17"/>
      <c r="BL290" s="17"/>
      <c r="BM290" s="17"/>
      <c r="BN290" s="17"/>
      <c r="BO290" s="17"/>
      <c r="BP290" s="17"/>
      <c r="BQ290" s="17"/>
      <c r="BR290" s="17"/>
      <c r="BS290" s="17"/>
      <c r="BT290" s="17"/>
      <c r="BU290" s="17"/>
      <c r="BV290" s="17"/>
      <c r="BW290" s="17"/>
      <c r="BX290" s="17"/>
      <c r="BY290" s="17"/>
      <c r="BZ290" s="17"/>
      <c r="CA290" s="17"/>
      <c r="CB290" s="17"/>
      <c r="CC290" s="17"/>
      <c r="CD290" s="17"/>
      <c r="CE290" s="17"/>
      <c r="CF290" s="17"/>
      <c r="CG290" s="17"/>
      <c r="CH290" s="17"/>
      <c r="CI290" s="17"/>
      <c r="CJ290" s="17"/>
      <c r="CK290" s="17"/>
      <c r="CL290" s="17"/>
      <c r="CM290" s="17"/>
      <c r="CN290" s="17"/>
      <c r="CO290" s="17"/>
      <c r="CP290" s="17"/>
      <c r="CQ290" s="17"/>
      <c r="CR290" s="17"/>
      <c r="CS290" s="17"/>
      <c r="CT290" s="17"/>
      <c r="CU290" s="17"/>
      <c r="CV290" s="17"/>
      <c r="CW290" s="17"/>
      <c r="CX290" s="17"/>
      <c r="CY290" s="17"/>
      <c r="CZ290" s="17"/>
      <c r="DA290" s="17"/>
      <c r="DB290" s="17"/>
      <c r="DC290" s="17"/>
      <c r="DD290" s="17"/>
      <c r="DE290" s="17"/>
      <c r="DF290" s="17"/>
      <c r="DG290" s="17"/>
      <c r="DH290" s="17"/>
      <c r="DI290" s="17"/>
      <c r="DJ290" s="17"/>
      <c r="DK290" s="17"/>
      <c r="DL290" s="17"/>
      <c r="DM290" s="17"/>
      <c r="DN290" s="17"/>
      <c r="DO290" s="17"/>
      <c r="DP290" s="17"/>
      <c r="DQ290" s="17"/>
      <c r="DR290" s="17"/>
      <c r="DS290" s="17"/>
      <c r="DT290" s="17"/>
      <c r="DU290" s="17"/>
      <c r="DV290" s="17"/>
      <c r="DW290" s="17"/>
      <c r="DX290" s="17"/>
      <c r="DY290" s="17"/>
      <c r="DZ290" s="17"/>
      <c r="EA290" s="17"/>
      <c r="EB290" s="17"/>
      <c r="EC290" s="17"/>
      <c r="ED290" s="17"/>
      <c r="EE290" s="17"/>
      <c r="EF290" s="17"/>
      <c r="EG290" s="17"/>
      <c r="EH290" s="17"/>
      <c r="EI290" s="17"/>
      <c r="EJ290" s="17"/>
      <c r="EK290" s="17"/>
      <c r="EL290" s="17"/>
      <c r="EM290" s="17"/>
      <c r="EN290" s="17"/>
      <c r="EO290" s="17"/>
      <c r="EP290" s="17"/>
      <c r="EQ290" s="17"/>
      <c r="ER290" s="17"/>
      <c r="ES290" s="17"/>
      <c r="ET290" s="17"/>
      <c r="EU290" s="17"/>
      <c r="EV290" s="17"/>
      <c r="EW290" s="17"/>
      <c r="EX290" s="17"/>
      <c r="EY290" s="17"/>
      <c r="EZ290" s="17"/>
      <c r="FA290" s="17"/>
      <c r="FB290" s="17"/>
      <c r="FC290" s="17"/>
      <c r="FD290" s="17"/>
      <c r="FE290" s="17"/>
      <c r="FF290" s="17"/>
      <c r="FG290" s="17"/>
      <c r="FH290" s="17"/>
      <c r="FI290" s="17"/>
      <c r="FJ290" s="17"/>
      <c r="FK290" s="17"/>
      <c r="FL290" s="17"/>
      <c r="FM290" s="17"/>
      <c r="FN290" s="17"/>
      <c r="FO290" s="17"/>
      <c r="FP290" s="17"/>
      <c r="FQ290" s="17"/>
      <c r="FR290" s="17"/>
      <c r="FS290" s="17"/>
      <c r="FT290" s="17"/>
      <c r="FU290" s="17"/>
      <c r="FV290" s="17"/>
      <c r="FW290" s="17"/>
      <c r="FX290" s="17"/>
      <c r="FY290" s="17"/>
      <c r="FZ290" s="17"/>
      <c r="GA290" s="17"/>
      <c r="GB290" s="17"/>
      <c r="GC290" s="17"/>
      <c r="GD290" s="17"/>
      <c r="GE290" s="17"/>
      <c r="GF290" s="17"/>
      <c r="GG290" s="17"/>
      <c r="GH290" s="17"/>
      <c r="GI290" s="17"/>
      <c r="GJ290" s="17"/>
      <c r="GK290" s="17"/>
      <c r="GL290" s="17"/>
      <c r="GM290" s="17"/>
      <c r="GN290" s="17"/>
      <c r="GO290" s="17"/>
      <c r="GP290" s="17"/>
      <c r="GQ290" s="17"/>
      <c r="GR290" s="17"/>
      <c r="GS290" s="17"/>
      <c r="GT290" s="17"/>
      <c r="GU290" s="17"/>
      <c r="GV290" s="17"/>
      <c r="GW290" s="17"/>
      <c r="GX290" s="17"/>
      <c r="GY290" s="17"/>
      <c r="GZ290" s="17"/>
      <c r="HA290" s="17"/>
      <c r="HB290" s="17"/>
      <c r="HC290" s="17"/>
      <c r="HD290" s="17"/>
      <c r="HE290" s="17"/>
      <c r="HF290" s="17"/>
      <c r="HG290" s="17"/>
      <c r="HH290" s="17"/>
      <c r="HI290" s="17"/>
      <c r="HJ290" s="17"/>
      <c r="HK290" s="17"/>
      <c r="HL290" s="17"/>
      <c r="HM290" s="17"/>
      <c r="HN290" s="17"/>
    </row>
    <row r="291" spans="2:222" s="18" customFormat="1">
      <c r="B291" s="129" t="s">
        <v>505</v>
      </c>
      <c r="C291" s="46" t="s">
        <v>228</v>
      </c>
      <c r="D291" s="129" t="s">
        <v>5</v>
      </c>
      <c r="E291" s="129">
        <v>3</v>
      </c>
      <c r="F291" s="129" t="s">
        <v>151</v>
      </c>
      <c r="G291" s="129" t="s">
        <v>22</v>
      </c>
      <c r="H291" s="15" t="s">
        <v>229</v>
      </c>
      <c r="I291" s="16">
        <v>21.5</v>
      </c>
      <c r="J291" s="16">
        <f t="shared" si="15"/>
        <v>64.5</v>
      </c>
      <c r="K291" s="17"/>
      <c r="L291" s="17"/>
      <c r="M291" s="17"/>
      <c r="N291" s="17"/>
      <c r="O291" s="17"/>
      <c r="P291" s="17"/>
      <c r="Q291" s="17"/>
      <c r="R291" s="17"/>
      <c r="S291" s="17"/>
      <c r="T291" s="17"/>
      <c r="U291" s="17"/>
      <c r="V291" s="17"/>
      <c r="W291" s="17"/>
      <c r="X291" s="17"/>
      <c r="Y291" s="17"/>
      <c r="Z291" s="17"/>
      <c r="AA291" s="17"/>
      <c r="AB291" s="17"/>
      <c r="AC291" s="17"/>
      <c r="AD291" s="17"/>
      <c r="AE291" s="17"/>
      <c r="AF291" s="17"/>
      <c r="AG291" s="17"/>
      <c r="AH291" s="17"/>
      <c r="AI291" s="17"/>
      <c r="AJ291" s="17"/>
      <c r="AK291" s="17"/>
      <c r="AL291" s="17"/>
      <c r="AM291" s="17"/>
      <c r="AN291" s="17"/>
      <c r="AO291" s="17"/>
      <c r="AP291" s="17"/>
      <c r="AQ291" s="17"/>
      <c r="AR291" s="17"/>
      <c r="AS291" s="17"/>
      <c r="AT291" s="17"/>
      <c r="AU291" s="17"/>
      <c r="AV291" s="17"/>
      <c r="AW291" s="17"/>
      <c r="AX291" s="17"/>
      <c r="AY291" s="17"/>
      <c r="AZ291" s="17"/>
      <c r="BA291" s="17"/>
      <c r="BB291" s="17"/>
      <c r="BC291" s="17"/>
      <c r="BD291" s="17"/>
      <c r="BE291" s="17"/>
      <c r="BF291" s="17"/>
      <c r="BG291" s="17"/>
      <c r="BH291" s="17"/>
      <c r="BI291" s="17"/>
      <c r="BJ291" s="17"/>
      <c r="BK291" s="17"/>
      <c r="BL291" s="17"/>
      <c r="BM291" s="17"/>
      <c r="BN291" s="17"/>
      <c r="BO291" s="17"/>
      <c r="BP291" s="17"/>
      <c r="BQ291" s="17"/>
      <c r="BR291" s="17"/>
      <c r="BS291" s="17"/>
      <c r="BT291" s="17"/>
      <c r="BU291" s="17"/>
      <c r="BV291" s="17"/>
      <c r="BW291" s="17"/>
      <c r="BX291" s="17"/>
      <c r="BY291" s="17"/>
      <c r="BZ291" s="17"/>
      <c r="CA291" s="17"/>
      <c r="CB291" s="17"/>
      <c r="CC291" s="17"/>
      <c r="CD291" s="17"/>
      <c r="CE291" s="17"/>
      <c r="CF291" s="17"/>
      <c r="CG291" s="17"/>
      <c r="CH291" s="17"/>
      <c r="CI291" s="17"/>
      <c r="CJ291" s="17"/>
      <c r="CK291" s="17"/>
      <c r="CL291" s="17"/>
      <c r="CM291" s="17"/>
      <c r="CN291" s="17"/>
      <c r="CO291" s="17"/>
      <c r="CP291" s="17"/>
      <c r="CQ291" s="17"/>
      <c r="CR291" s="17"/>
      <c r="CS291" s="17"/>
      <c r="CT291" s="17"/>
      <c r="CU291" s="17"/>
      <c r="CV291" s="17"/>
      <c r="CW291" s="17"/>
      <c r="CX291" s="17"/>
      <c r="CY291" s="17"/>
      <c r="CZ291" s="17"/>
      <c r="DA291" s="17"/>
      <c r="DB291" s="17"/>
      <c r="DC291" s="17"/>
      <c r="DD291" s="17"/>
      <c r="DE291" s="17"/>
      <c r="DF291" s="17"/>
      <c r="DG291" s="17"/>
      <c r="DH291" s="17"/>
      <c r="DI291" s="17"/>
      <c r="DJ291" s="17"/>
      <c r="DK291" s="17"/>
      <c r="DL291" s="17"/>
      <c r="DM291" s="17"/>
      <c r="DN291" s="17"/>
      <c r="DO291" s="17"/>
      <c r="DP291" s="17"/>
      <c r="DQ291" s="17"/>
      <c r="DR291" s="17"/>
      <c r="DS291" s="17"/>
      <c r="DT291" s="17"/>
      <c r="DU291" s="17"/>
      <c r="DV291" s="17"/>
      <c r="DW291" s="17"/>
      <c r="DX291" s="17"/>
      <c r="DY291" s="17"/>
      <c r="DZ291" s="17"/>
      <c r="EA291" s="17"/>
      <c r="EB291" s="17"/>
      <c r="EC291" s="17"/>
      <c r="ED291" s="17"/>
      <c r="EE291" s="17"/>
      <c r="EF291" s="17"/>
      <c r="EG291" s="17"/>
      <c r="EH291" s="17"/>
      <c r="EI291" s="17"/>
      <c r="EJ291" s="17"/>
      <c r="EK291" s="17"/>
      <c r="EL291" s="17"/>
      <c r="EM291" s="17"/>
      <c r="EN291" s="17"/>
      <c r="EO291" s="17"/>
      <c r="EP291" s="17"/>
      <c r="EQ291" s="17"/>
      <c r="ER291" s="17"/>
      <c r="ES291" s="17"/>
      <c r="ET291" s="17"/>
      <c r="EU291" s="17"/>
      <c r="EV291" s="17"/>
      <c r="EW291" s="17"/>
      <c r="EX291" s="17"/>
      <c r="EY291" s="17"/>
      <c r="EZ291" s="17"/>
      <c r="FA291" s="17"/>
      <c r="FB291" s="17"/>
      <c r="FC291" s="17"/>
      <c r="FD291" s="17"/>
      <c r="FE291" s="17"/>
      <c r="FF291" s="17"/>
      <c r="FG291" s="17"/>
      <c r="FH291" s="17"/>
      <c r="FI291" s="17"/>
      <c r="FJ291" s="17"/>
      <c r="FK291" s="17"/>
      <c r="FL291" s="17"/>
      <c r="FM291" s="17"/>
      <c r="FN291" s="17"/>
      <c r="FO291" s="17"/>
      <c r="FP291" s="17"/>
      <c r="FQ291" s="17"/>
      <c r="FR291" s="17"/>
      <c r="FS291" s="17"/>
      <c r="FT291" s="17"/>
      <c r="FU291" s="17"/>
      <c r="FV291" s="17"/>
      <c r="FW291" s="17"/>
      <c r="FX291" s="17"/>
      <c r="FY291" s="17"/>
      <c r="FZ291" s="17"/>
      <c r="GA291" s="17"/>
      <c r="GB291" s="17"/>
      <c r="GC291" s="17"/>
      <c r="GD291" s="17"/>
      <c r="GE291" s="17"/>
      <c r="GF291" s="17"/>
      <c r="GG291" s="17"/>
      <c r="GH291" s="17"/>
      <c r="GI291" s="17"/>
      <c r="GJ291" s="17"/>
      <c r="GK291" s="17"/>
      <c r="GL291" s="17"/>
      <c r="GM291" s="17"/>
      <c r="GN291" s="17"/>
      <c r="GO291" s="17"/>
      <c r="GP291" s="17"/>
      <c r="GQ291" s="17"/>
      <c r="GR291" s="17"/>
      <c r="GS291" s="17"/>
      <c r="GT291" s="17"/>
      <c r="GU291" s="17"/>
      <c r="GV291" s="17"/>
      <c r="GW291" s="17"/>
      <c r="GX291" s="17"/>
      <c r="GY291" s="17"/>
      <c r="GZ291" s="17"/>
      <c r="HA291" s="17"/>
      <c r="HB291" s="17"/>
      <c r="HC291" s="17"/>
      <c r="HD291" s="17"/>
      <c r="HE291" s="17"/>
      <c r="HF291" s="17"/>
      <c r="HG291" s="17"/>
      <c r="HH291" s="17"/>
      <c r="HI291" s="17"/>
      <c r="HJ291" s="17"/>
      <c r="HK291" s="17"/>
      <c r="HL291" s="17"/>
      <c r="HM291" s="17"/>
      <c r="HN291" s="17"/>
    </row>
    <row r="292" spans="2:222" s="18" customFormat="1" ht="20.100000000000001" customHeight="1">
      <c r="B292" s="129"/>
      <c r="C292" s="39" t="s">
        <v>69</v>
      </c>
      <c r="D292" s="129" t="s">
        <v>5</v>
      </c>
      <c r="E292" s="129"/>
      <c r="F292" s="129"/>
      <c r="G292" s="129"/>
      <c r="H292" s="15"/>
      <c r="I292" s="16"/>
      <c r="J292" s="165">
        <f>SUBTOTAL(9,J275:J291)</f>
        <v>8421.760000000002</v>
      </c>
      <c r="K292" s="17"/>
      <c r="L292" s="17"/>
      <c r="M292" s="17"/>
      <c r="N292" s="17"/>
      <c r="O292" s="17"/>
      <c r="P292" s="17"/>
      <c r="Q292" s="17"/>
      <c r="R292" s="17"/>
      <c r="S292" s="17"/>
      <c r="T292" s="17"/>
      <c r="U292" s="17"/>
      <c r="V292" s="17"/>
      <c r="W292" s="17"/>
      <c r="X292" s="17"/>
      <c r="Y292" s="17"/>
      <c r="Z292" s="17"/>
      <c r="AA292" s="17"/>
      <c r="AB292" s="17"/>
      <c r="AC292" s="17"/>
      <c r="AD292" s="17"/>
      <c r="AE292" s="17"/>
      <c r="AF292" s="17"/>
      <c r="AG292" s="17"/>
      <c r="AH292" s="17"/>
      <c r="AI292" s="17"/>
      <c r="AJ292" s="17"/>
      <c r="AK292" s="17"/>
      <c r="AL292" s="17"/>
      <c r="AM292" s="17"/>
      <c r="AN292" s="17"/>
      <c r="AO292" s="17"/>
      <c r="AP292" s="17"/>
      <c r="AQ292" s="17"/>
      <c r="AR292" s="17"/>
      <c r="AS292" s="17"/>
      <c r="AT292" s="17"/>
      <c r="AU292" s="17"/>
      <c r="AV292" s="17"/>
      <c r="AW292" s="17"/>
      <c r="AX292" s="17"/>
      <c r="AY292" s="17"/>
      <c r="AZ292" s="17"/>
      <c r="BA292" s="17"/>
      <c r="BB292" s="17"/>
      <c r="BC292" s="17"/>
      <c r="BD292" s="17"/>
      <c r="BE292" s="17"/>
      <c r="BF292" s="17"/>
      <c r="BG292" s="17"/>
      <c r="BH292" s="17"/>
      <c r="BI292" s="17"/>
      <c r="BJ292" s="17"/>
      <c r="BK292" s="17"/>
      <c r="BL292" s="17"/>
      <c r="BM292" s="17"/>
      <c r="BN292" s="17"/>
      <c r="BO292" s="17"/>
      <c r="BP292" s="17"/>
      <c r="BQ292" s="17"/>
      <c r="BR292" s="17"/>
      <c r="BS292" s="17"/>
      <c r="BT292" s="17"/>
      <c r="BU292" s="17"/>
      <c r="BV292" s="17"/>
      <c r="BW292" s="17"/>
      <c r="BX292" s="17"/>
      <c r="BY292" s="17"/>
      <c r="BZ292" s="17"/>
      <c r="CA292" s="17"/>
      <c r="CB292" s="17"/>
      <c r="CC292" s="17"/>
      <c r="CD292" s="17"/>
      <c r="CE292" s="17"/>
      <c r="CF292" s="17"/>
      <c r="CG292" s="17"/>
      <c r="CH292" s="17"/>
      <c r="CI292" s="17"/>
      <c r="CJ292" s="17"/>
      <c r="CK292" s="17"/>
      <c r="CL292" s="17"/>
      <c r="CM292" s="17"/>
      <c r="CN292" s="17"/>
      <c r="CO292" s="17"/>
      <c r="CP292" s="17"/>
      <c r="CQ292" s="17"/>
      <c r="CR292" s="17"/>
      <c r="CS292" s="17"/>
      <c r="CT292" s="17"/>
      <c r="CU292" s="17"/>
      <c r="CV292" s="17"/>
      <c r="CW292" s="17"/>
      <c r="CX292" s="17"/>
      <c r="CY292" s="17"/>
      <c r="CZ292" s="17"/>
      <c r="DA292" s="17"/>
      <c r="DB292" s="17"/>
      <c r="DC292" s="17"/>
      <c r="DD292" s="17"/>
      <c r="DE292" s="17"/>
      <c r="DF292" s="17"/>
      <c r="DG292" s="17"/>
      <c r="DH292" s="17"/>
      <c r="DI292" s="17"/>
      <c r="DJ292" s="17"/>
      <c r="DK292" s="17"/>
      <c r="DL292" s="17"/>
      <c r="DM292" s="17"/>
      <c r="DN292" s="17"/>
      <c r="DO292" s="17"/>
      <c r="DP292" s="17"/>
      <c r="DQ292" s="17"/>
      <c r="DR292" s="17"/>
      <c r="DS292" s="17"/>
      <c r="DT292" s="17"/>
      <c r="DU292" s="17"/>
      <c r="DV292" s="17"/>
      <c r="DW292" s="17"/>
      <c r="DX292" s="17"/>
      <c r="DY292" s="17"/>
      <c r="DZ292" s="17"/>
      <c r="EA292" s="17"/>
      <c r="EB292" s="17"/>
      <c r="EC292" s="17"/>
      <c r="ED292" s="17"/>
      <c r="EE292" s="17"/>
      <c r="EF292" s="17"/>
      <c r="EG292" s="17"/>
      <c r="EH292" s="17"/>
      <c r="EI292" s="17"/>
      <c r="EJ292" s="17"/>
      <c r="EK292" s="17"/>
      <c r="EL292" s="17"/>
      <c r="EM292" s="17"/>
      <c r="EN292" s="17"/>
      <c r="EO292" s="17"/>
      <c r="EP292" s="17"/>
      <c r="EQ292" s="17"/>
      <c r="ER292" s="17"/>
      <c r="ES292" s="17"/>
      <c r="ET292" s="17"/>
      <c r="EU292" s="17"/>
      <c r="EV292" s="17"/>
      <c r="EW292" s="17"/>
      <c r="EX292" s="17"/>
      <c r="EY292" s="17"/>
      <c r="EZ292" s="17"/>
      <c r="FA292" s="17"/>
      <c r="FB292" s="17"/>
      <c r="FC292" s="17"/>
      <c r="FD292" s="17"/>
      <c r="FE292" s="17"/>
      <c r="FF292" s="17"/>
      <c r="FG292" s="17"/>
      <c r="FH292" s="17"/>
      <c r="FI292" s="17"/>
      <c r="FJ292" s="17"/>
      <c r="FK292" s="17"/>
      <c r="FL292" s="17"/>
      <c r="FM292" s="17"/>
      <c r="FN292" s="17"/>
      <c r="FO292" s="17"/>
      <c r="FP292" s="17"/>
      <c r="FQ292" s="17"/>
      <c r="FR292" s="17"/>
      <c r="FS292" s="17"/>
      <c r="FT292" s="17"/>
      <c r="FU292" s="17"/>
      <c r="FV292" s="17"/>
      <c r="FW292" s="17"/>
      <c r="FX292" s="17"/>
      <c r="FY292" s="17"/>
      <c r="FZ292" s="17"/>
      <c r="GA292" s="17"/>
      <c r="GB292" s="17"/>
      <c r="GC292" s="17"/>
      <c r="GD292" s="17"/>
      <c r="GE292" s="17"/>
      <c r="GF292" s="17"/>
      <c r="GG292" s="17"/>
      <c r="GH292" s="17"/>
      <c r="GI292" s="17"/>
      <c r="GJ292" s="17"/>
      <c r="GK292" s="17"/>
      <c r="GL292" s="17"/>
      <c r="GM292" s="17"/>
      <c r="GN292" s="17"/>
      <c r="GO292" s="17"/>
      <c r="GP292" s="17"/>
      <c r="GQ292" s="17"/>
      <c r="GR292" s="17"/>
      <c r="GS292" s="17"/>
      <c r="GT292" s="17"/>
      <c r="GU292" s="17"/>
      <c r="GV292" s="17"/>
      <c r="GW292" s="17"/>
      <c r="GX292" s="17"/>
      <c r="GY292" s="17"/>
      <c r="GZ292" s="17"/>
      <c r="HA292" s="17"/>
      <c r="HB292" s="17"/>
      <c r="HC292" s="17"/>
      <c r="HD292" s="17"/>
      <c r="HE292" s="17"/>
      <c r="HF292" s="17"/>
      <c r="HG292" s="17"/>
      <c r="HH292" s="17"/>
      <c r="HI292" s="17"/>
      <c r="HJ292" s="17"/>
      <c r="HK292" s="17"/>
      <c r="HL292" s="17"/>
      <c r="HM292" s="17"/>
      <c r="HN292" s="17"/>
    </row>
    <row r="293" spans="2:222" s="47" customFormat="1" ht="24" customHeight="1">
      <c r="B293" s="33">
        <v>10</v>
      </c>
      <c r="C293" s="33" t="s">
        <v>230</v>
      </c>
      <c r="D293" s="33" t="s">
        <v>5</v>
      </c>
      <c r="E293" s="33"/>
      <c r="F293" s="33"/>
      <c r="G293" s="33" t="s">
        <v>3</v>
      </c>
      <c r="H293" s="33" t="s">
        <v>3</v>
      </c>
      <c r="I293" s="33" t="s">
        <v>3</v>
      </c>
      <c r="J293" s="163">
        <f>J348</f>
        <v>204471.3296</v>
      </c>
    </row>
    <row r="294" spans="2:222" s="18" customFormat="1" ht="22.5">
      <c r="B294" s="129" t="s">
        <v>764</v>
      </c>
      <c r="C294" s="76" t="s">
        <v>1155</v>
      </c>
      <c r="D294" s="129" t="s">
        <v>5</v>
      </c>
      <c r="E294" s="129">
        <v>1</v>
      </c>
      <c r="F294" s="129" t="s">
        <v>151</v>
      </c>
      <c r="G294" s="129" t="s">
        <v>22</v>
      </c>
      <c r="H294" s="76" t="s">
        <v>1156</v>
      </c>
      <c r="I294" s="16">
        <v>923.13</v>
      </c>
      <c r="J294" s="68">
        <f t="shared" ref="J294:J347" si="16">I294*E294</f>
        <v>923.13</v>
      </c>
      <c r="K294" s="17"/>
      <c r="L294" s="17"/>
      <c r="M294" s="17"/>
      <c r="N294" s="17"/>
      <c r="O294" s="17"/>
      <c r="P294" s="17"/>
      <c r="Q294" s="17"/>
      <c r="R294" s="17"/>
      <c r="S294" s="17"/>
      <c r="T294" s="17"/>
      <c r="U294" s="17"/>
      <c r="V294" s="17"/>
      <c r="W294" s="17"/>
      <c r="X294" s="17"/>
      <c r="Y294" s="17"/>
      <c r="Z294" s="17"/>
      <c r="AA294" s="17"/>
      <c r="AB294" s="17"/>
      <c r="AC294" s="17"/>
      <c r="AD294" s="17"/>
      <c r="AE294" s="17"/>
      <c r="AF294" s="17"/>
      <c r="AG294" s="17"/>
      <c r="AH294" s="17"/>
      <c r="AI294" s="17"/>
      <c r="AJ294" s="17"/>
      <c r="AK294" s="17"/>
      <c r="AL294" s="17"/>
      <c r="AM294" s="17"/>
      <c r="AN294" s="17"/>
      <c r="AO294" s="17"/>
      <c r="AP294" s="17"/>
      <c r="AQ294" s="17"/>
      <c r="AR294" s="17"/>
      <c r="AS294" s="17"/>
      <c r="AT294" s="17"/>
      <c r="AU294" s="17"/>
      <c r="AV294" s="17"/>
      <c r="AW294" s="17"/>
      <c r="AX294" s="17"/>
      <c r="AY294" s="17"/>
      <c r="AZ294" s="17"/>
      <c r="BA294" s="17"/>
      <c r="BB294" s="17"/>
      <c r="BC294" s="17"/>
      <c r="BD294" s="17"/>
      <c r="BE294" s="17"/>
      <c r="BF294" s="17"/>
      <c r="BG294" s="17"/>
      <c r="BH294" s="17"/>
      <c r="BI294" s="17"/>
      <c r="BJ294" s="17"/>
      <c r="BK294" s="17"/>
      <c r="BL294" s="17"/>
      <c r="BM294" s="17"/>
      <c r="BN294" s="17"/>
      <c r="BO294" s="17"/>
      <c r="BP294" s="17"/>
      <c r="BQ294" s="17"/>
      <c r="BR294" s="17"/>
      <c r="BS294" s="17"/>
      <c r="BT294" s="17"/>
      <c r="BU294" s="17"/>
      <c r="BV294" s="17"/>
      <c r="BW294" s="17"/>
      <c r="BX294" s="17"/>
      <c r="BY294" s="17"/>
      <c r="BZ294" s="17"/>
      <c r="CA294" s="17"/>
      <c r="CB294" s="17"/>
      <c r="CC294" s="17"/>
      <c r="CD294" s="17"/>
      <c r="CE294" s="17"/>
      <c r="CF294" s="17"/>
      <c r="CG294" s="17"/>
      <c r="CH294" s="17"/>
      <c r="CI294" s="17"/>
      <c r="CJ294" s="17"/>
      <c r="CK294" s="17"/>
      <c r="CL294" s="17"/>
      <c r="CM294" s="17"/>
      <c r="CN294" s="17"/>
      <c r="CO294" s="17"/>
      <c r="CP294" s="17"/>
      <c r="CQ294" s="17"/>
      <c r="CR294" s="17"/>
      <c r="CS294" s="17"/>
      <c r="CT294" s="17"/>
      <c r="CU294" s="17"/>
      <c r="CV294" s="17"/>
      <c r="CW294" s="17"/>
      <c r="CX294" s="17"/>
      <c r="CY294" s="17"/>
      <c r="CZ294" s="17"/>
      <c r="DA294" s="17"/>
      <c r="DB294" s="17"/>
      <c r="DC294" s="17"/>
      <c r="DD294" s="17"/>
      <c r="DE294" s="17"/>
      <c r="DF294" s="17"/>
      <c r="DG294" s="17"/>
      <c r="DH294" s="17"/>
      <c r="DI294" s="17"/>
      <c r="DJ294" s="17"/>
      <c r="DK294" s="17"/>
      <c r="DL294" s="17"/>
      <c r="DM294" s="17"/>
      <c r="DN294" s="17"/>
      <c r="DO294" s="17"/>
      <c r="DP294" s="17"/>
      <c r="DQ294" s="17"/>
      <c r="DR294" s="17"/>
      <c r="DS294" s="17"/>
      <c r="DT294" s="17"/>
      <c r="DU294" s="17"/>
      <c r="DV294" s="17"/>
      <c r="DW294" s="17"/>
      <c r="DX294" s="17"/>
      <c r="DY294" s="17"/>
      <c r="DZ294" s="17"/>
      <c r="EA294" s="17"/>
      <c r="EB294" s="17"/>
      <c r="EC294" s="17"/>
      <c r="ED294" s="17"/>
      <c r="EE294" s="17"/>
      <c r="EF294" s="17"/>
      <c r="EG294" s="17"/>
      <c r="EH294" s="17"/>
      <c r="EI294" s="17"/>
      <c r="EJ294" s="17"/>
      <c r="EK294" s="17"/>
      <c r="EL294" s="17"/>
      <c r="EM294" s="17"/>
      <c r="EN294" s="17"/>
      <c r="EO294" s="17"/>
      <c r="EP294" s="17"/>
      <c r="EQ294" s="17"/>
      <c r="ER294" s="17"/>
      <c r="ES294" s="17"/>
      <c r="ET294" s="17"/>
      <c r="EU294" s="17"/>
      <c r="EV294" s="17"/>
      <c r="EW294" s="17"/>
      <c r="EX294" s="17"/>
      <c r="EY294" s="17"/>
      <c r="EZ294" s="17"/>
      <c r="FA294" s="17"/>
      <c r="FB294" s="17"/>
      <c r="FC294" s="17"/>
      <c r="FD294" s="17"/>
      <c r="FE294" s="17"/>
      <c r="FF294" s="17"/>
      <c r="FG294" s="17"/>
      <c r="FH294" s="17"/>
      <c r="FI294" s="17"/>
      <c r="FJ294" s="17"/>
      <c r="FK294" s="17"/>
      <c r="FL294" s="17"/>
      <c r="FM294" s="17"/>
      <c r="FN294" s="17"/>
      <c r="FO294" s="17"/>
      <c r="FP294" s="17"/>
      <c r="FQ294" s="17"/>
      <c r="FR294" s="17"/>
      <c r="FS294" s="17"/>
      <c r="FT294" s="17"/>
      <c r="FU294" s="17"/>
      <c r="FV294" s="17"/>
      <c r="FW294" s="17"/>
      <c r="FX294" s="17"/>
      <c r="FY294" s="17"/>
      <c r="FZ294" s="17"/>
      <c r="GA294" s="17"/>
      <c r="GB294" s="17"/>
      <c r="GC294" s="17"/>
      <c r="GD294" s="17"/>
      <c r="GE294" s="17"/>
      <c r="GF294" s="17"/>
      <c r="GG294" s="17"/>
      <c r="GH294" s="17"/>
      <c r="GI294" s="17"/>
      <c r="GJ294" s="17"/>
      <c r="GK294" s="17"/>
      <c r="GL294" s="17"/>
      <c r="GM294" s="17"/>
      <c r="GN294" s="17"/>
      <c r="GO294" s="17"/>
      <c r="GP294" s="17"/>
      <c r="GQ294" s="17"/>
      <c r="GR294" s="17"/>
      <c r="GS294" s="17"/>
      <c r="GT294" s="17"/>
      <c r="GU294" s="17"/>
      <c r="GV294" s="17"/>
      <c r="GW294" s="17"/>
      <c r="GX294" s="17"/>
      <c r="GY294" s="17"/>
      <c r="GZ294" s="17"/>
      <c r="HA294" s="17"/>
      <c r="HB294" s="17"/>
      <c r="HC294" s="17"/>
      <c r="HD294" s="17"/>
      <c r="HE294" s="17"/>
      <c r="HF294" s="17"/>
      <c r="HG294" s="17"/>
      <c r="HH294" s="17"/>
      <c r="HI294" s="17"/>
      <c r="HJ294" s="17"/>
      <c r="HK294" s="17"/>
      <c r="HL294" s="17"/>
      <c r="HM294" s="17"/>
      <c r="HN294" s="17"/>
    </row>
    <row r="295" spans="2:222" s="18" customFormat="1">
      <c r="B295" s="129" t="s">
        <v>765</v>
      </c>
      <c r="C295" s="46" t="s">
        <v>231</v>
      </c>
      <c r="D295" s="129" t="s">
        <v>5</v>
      </c>
      <c r="E295" s="129">
        <v>3</v>
      </c>
      <c r="F295" s="129" t="s">
        <v>151</v>
      </c>
      <c r="G295" s="129" t="s">
        <v>22</v>
      </c>
      <c r="H295" s="15" t="s">
        <v>232</v>
      </c>
      <c r="I295" s="16">
        <v>395.51</v>
      </c>
      <c r="J295" s="16">
        <f t="shared" si="16"/>
        <v>1186.53</v>
      </c>
      <c r="K295" s="17"/>
      <c r="L295" s="17"/>
      <c r="M295" s="17"/>
      <c r="N295" s="17"/>
      <c r="O295" s="17"/>
      <c r="P295" s="17"/>
      <c r="Q295" s="17"/>
      <c r="R295" s="17"/>
      <c r="S295" s="17"/>
      <c r="T295" s="17"/>
      <c r="U295" s="17"/>
      <c r="V295" s="17"/>
      <c r="W295" s="17"/>
      <c r="X295" s="17"/>
      <c r="Y295" s="17"/>
      <c r="Z295" s="17"/>
      <c r="AA295" s="17"/>
      <c r="AB295" s="17"/>
      <c r="AC295" s="17"/>
      <c r="AD295" s="17"/>
      <c r="AE295" s="17"/>
      <c r="AF295" s="17"/>
      <c r="AG295" s="17"/>
      <c r="AH295" s="17"/>
      <c r="AI295" s="17"/>
      <c r="AJ295" s="17"/>
      <c r="AK295" s="17"/>
      <c r="AL295" s="17"/>
      <c r="AM295" s="17"/>
      <c r="AN295" s="17"/>
      <c r="AO295" s="17"/>
      <c r="AP295" s="17"/>
      <c r="AQ295" s="17"/>
      <c r="AR295" s="17"/>
      <c r="AS295" s="17"/>
      <c r="AT295" s="17"/>
      <c r="AU295" s="17"/>
      <c r="AV295" s="17"/>
      <c r="AW295" s="17"/>
      <c r="AX295" s="17"/>
      <c r="AY295" s="17"/>
      <c r="AZ295" s="17"/>
      <c r="BA295" s="17"/>
      <c r="BB295" s="17"/>
      <c r="BC295" s="17"/>
      <c r="BD295" s="17"/>
      <c r="BE295" s="17"/>
      <c r="BF295" s="17"/>
      <c r="BG295" s="17"/>
      <c r="BH295" s="17"/>
      <c r="BI295" s="17"/>
      <c r="BJ295" s="17"/>
      <c r="BK295" s="17"/>
      <c r="BL295" s="17"/>
      <c r="BM295" s="17"/>
      <c r="BN295" s="17"/>
      <c r="BO295" s="17"/>
      <c r="BP295" s="17"/>
      <c r="BQ295" s="17"/>
      <c r="BR295" s="17"/>
      <c r="BS295" s="17"/>
      <c r="BT295" s="17"/>
      <c r="BU295" s="17"/>
      <c r="BV295" s="17"/>
      <c r="BW295" s="17"/>
      <c r="BX295" s="17"/>
      <c r="BY295" s="17"/>
      <c r="BZ295" s="17"/>
      <c r="CA295" s="17"/>
      <c r="CB295" s="17"/>
      <c r="CC295" s="17"/>
      <c r="CD295" s="17"/>
      <c r="CE295" s="17"/>
      <c r="CF295" s="17"/>
      <c r="CG295" s="17"/>
      <c r="CH295" s="17"/>
      <c r="CI295" s="17"/>
      <c r="CJ295" s="17"/>
      <c r="CK295" s="17"/>
      <c r="CL295" s="17"/>
      <c r="CM295" s="17"/>
      <c r="CN295" s="17"/>
      <c r="CO295" s="17"/>
      <c r="CP295" s="17"/>
      <c r="CQ295" s="17"/>
      <c r="CR295" s="17"/>
      <c r="CS295" s="17"/>
      <c r="CT295" s="17"/>
      <c r="CU295" s="17"/>
      <c r="CV295" s="17"/>
      <c r="CW295" s="17"/>
      <c r="CX295" s="17"/>
      <c r="CY295" s="17"/>
      <c r="CZ295" s="17"/>
      <c r="DA295" s="17"/>
      <c r="DB295" s="17"/>
      <c r="DC295" s="17"/>
      <c r="DD295" s="17"/>
      <c r="DE295" s="17"/>
      <c r="DF295" s="17"/>
      <c r="DG295" s="17"/>
      <c r="DH295" s="17"/>
      <c r="DI295" s="17"/>
      <c r="DJ295" s="17"/>
      <c r="DK295" s="17"/>
      <c r="DL295" s="17"/>
      <c r="DM295" s="17"/>
      <c r="DN295" s="17"/>
      <c r="DO295" s="17"/>
      <c r="DP295" s="17"/>
      <c r="DQ295" s="17"/>
      <c r="DR295" s="17"/>
      <c r="DS295" s="17"/>
      <c r="DT295" s="17"/>
      <c r="DU295" s="17"/>
      <c r="DV295" s="17"/>
      <c r="DW295" s="17"/>
      <c r="DX295" s="17"/>
      <c r="DY295" s="17"/>
      <c r="DZ295" s="17"/>
      <c r="EA295" s="17"/>
      <c r="EB295" s="17"/>
      <c r="EC295" s="17"/>
      <c r="ED295" s="17"/>
      <c r="EE295" s="17"/>
      <c r="EF295" s="17"/>
      <c r="EG295" s="17"/>
      <c r="EH295" s="17"/>
      <c r="EI295" s="17"/>
      <c r="EJ295" s="17"/>
      <c r="EK295" s="17"/>
      <c r="EL295" s="17"/>
      <c r="EM295" s="17"/>
      <c r="EN295" s="17"/>
      <c r="EO295" s="17"/>
      <c r="EP295" s="17"/>
      <c r="EQ295" s="17"/>
      <c r="ER295" s="17"/>
      <c r="ES295" s="17"/>
      <c r="ET295" s="17"/>
      <c r="EU295" s="17"/>
      <c r="EV295" s="17"/>
      <c r="EW295" s="17"/>
      <c r="EX295" s="17"/>
      <c r="EY295" s="17"/>
      <c r="EZ295" s="17"/>
      <c r="FA295" s="17"/>
      <c r="FB295" s="17"/>
      <c r="FC295" s="17"/>
      <c r="FD295" s="17"/>
      <c r="FE295" s="17"/>
      <c r="FF295" s="17"/>
      <c r="FG295" s="17"/>
      <c r="FH295" s="17"/>
      <c r="FI295" s="17"/>
      <c r="FJ295" s="17"/>
      <c r="FK295" s="17"/>
      <c r="FL295" s="17"/>
      <c r="FM295" s="17"/>
      <c r="FN295" s="17"/>
      <c r="FO295" s="17"/>
      <c r="FP295" s="17"/>
      <c r="FQ295" s="17"/>
      <c r="FR295" s="17"/>
      <c r="FS295" s="17"/>
      <c r="FT295" s="17"/>
      <c r="FU295" s="17"/>
      <c r="FV295" s="17"/>
      <c r="FW295" s="17"/>
      <c r="FX295" s="17"/>
      <c r="FY295" s="17"/>
      <c r="FZ295" s="17"/>
      <c r="GA295" s="17"/>
      <c r="GB295" s="17"/>
      <c r="GC295" s="17"/>
      <c r="GD295" s="17"/>
      <c r="GE295" s="17"/>
      <c r="GF295" s="17"/>
      <c r="GG295" s="17"/>
      <c r="GH295" s="17"/>
      <c r="GI295" s="17"/>
      <c r="GJ295" s="17"/>
      <c r="GK295" s="17"/>
      <c r="GL295" s="17"/>
      <c r="GM295" s="17"/>
      <c r="GN295" s="17"/>
      <c r="GO295" s="17"/>
      <c r="GP295" s="17"/>
      <c r="GQ295" s="17"/>
      <c r="GR295" s="17"/>
      <c r="GS295" s="17"/>
      <c r="GT295" s="17"/>
      <c r="GU295" s="17"/>
      <c r="GV295" s="17"/>
      <c r="GW295" s="17"/>
      <c r="GX295" s="17"/>
      <c r="GY295" s="17"/>
      <c r="GZ295" s="17"/>
      <c r="HA295" s="17"/>
      <c r="HB295" s="17"/>
      <c r="HC295" s="17"/>
      <c r="HD295" s="17"/>
      <c r="HE295" s="17"/>
      <c r="HF295" s="17"/>
      <c r="HG295" s="17"/>
      <c r="HH295" s="17"/>
      <c r="HI295" s="17"/>
      <c r="HJ295" s="17"/>
      <c r="HK295" s="17"/>
      <c r="HL295" s="17"/>
      <c r="HM295" s="17"/>
      <c r="HN295" s="17"/>
    </row>
    <row r="296" spans="2:222" s="18" customFormat="1">
      <c r="B296" s="129" t="s">
        <v>766</v>
      </c>
      <c r="C296" s="46" t="s">
        <v>233</v>
      </c>
      <c r="D296" s="129" t="s">
        <v>5</v>
      </c>
      <c r="E296" s="129">
        <v>8</v>
      </c>
      <c r="F296" s="129"/>
      <c r="G296" s="129" t="s">
        <v>22</v>
      </c>
      <c r="H296" s="15" t="s">
        <v>234</v>
      </c>
      <c r="I296" s="16">
        <v>160.22999999999999</v>
      </c>
      <c r="J296" s="16">
        <f t="shared" si="16"/>
        <v>1281.8399999999999</v>
      </c>
      <c r="K296" s="17"/>
      <c r="L296" s="17"/>
      <c r="M296" s="17"/>
      <c r="N296" s="17"/>
      <c r="O296" s="17"/>
      <c r="P296" s="17"/>
      <c r="Q296" s="17"/>
      <c r="R296" s="17"/>
      <c r="S296" s="17"/>
      <c r="T296" s="17"/>
      <c r="U296" s="17"/>
      <c r="V296" s="17"/>
      <c r="W296" s="17"/>
      <c r="X296" s="17"/>
      <c r="Y296" s="17"/>
      <c r="Z296" s="17"/>
      <c r="AA296" s="17"/>
      <c r="AB296" s="17"/>
      <c r="AC296" s="17"/>
      <c r="AD296" s="17"/>
      <c r="AE296" s="17"/>
      <c r="AF296" s="17"/>
      <c r="AG296" s="17"/>
      <c r="AH296" s="17"/>
      <c r="AI296" s="17"/>
      <c r="AJ296" s="17"/>
      <c r="AK296" s="17"/>
      <c r="AL296" s="17"/>
      <c r="AM296" s="17"/>
      <c r="AN296" s="17"/>
      <c r="AO296" s="17"/>
      <c r="AP296" s="17"/>
      <c r="AQ296" s="17"/>
      <c r="AR296" s="17"/>
      <c r="AS296" s="17"/>
      <c r="AT296" s="17"/>
      <c r="AU296" s="17"/>
      <c r="AV296" s="17"/>
      <c r="AW296" s="17"/>
      <c r="AX296" s="17"/>
      <c r="AY296" s="17"/>
      <c r="AZ296" s="17"/>
      <c r="BA296" s="17"/>
      <c r="BB296" s="17"/>
      <c r="BC296" s="17"/>
      <c r="BD296" s="17"/>
      <c r="BE296" s="17"/>
      <c r="BF296" s="17"/>
      <c r="BG296" s="17"/>
      <c r="BH296" s="17"/>
      <c r="BI296" s="17"/>
      <c r="BJ296" s="17"/>
      <c r="BK296" s="17"/>
      <c r="BL296" s="17"/>
      <c r="BM296" s="17"/>
      <c r="BN296" s="17"/>
      <c r="BO296" s="17"/>
      <c r="BP296" s="17"/>
      <c r="BQ296" s="17"/>
      <c r="BR296" s="17"/>
      <c r="BS296" s="17"/>
      <c r="BT296" s="17"/>
      <c r="BU296" s="17"/>
      <c r="BV296" s="17"/>
      <c r="BW296" s="17"/>
      <c r="BX296" s="17"/>
      <c r="BY296" s="17"/>
      <c r="BZ296" s="17"/>
      <c r="CA296" s="17"/>
      <c r="CB296" s="17"/>
      <c r="CC296" s="17"/>
      <c r="CD296" s="17"/>
      <c r="CE296" s="17"/>
      <c r="CF296" s="17"/>
      <c r="CG296" s="17"/>
      <c r="CH296" s="17"/>
      <c r="CI296" s="17"/>
      <c r="CJ296" s="17"/>
      <c r="CK296" s="17"/>
      <c r="CL296" s="17"/>
      <c r="CM296" s="17"/>
      <c r="CN296" s="17"/>
      <c r="CO296" s="17"/>
      <c r="CP296" s="17"/>
      <c r="CQ296" s="17"/>
      <c r="CR296" s="17"/>
      <c r="CS296" s="17"/>
      <c r="CT296" s="17"/>
      <c r="CU296" s="17"/>
      <c r="CV296" s="17"/>
      <c r="CW296" s="17"/>
      <c r="CX296" s="17"/>
      <c r="CY296" s="17"/>
      <c r="CZ296" s="17"/>
      <c r="DA296" s="17"/>
      <c r="DB296" s="17"/>
      <c r="DC296" s="17"/>
      <c r="DD296" s="17"/>
      <c r="DE296" s="17"/>
      <c r="DF296" s="17"/>
      <c r="DG296" s="17"/>
      <c r="DH296" s="17"/>
      <c r="DI296" s="17"/>
      <c r="DJ296" s="17"/>
      <c r="DK296" s="17"/>
      <c r="DL296" s="17"/>
      <c r="DM296" s="17"/>
      <c r="DN296" s="17"/>
      <c r="DO296" s="17"/>
      <c r="DP296" s="17"/>
      <c r="DQ296" s="17"/>
      <c r="DR296" s="17"/>
      <c r="DS296" s="17"/>
      <c r="DT296" s="17"/>
      <c r="DU296" s="17"/>
      <c r="DV296" s="17"/>
      <c r="DW296" s="17"/>
      <c r="DX296" s="17"/>
      <c r="DY296" s="17"/>
      <c r="DZ296" s="17"/>
      <c r="EA296" s="17"/>
      <c r="EB296" s="17"/>
      <c r="EC296" s="17"/>
      <c r="ED296" s="17"/>
      <c r="EE296" s="17"/>
      <c r="EF296" s="17"/>
      <c r="EG296" s="17"/>
      <c r="EH296" s="17"/>
      <c r="EI296" s="17"/>
      <c r="EJ296" s="17"/>
      <c r="EK296" s="17"/>
      <c r="EL296" s="17"/>
      <c r="EM296" s="17"/>
      <c r="EN296" s="17"/>
      <c r="EO296" s="17"/>
      <c r="EP296" s="17"/>
      <c r="EQ296" s="17"/>
      <c r="ER296" s="17"/>
      <c r="ES296" s="17"/>
      <c r="ET296" s="17"/>
      <c r="EU296" s="17"/>
      <c r="EV296" s="17"/>
      <c r="EW296" s="17"/>
      <c r="EX296" s="17"/>
      <c r="EY296" s="17"/>
      <c r="EZ296" s="17"/>
      <c r="FA296" s="17"/>
      <c r="FB296" s="17"/>
      <c r="FC296" s="17"/>
      <c r="FD296" s="17"/>
      <c r="FE296" s="17"/>
      <c r="FF296" s="17"/>
      <c r="FG296" s="17"/>
      <c r="FH296" s="17"/>
      <c r="FI296" s="17"/>
      <c r="FJ296" s="17"/>
      <c r="FK296" s="17"/>
      <c r="FL296" s="17"/>
      <c r="FM296" s="17"/>
      <c r="FN296" s="17"/>
      <c r="FO296" s="17"/>
      <c r="FP296" s="17"/>
      <c r="FQ296" s="17"/>
      <c r="FR296" s="17"/>
      <c r="FS296" s="17"/>
      <c r="FT296" s="17"/>
      <c r="FU296" s="17"/>
      <c r="FV296" s="17"/>
      <c r="FW296" s="17"/>
      <c r="FX296" s="17"/>
      <c r="FY296" s="17"/>
      <c r="FZ296" s="17"/>
      <c r="GA296" s="17"/>
      <c r="GB296" s="17"/>
      <c r="GC296" s="17"/>
      <c r="GD296" s="17"/>
      <c r="GE296" s="17"/>
      <c r="GF296" s="17"/>
      <c r="GG296" s="17"/>
      <c r="GH296" s="17"/>
      <c r="GI296" s="17"/>
      <c r="GJ296" s="17"/>
      <c r="GK296" s="17"/>
      <c r="GL296" s="17"/>
      <c r="GM296" s="17"/>
      <c r="GN296" s="17"/>
      <c r="GO296" s="17"/>
      <c r="GP296" s="17"/>
      <c r="GQ296" s="17"/>
      <c r="GR296" s="17"/>
      <c r="GS296" s="17"/>
      <c r="GT296" s="17"/>
      <c r="GU296" s="17"/>
      <c r="GV296" s="17"/>
      <c r="GW296" s="17"/>
      <c r="GX296" s="17"/>
      <c r="GY296" s="17"/>
      <c r="GZ296" s="17"/>
      <c r="HA296" s="17"/>
      <c r="HB296" s="17"/>
      <c r="HC296" s="17"/>
      <c r="HD296" s="17"/>
      <c r="HE296" s="17"/>
      <c r="HF296" s="17"/>
      <c r="HG296" s="17"/>
      <c r="HH296" s="17"/>
      <c r="HI296" s="17"/>
      <c r="HJ296" s="17"/>
      <c r="HK296" s="17"/>
      <c r="HL296" s="17"/>
      <c r="HM296" s="17"/>
      <c r="HN296" s="17"/>
    </row>
    <row r="297" spans="2:222" s="18" customFormat="1">
      <c r="B297" s="129" t="s">
        <v>767</v>
      </c>
      <c r="C297" s="76" t="s">
        <v>1153</v>
      </c>
      <c r="D297" s="129" t="s">
        <v>5</v>
      </c>
      <c r="E297" s="129">
        <v>1</v>
      </c>
      <c r="F297" s="129" t="s">
        <v>151</v>
      </c>
      <c r="G297" s="129" t="s">
        <v>22</v>
      </c>
      <c r="H297" s="76" t="s">
        <v>1154</v>
      </c>
      <c r="I297" s="16">
        <v>286.66000000000003</v>
      </c>
      <c r="J297" s="68">
        <f t="shared" si="16"/>
        <v>286.66000000000003</v>
      </c>
      <c r="K297" s="17"/>
      <c r="L297" s="17"/>
      <c r="M297" s="17"/>
      <c r="N297" s="17"/>
      <c r="O297" s="17"/>
      <c r="P297" s="17"/>
      <c r="Q297" s="17"/>
      <c r="R297" s="17"/>
      <c r="S297" s="17"/>
      <c r="T297" s="17"/>
      <c r="U297" s="17"/>
      <c r="V297" s="17"/>
      <c r="W297" s="17"/>
      <c r="X297" s="17"/>
      <c r="Y297" s="17"/>
      <c r="Z297" s="17"/>
      <c r="AA297" s="17"/>
      <c r="AB297" s="17"/>
      <c r="AC297" s="17"/>
      <c r="AD297" s="17"/>
      <c r="AE297" s="17"/>
      <c r="AF297" s="17"/>
      <c r="AG297" s="17"/>
      <c r="AH297" s="17"/>
      <c r="AI297" s="17"/>
      <c r="AJ297" s="17"/>
      <c r="AK297" s="17"/>
      <c r="AL297" s="17"/>
      <c r="AM297" s="17"/>
      <c r="AN297" s="17"/>
      <c r="AO297" s="17"/>
      <c r="AP297" s="17"/>
      <c r="AQ297" s="17"/>
      <c r="AR297" s="17"/>
      <c r="AS297" s="17"/>
      <c r="AT297" s="17"/>
      <c r="AU297" s="17"/>
      <c r="AV297" s="17"/>
      <c r="AW297" s="17"/>
      <c r="AX297" s="17"/>
      <c r="AY297" s="17"/>
      <c r="AZ297" s="17"/>
      <c r="BA297" s="17"/>
      <c r="BB297" s="17"/>
      <c r="BC297" s="17"/>
      <c r="BD297" s="17"/>
      <c r="BE297" s="17"/>
      <c r="BF297" s="17"/>
      <c r="BG297" s="17"/>
      <c r="BH297" s="17"/>
      <c r="BI297" s="17"/>
      <c r="BJ297" s="17"/>
      <c r="BK297" s="17"/>
      <c r="BL297" s="17"/>
      <c r="BM297" s="17"/>
      <c r="BN297" s="17"/>
      <c r="BO297" s="17"/>
      <c r="BP297" s="17"/>
      <c r="BQ297" s="17"/>
      <c r="BR297" s="17"/>
      <c r="BS297" s="17"/>
      <c r="BT297" s="17"/>
      <c r="BU297" s="17"/>
      <c r="BV297" s="17"/>
      <c r="BW297" s="17"/>
      <c r="BX297" s="17"/>
      <c r="BY297" s="17"/>
      <c r="BZ297" s="17"/>
      <c r="CA297" s="17"/>
      <c r="CB297" s="17"/>
      <c r="CC297" s="17"/>
      <c r="CD297" s="17"/>
      <c r="CE297" s="17"/>
      <c r="CF297" s="17"/>
      <c r="CG297" s="17"/>
      <c r="CH297" s="17"/>
      <c r="CI297" s="17"/>
      <c r="CJ297" s="17"/>
      <c r="CK297" s="17"/>
      <c r="CL297" s="17"/>
      <c r="CM297" s="17"/>
      <c r="CN297" s="17"/>
      <c r="CO297" s="17"/>
      <c r="CP297" s="17"/>
      <c r="CQ297" s="17"/>
      <c r="CR297" s="17"/>
      <c r="CS297" s="17"/>
      <c r="CT297" s="17"/>
      <c r="CU297" s="17"/>
      <c r="CV297" s="17"/>
      <c r="CW297" s="17"/>
      <c r="CX297" s="17"/>
      <c r="CY297" s="17"/>
      <c r="CZ297" s="17"/>
      <c r="DA297" s="17"/>
      <c r="DB297" s="17"/>
      <c r="DC297" s="17"/>
      <c r="DD297" s="17"/>
      <c r="DE297" s="17"/>
      <c r="DF297" s="17"/>
      <c r="DG297" s="17"/>
      <c r="DH297" s="17"/>
      <c r="DI297" s="17"/>
      <c r="DJ297" s="17"/>
      <c r="DK297" s="17"/>
      <c r="DL297" s="17"/>
      <c r="DM297" s="17"/>
      <c r="DN297" s="17"/>
      <c r="DO297" s="17"/>
      <c r="DP297" s="17"/>
      <c r="DQ297" s="17"/>
      <c r="DR297" s="17"/>
      <c r="DS297" s="17"/>
      <c r="DT297" s="17"/>
      <c r="DU297" s="17"/>
      <c r="DV297" s="17"/>
      <c r="DW297" s="17"/>
      <c r="DX297" s="17"/>
      <c r="DY297" s="17"/>
      <c r="DZ297" s="17"/>
      <c r="EA297" s="17"/>
      <c r="EB297" s="17"/>
      <c r="EC297" s="17"/>
      <c r="ED297" s="17"/>
      <c r="EE297" s="17"/>
      <c r="EF297" s="17"/>
      <c r="EG297" s="17"/>
      <c r="EH297" s="17"/>
      <c r="EI297" s="17"/>
      <c r="EJ297" s="17"/>
      <c r="EK297" s="17"/>
      <c r="EL297" s="17"/>
      <c r="EM297" s="17"/>
      <c r="EN297" s="17"/>
      <c r="EO297" s="17"/>
      <c r="EP297" s="17"/>
      <c r="EQ297" s="17"/>
      <c r="ER297" s="17"/>
      <c r="ES297" s="17"/>
      <c r="ET297" s="17"/>
      <c r="EU297" s="17"/>
      <c r="EV297" s="17"/>
      <c r="EW297" s="17"/>
      <c r="EX297" s="17"/>
      <c r="EY297" s="17"/>
      <c r="EZ297" s="17"/>
      <c r="FA297" s="17"/>
      <c r="FB297" s="17"/>
      <c r="FC297" s="17"/>
      <c r="FD297" s="17"/>
      <c r="FE297" s="17"/>
      <c r="FF297" s="17"/>
      <c r="FG297" s="17"/>
      <c r="FH297" s="17"/>
      <c r="FI297" s="17"/>
      <c r="FJ297" s="17"/>
      <c r="FK297" s="17"/>
      <c r="FL297" s="17"/>
      <c r="FM297" s="17"/>
      <c r="FN297" s="17"/>
      <c r="FO297" s="17"/>
      <c r="FP297" s="17"/>
      <c r="FQ297" s="17"/>
      <c r="FR297" s="17"/>
      <c r="FS297" s="17"/>
      <c r="FT297" s="17"/>
      <c r="FU297" s="17"/>
      <c r="FV297" s="17"/>
      <c r="FW297" s="17"/>
      <c r="FX297" s="17"/>
      <c r="FY297" s="17"/>
      <c r="FZ297" s="17"/>
      <c r="GA297" s="17"/>
      <c r="GB297" s="17"/>
      <c r="GC297" s="17"/>
      <c r="GD297" s="17"/>
      <c r="GE297" s="17"/>
      <c r="GF297" s="17"/>
      <c r="GG297" s="17"/>
      <c r="GH297" s="17"/>
      <c r="GI297" s="17"/>
      <c r="GJ297" s="17"/>
      <c r="GK297" s="17"/>
      <c r="GL297" s="17"/>
      <c r="GM297" s="17"/>
      <c r="GN297" s="17"/>
      <c r="GO297" s="17"/>
      <c r="GP297" s="17"/>
      <c r="GQ297" s="17"/>
      <c r="GR297" s="17"/>
      <c r="GS297" s="17"/>
      <c r="GT297" s="17"/>
      <c r="GU297" s="17"/>
      <c r="GV297" s="17"/>
      <c r="GW297" s="17"/>
      <c r="GX297" s="17"/>
      <c r="GY297" s="17"/>
      <c r="GZ297" s="17"/>
      <c r="HA297" s="17"/>
      <c r="HB297" s="17"/>
      <c r="HC297" s="17"/>
      <c r="HD297" s="17"/>
      <c r="HE297" s="17"/>
      <c r="HF297" s="17"/>
      <c r="HG297" s="17"/>
      <c r="HH297" s="17"/>
      <c r="HI297" s="17"/>
      <c r="HJ297" s="17"/>
      <c r="HK297" s="17"/>
      <c r="HL297" s="17"/>
      <c r="HM297" s="17"/>
      <c r="HN297" s="17"/>
    </row>
    <row r="298" spans="2:222" s="18" customFormat="1">
      <c r="B298" s="129" t="s">
        <v>768</v>
      </c>
      <c r="C298" s="46" t="s">
        <v>235</v>
      </c>
      <c r="D298" s="129" t="s">
        <v>5</v>
      </c>
      <c r="E298" s="129">
        <v>7</v>
      </c>
      <c r="F298" s="129" t="s">
        <v>151</v>
      </c>
      <c r="G298" s="129" t="s">
        <v>22</v>
      </c>
      <c r="H298" s="15" t="s">
        <v>236</v>
      </c>
      <c r="I298" s="16">
        <v>89.02</v>
      </c>
      <c r="J298" s="16">
        <f t="shared" si="16"/>
        <v>623.14</v>
      </c>
      <c r="K298" s="17"/>
      <c r="L298" s="17"/>
      <c r="M298" s="17"/>
      <c r="N298" s="17"/>
      <c r="O298" s="17"/>
      <c r="P298" s="17"/>
      <c r="Q298" s="17"/>
      <c r="R298" s="17"/>
      <c r="S298" s="17"/>
      <c r="T298" s="17"/>
      <c r="U298" s="17"/>
      <c r="V298" s="17"/>
      <c r="W298" s="17"/>
      <c r="X298" s="17"/>
      <c r="Y298" s="17"/>
      <c r="Z298" s="17"/>
      <c r="AA298" s="17"/>
      <c r="AB298" s="17"/>
      <c r="AC298" s="17"/>
      <c r="AD298" s="17"/>
      <c r="AE298" s="17"/>
      <c r="AF298" s="17"/>
      <c r="AG298" s="17"/>
      <c r="AH298" s="17"/>
      <c r="AI298" s="17"/>
      <c r="AJ298" s="17"/>
      <c r="AK298" s="17"/>
      <c r="AL298" s="17"/>
      <c r="AM298" s="17"/>
      <c r="AN298" s="17"/>
      <c r="AO298" s="17"/>
      <c r="AP298" s="17"/>
      <c r="AQ298" s="17"/>
      <c r="AR298" s="17"/>
      <c r="AS298" s="17"/>
      <c r="AT298" s="17"/>
      <c r="AU298" s="17"/>
      <c r="AV298" s="17"/>
      <c r="AW298" s="17"/>
      <c r="AX298" s="17"/>
      <c r="AY298" s="17"/>
      <c r="AZ298" s="17"/>
      <c r="BA298" s="17"/>
      <c r="BB298" s="17"/>
      <c r="BC298" s="17"/>
      <c r="BD298" s="17"/>
      <c r="BE298" s="17"/>
      <c r="BF298" s="17"/>
      <c r="BG298" s="17"/>
      <c r="BH298" s="17"/>
      <c r="BI298" s="17"/>
      <c r="BJ298" s="17"/>
      <c r="BK298" s="17"/>
      <c r="BL298" s="17"/>
      <c r="BM298" s="17"/>
      <c r="BN298" s="17"/>
      <c r="BO298" s="17"/>
      <c r="BP298" s="17"/>
      <c r="BQ298" s="17"/>
      <c r="BR298" s="17"/>
      <c r="BS298" s="17"/>
      <c r="BT298" s="17"/>
      <c r="BU298" s="17"/>
      <c r="BV298" s="17"/>
      <c r="BW298" s="17"/>
      <c r="BX298" s="17"/>
      <c r="BY298" s="17"/>
      <c r="BZ298" s="17"/>
      <c r="CA298" s="17"/>
      <c r="CB298" s="17"/>
      <c r="CC298" s="17"/>
      <c r="CD298" s="17"/>
      <c r="CE298" s="17"/>
      <c r="CF298" s="17"/>
      <c r="CG298" s="17"/>
      <c r="CH298" s="17"/>
      <c r="CI298" s="17"/>
      <c r="CJ298" s="17"/>
      <c r="CK298" s="17"/>
      <c r="CL298" s="17"/>
      <c r="CM298" s="17"/>
      <c r="CN298" s="17"/>
      <c r="CO298" s="17"/>
      <c r="CP298" s="17"/>
      <c r="CQ298" s="17"/>
      <c r="CR298" s="17"/>
      <c r="CS298" s="17"/>
      <c r="CT298" s="17"/>
      <c r="CU298" s="17"/>
      <c r="CV298" s="17"/>
      <c r="CW298" s="17"/>
      <c r="CX298" s="17"/>
      <c r="CY298" s="17"/>
      <c r="CZ298" s="17"/>
      <c r="DA298" s="17"/>
      <c r="DB298" s="17"/>
      <c r="DC298" s="17"/>
      <c r="DD298" s="17"/>
      <c r="DE298" s="17"/>
      <c r="DF298" s="17"/>
      <c r="DG298" s="17"/>
      <c r="DH298" s="17"/>
      <c r="DI298" s="17"/>
      <c r="DJ298" s="17"/>
      <c r="DK298" s="17"/>
      <c r="DL298" s="17"/>
      <c r="DM298" s="17"/>
      <c r="DN298" s="17"/>
      <c r="DO298" s="17"/>
      <c r="DP298" s="17"/>
      <c r="DQ298" s="17"/>
      <c r="DR298" s="17"/>
      <c r="DS298" s="17"/>
      <c r="DT298" s="17"/>
      <c r="DU298" s="17"/>
      <c r="DV298" s="17"/>
      <c r="DW298" s="17"/>
      <c r="DX298" s="17"/>
      <c r="DY298" s="17"/>
      <c r="DZ298" s="17"/>
      <c r="EA298" s="17"/>
      <c r="EB298" s="17"/>
      <c r="EC298" s="17"/>
      <c r="ED298" s="17"/>
      <c r="EE298" s="17"/>
      <c r="EF298" s="17"/>
      <c r="EG298" s="17"/>
      <c r="EH298" s="17"/>
      <c r="EI298" s="17"/>
      <c r="EJ298" s="17"/>
      <c r="EK298" s="17"/>
      <c r="EL298" s="17"/>
      <c r="EM298" s="17"/>
      <c r="EN298" s="17"/>
      <c r="EO298" s="17"/>
      <c r="EP298" s="17"/>
      <c r="EQ298" s="17"/>
      <c r="ER298" s="17"/>
      <c r="ES298" s="17"/>
      <c r="ET298" s="17"/>
      <c r="EU298" s="17"/>
      <c r="EV298" s="17"/>
      <c r="EW298" s="17"/>
      <c r="EX298" s="17"/>
      <c r="EY298" s="17"/>
      <c r="EZ298" s="17"/>
      <c r="FA298" s="17"/>
      <c r="FB298" s="17"/>
      <c r="FC298" s="17"/>
      <c r="FD298" s="17"/>
      <c r="FE298" s="17"/>
      <c r="FF298" s="17"/>
      <c r="FG298" s="17"/>
      <c r="FH298" s="17"/>
      <c r="FI298" s="17"/>
      <c r="FJ298" s="17"/>
      <c r="FK298" s="17"/>
      <c r="FL298" s="17"/>
      <c r="FM298" s="17"/>
      <c r="FN298" s="17"/>
      <c r="FO298" s="17"/>
      <c r="FP298" s="17"/>
      <c r="FQ298" s="17"/>
      <c r="FR298" s="17"/>
      <c r="FS298" s="17"/>
      <c r="FT298" s="17"/>
      <c r="FU298" s="17"/>
      <c r="FV298" s="17"/>
      <c r="FW298" s="17"/>
      <c r="FX298" s="17"/>
      <c r="FY298" s="17"/>
      <c r="FZ298" s="17"/>
      <c r="GA298" s="17"/>
      <c r="GB298" s="17"/>
      <c r="GC298" s="17"/>
      <c r="GD298" s="17"/>
      <c r="GE298" s="17"/>
      <c r="GF298" s="17"/>
      <c r="GG298" s="17"/>
      <c r="GH298" s="17"/>
      <c r="GI298" s="17"/>
      <c r="GJ298" s="17"/>
      <c r="GK298" s="17"/>
      <c r="GL298" s="17"/>
      <c r="GM298" s="17"/>
      <c r="GN298" s="17"/>
      <c r="GO298" s="17"/>
      <c r="GP298" s="17"/>
      <c r="GQ298" s="17"/>
      <c r="GR298" s="17"/>
      <c r="GS298" s="17"/>
      <c r="GT298" s="17"/>
      <c r="GU298" s="17"/>
      <c r="GV298" s="17"/>
      <c r="GW298" s="17"/>
      <c r="GX298" s="17"/>
      <c r="GY298" s="17"/>
      <c r="GZ298" s="17"/>
      <c r="HA298" s="17"/>
      <c r="HB298" s="17"/>
      <c r="HC298" s="17"/>
      <c r="HD298" s="17"/>
      <c r="HE298" s="17"/>
      <c r="HF298" s="17"/>
      <c r="HG298" s="17"/>
      <c r="HH298" s="17"/>
      <c r="HI298" s="17"/>
      <c r="HJ298" s="17"/>
      <c r="HK298" s="17"/>
      <c r="HL298" s="17"/>
      <c r="HM298" s="17"/>
      <c r="HN298" s="17"/>
    </row>
    <row r="299" spans="2:222" s="18" customFormat="1" ht="22.5">
      <c r="B299" s="129" t="s">
        <v>769</v>
      </c>
      <c r="C299" s="46" t="s">
        <v>237</v>
      </c>
      <c r="D299" s="129" t="s">
        <v>5</v>
      </c>
      <c r="E299" s="129">
        <v>16</v>
      </c>
      <c r="F299" s="129" t="s">
        <v>151</v>
      </c>
      <c r="G299" s="129" t="s">
        <v>206</v>
      </c>
      <c r="H299" s="15">
        <v>93671</v>
      </c>
      <c r="I299" s="16">
        <v>97.3</v>
      </c>
      <c r="J299" s="16">
        <f t="shared" si="16"/>
        <v>1556.8</v>
      </c>
      <c r="K299" s="17"/>
      <c r="L299" s="17"/>
      <c r="M299" s="17"/>
      <c r="N299" s="17"/>
      <c r="O299" s="17"/>
      <c r="P299" s="17"/>
      <c r="Q299" s="17"/>
      <c r="R299" s="17"/>
      <c r="S299" s="17"/>
      <c r="T299" s="17"/>
      <c r="U299" s="17"/>
      <c r="V299" s="17"/>
      <c r="W299" s="17"/>
      <c r="X299" s="17"/>
      <c r="Y299" s="17"/>
      <c r="Z299" s="17"/>
      <c r="AA299" s="17"/>
      <c r="AB299" s="17"/>
      <c r="AC299" s="17"/>
      <c r="AD299" s="17"/>
      <c r="AE299" s="17"/>
      <c r="AF299" s="17"/>
      <c r="AG299" s="17"/>
      <c r="AH299" s="17"/>
      <c r="AI299" s="17"/>
      <c r="AJ299" s="17"/>
      <c r="AK299" s="17"/>
      <c r="AL299" s="17"/>
      <c r="AM299" s="17"/>
      <c r="AN299" s="17"/>
      <c r="AO299" s="17"/>
      <c r="AP299" s="17"/>
      <c r="AQ299" s="17"/>
      <c r="AR299" s="17"/>
      <c r="AS299" s="17"/>
      <c r="AT299" s="17"/>
      <c r="AU299" s="17"/>
      <c r="AV299" s="17"/>
      <c r="AW299" s="17"/>
      <c r="AX299" s="17"/>
      <c r="AY299" s="17"/>
      <c r="AZ299" s="17"/>
      <c r="BA299" s="17"/>
      <c r="BB299" s="17"/>
      <c r="BC299" s="17"/>
      <c r="BD299" s="17"/>
      <c r="BE299" s="17"/>
      <c r="BF299" s="17"/>
      <c r="BG299" s="17"/>
      <c r="BH299" s="17"/>
      <c r="BI299" s="17"/>
      <c r="BJ299" s="17"/>
      <c r="BK299" s="17"/>
      <c r="BL299" s="17"/>
      <c r="BM299" s="17"/>
      <c r="BN299" s="17"/>
      <c r="BO299" s="17"/>
      <c r="BP299" s="17"/>
      <c r="BQ299" s="17"/>
      <c r="BR299" s="17"/>
      <c r="BS299" s="17"/>
      <c r="BT299" s="17"/>
      <c r="BU299" s="17"/>
      <c r="BV299" s="17"/>
      <c r="BW299" s="17"/>
      <c r="BX299" s="17"/>
      <c r="BY299" s="17"/>
      <c r="BZ299" s="17"/>
      <c r="CA299" s="17"/>
      <c r="CB299" s="17"/>
      <c r="CC299" s="17"/>
      <c r="CD299" s="17"/>
      <c r="CE299" s="17"/>
      <c r="CF299" s="17"/>
      <c r="CG299" s="17"/>
      <c r="CH299" s="17"/>
      <c r="CI299" s="17"/>
      <c r="CJ299" s="17"/>
      <c r="CK299" s="17"/>
      <c r="CL299" s="17"/>
      <c r="CM299" s="17"/>
      <c r="CN299" s="17"/>
      <c r="CO299" s="17"/>
      <c r="CP299" s="17"/>
      <c r="CQ299" s="17"/>
      <c r="CR299" s="17"/>
      <c r="CS299" s="17"/>
      <c r="CT299" s="17"/>
      <c r="CU299" s="17"/>
      <c r="CV299" s="17"/>
      <c r="CW299" s="17"/>
      <c r="CX299" s="17"/>
      <c r="CY299" s="17"/>
      <c r="CZ299" s="17"/>
      <c r="DA299" s="17"/>
      <c r="DB299" s="17"/>
      <c r="DC299" s="17"/>
      <c r="DD299" s="17"/>
      <c r="DE299" s="17"/>
      <c r="DF299" s="17"/>
      <c r="DG299" s="17"/>
      <c r="DH299" s="17"/>
      <c r="DI299" s="17"/>
      <c r="DJ299" s="17"/>
      <c r="DK299" s="17"/>
      <c r="DL299" s="17"/>
      <c r="DM299" s="17"/>
      <c r="DN299" s="17"/>
      <c r="DO299" s="17"/>
      <c r="DP299" s="17"/>
      <c r="DQ299" s="17"/>
      <c r="DR299" s="17"/>
      <c r="DS299" s="17"/>
      <c r="DT299" s="17"/>
      <c r="DU299" s="17"/>
      <c r="DV299" s="17"/>
      <c r="DW299" s="17"/>
      <c r="DX299" s="17"/>
      <c r="DY299" s="17"/>
      <c r="DZ299" s="17"/>
      <c r="EA299" s="17"/>
      <c r="EB299" s="17"/>
      <c r="EC299" s="17"/>
      <c r="ED299" s="17"/>
      <c r="EE299" s="17"/>
      <c r="EF299" s="17"/>
      <c r="EG299" s="17"/>
      <c r="EH299" s="17"/>
      <c r="EI299" s="17"/>
      <c r="EJ299" s="17"/>
      <c r="EK299" s="17"/>
      <c r="EL299" s="17"/>
      <c r="EM299" s="17"/>
      <c r="EN299" s="17"/>
      <c r="EO299" s="17"/>
      <c r="EP299" s="17"/>
      <c r="EQ299" s="17"/>
      <c r="ER299" s="17"/>
      <c r="ES299" s="17"/>
      <c r="ET299" s="17"/>
      <c r="EU299" s="17"/>
      <c r="EV299" s="17"/>
      <c r="EW299" s="17"/>
      <c r="EX299" s="17"/>
      <c r="EY299" s="17"/>
      <c r="EZ299" s="17"/>
      <c r="FA299" s="17"/>
      <c r="FB299" s="17"/>
      <c r="FC299" s="17"/>
      <c r="FD299" s="17"/>
      <c r="FE299" s="17"/>
      <c r="FF299" s="17"/>
      <c r="FG299" s="17"/>
      <c r="FH299" s="17"/>
      <c r="FI299" s="17"/>
      <c r="FJ299" s="17"/>
      <c r="FK299" s="17"/>
      <c r="FL299" s="17"/>
      <c r="FM299" s="17"/>
      <c r="FN299" s="17"/>
      <c r="FO299" s="17"/>
      <c r="FP299" s="17"/>
      <c r="FQ299" s="17"/>
      <c r="FR299" s="17"/>
      <c r="FS299" s="17"/>
      <c r="FT299" s="17"/>
      <c r="FU299" s="17"/>
      <c r="FV299" s="17"/>
      <c r="FW299" s="17"/>
      <c r="FX299" s="17"/>
      <c r="FY299" s="17"/>
      <c r="FZ299" s="17"/>
      <c r="GA299" s="17"/>
      <c r="GB299" s="17"/>
      <c r="GC299" s="17"/>
      <c r="GD299" s="17"/>
      <c r="GE299" s="17"/>
      <c r="GF299" s="17"/>
      <c r="GG299" s="17"/>
      <c r="GH299" s="17"/>
      <c r="GI299" s="17"/>
      <c r="GJ299" s="17"/>
      <c r="GK299" s="17"/>
      <c r="GL299" s="17"/>
      <c r="GM299" s="17"/>
      <c r="GN299" s="17"/>
      <c r="GO299" s="17"/>
      <c r="GP299" s="17"/>
      <c r="GQ299" s="17"/>
      <c r="GR299" s="17"/>
      <c r="GS299" s="17"/>
      <c r="GT299" s="17"/>
      <c r="GU299" s="17"/>
      <c r="GV299" s="17"/>
      <c r="GW299" s="17"/>
      <c r="GX299" s="17"/>
      <c r="GY299" s="17"/>
      <c r="GZ299" s="17"/>
      <c r="HA299" s="17"/>
      <c r="HB299" s="17"/>
      <c r="HC299" s="17"/>
      <c r="HD299" s="17"/>
      <c r="HE299" s="17"/>
      <c r="HF299" s="17"/>
      <c r="HG299" s="17"/>
      <c r="HH299" s="17"/>
      <c r="HI299" s="17"/>
      <c r="HJ299" s="17"/>
      <c r="HK299" s="17"/>
      <c r="HL299" s="17"/>
      <c r="HM299" s="17"/>
      <c r="HN299" s="17"/>
    </row>
    <row r="300" spans="2:222" s="18" customFormat="1">
      <c r="B300" s="129" t="s">
        <v>770</v>
      </c>
      <c r="C300" s="46" t="s">
        <v>238</v>
      </c>
      <c r="D300" s="129" t="s">
        <v>5</v>
      </c>
      <c r="E300" s="129">
        <v>1</v>
      </c>
      <c r="F300" s="129" t="s">
        <v>151</v>
      </c>
      <c r="G300" s="129" t="s">
        <v>22</v>
      </c>
      <c r="H300" s="15" t="s">
        <v>239</v>
      </c>
      <c r="I300" s="16">
        <v>52.88</v>
      </c>
      <c r="J300" s="16">
        <f t="shared" si="16"/>
        <v>52.88</v>
      </c>
      <c r="K300" s="17"/>
      <c r="L300" s="17"/>
      <c r="M300" s="17"/>
      <c r="N300" s="17"/>
      <c r="O300" s="17"/>
      <c r="P300" s="17"/>
      <c r="Q300" s="17"/>
      <c r="R300" s="17"/>
      <c r="S300" s="17"/>
      <c r="T300" s="17"/>
      <c r="U300" s="17"/>
      <c r="V300" s="17"/>
      <c r="W300" s="17"/>
      <c r="X300" s="17"/>
      <c r="Y300" s="17"/>
      <c r="Z300" s="17"/>
      <c r="AA300" s="17"/>
      <c r="AB300" s="17"/>
      <c r="AC300" s="17"/>
      <c r="AD300" s="17"/>
      <c r="AE300" s="17"/>
      <c r="AF300" s="17"/>
      <c r="AG300" s="17"/>
      <c r="AH300" s="17"/>
      <c r="AI300" s="17"/>
      <c r="AJ300" s="17"/>
      <c r="AK300" s="17"/>
      <c r="AL300" s="17"/>
      <c r="AM300" s="17"/>
      <c r="AN300" s="17"/>
      <c r="AO300" s="17"/>
      <c r="AP300" s="17"/>
      <c r="AQ300" s="17"/>
      <c r="AR300" s="17"/>
      <c r="AS300" s="17"/>
      <c r="AT300" s="17"/>
      <c r="AU300" s="17"/>
      <c r="AV300" s="17"/>
      <c r="AW300" s="17"/>
      <c r="AX300" s="17"/>
      <c r="AY300" s="17"/>
      <c r="AZ300" s="17"/>
      <c r="BA300" s="17"/>
      <c r="BB300" s="17"/>
      <c r="BC300" s="17"/>
      <c r="BD300" s="17"/>
      <c r="BE300" s="17"/>
      <c r="BF300" s="17"/>
      <c r="BG300" s="17"/>
      <c r="BH300" s="17"/>
      <c r="BI300" s="17"/>
      <c r="BJ300" s="17"/>
      <c r="BK300" s="17"/>
      <c r="BL300" s="17"/>
      <c r="BM300" s="17"/>
      <c r="BN300" s="17"/>
      <c r="BO300" s="17"/>
      <c r="BP300" s="17"/>
      <c r="BQ300" s="17"/>
      <c r="BR300" s="17"/>
      <c r="BS300" s="17"/>
      <c r="BT300" s="17"/>
      <c r="BU300" s="17"/>
      <c r="BV300" s="17"/>
      <c r="BW300" s="17"/>
      <c r="BX300" s="17"/>
      <c r="BY300" s="17"/>
      <c r="BZ300" s="17"/>
      <c r="CA300" s="17"/>
      <c r="CB300" s="17"/>
      <c r="CC300" s="17"/>
      <c r="CD300" s="17"/>
      <c r="CE300" s="17"/>
      <c r="CF300" s="17"/>
      <c r="CG300" s="17"/>
      <c r="CH300" s="17"/>
      <c r="CI300" s="17"/>
      <c r="CJ300" s="17"/>
      <c r="CK300" s="17"/>
      <c r="CL300" s="17"/>
      <c r="CM300" s="17"/>
      <c r="CN300" s="17"/>
      <c r="CO300" s="17"/>
      <c r="CP300" s="17"/>
      <c r="CQ300" s="17"/>
      <c r="CR300" s="17"/>
      <c r="CS300" s="17"/>
      <c r="CT300" s="17"/>
      <c r="CU300" s="17"/>
      <c r="CV300" s="17"/>
      <c r="CW300" s="17"/>
      <c r="CX300" s="17"/>
      <c r="CY300" s="17"/>
      <c r="CZ300" s="17"/>
      <c r="DA300" s="17"/>
      <c r="DB300" s="17"/>
      <c r="DC300" s="17"/>
      <c r="DD300" s="17"/>
      <c r="DE300" s="17"/>
      <c r="DF300" s="17"/>
      <c r="DG300" s="17"/>
      <c r="DH300" s="17"/>
      <c r="DI300" s="17"/>
      <c r="DJ300" s="17"/>
      <c r="DK300" s="17"/>
      <c r="DL300" s="17"/>
      <c r="DM300" s="17"/>
      <c r="DN300" s="17"/>
      <c r="DO300" s="17"/>
      <c r="DP300" s="17"/>
      <c r="DQ300" s="17"/>
      <c r="DR300" s="17"/>
      <c r="DS300" s="17"/>
      <c r="DT300" s="17"/>
      <c r="DU300" s="17"/>
      <c r="DV300" s="17"/>
      <c r="DW300" s="17"/>
      <c r="DX300" s="17"/>
      <c r="DY300" s="17"/>
      <c r="DZ300" s="17"/>
      <c r="EA300" s="17"/>
      <c r="EB300" s="17"/>
      <c r="EC300" s="17"/>
      <c r="ED300" s="17"/>
      <c r="EE300" s="17"/>
      <c r="EF300" s="17"/>
      <c r="EG300" s="17"/>
      <c r="EH300" s="17"/>
      <c r="EI300" s="17"/>
      <c r="EJ300" s="17"/>
      <c r="EK300" s="17"/>
      <c r="EL300" s="17"/>
      <c r="EM300" s="17"/>
      <c r="EN300" s="17"/>
      <c r="EO300" s="17"/>
      <c r="EP300" s="17"/>
      <c r="EQ300" s="17"/>
      <c r="ER300" s="17"/>
      <c r="ES300" s="17"/>
      <c r="ET300" s="17"/>
      <c r="EU300" s="17"/>
      <c r="EV300" s="17"/>
      <c r="EW300" s="17"/>
      <c r="EX300" s="17"/>
      <c r="EY300" s="17"/>
      <c r="EZ300" s="17"/>
      <c r="FA300" s="17"/>
      <c r="FB300" s="17"/>
      <c r="FC300" s="17"/>
      <c r="FD300" s="17"/>
      <c r="FE300" s="17"/>
      <c r="FF300" s="17"/>
      <c r="FG300" s="17"/>
      <c r="FH300" s="17"/>
      <c r="FI300" s="17"/>
      <c r="FJ300" s="17"/>
      <c r="FK300" s="17"/>
      <c r="FL300" s="17"/>
      <c r="FM300" s="17"/>
      <c r="FN300" s="17"/>
      <c r="FO300" s="17"/>
      <c r="FP300" s="17"/>
      <c r="FQ300" s="17"/>
      <c r="FR300" s="17"/>
      <c r="FS300" s="17"/>
      <c r="FT300" s="17"/>
      <c r="FU300" s="17"/>
      <c r="FV300" s="17"/>
      <c r="FW300" s="17"/>
      <c r="FX300" s="17"/>
      <c r="FY300" s="17"/>
      <c r="FZ300" s="17"/>
      <c r="GA300" s="17"/>
      <c r="GB300" s="17"/>
      <c r="GC300" s="17"/>
      <c r="GD300" s="17"/>
      <c r="GE300" s="17"/>
      <c r="GF300" s="17"/>
      <c r="GG300" s="17"/>
      <c r="GH300" s="17"/>
      <c r="GI300" s="17"/>
      <c r="GJ300" s="17"/>
      <c r="GK300" s="17"/>
      <c r="GL300" s="17"/>
      <c r="GM300" s="17"/>
      <c r="GN300" s="17"/>
      <c r="GO300" s="17"/>
      <c r="GP300" s="17"/>
      <c r="GQ300" s="17"/>
      <c r="GR300" s="17"/>
      <c r="GS300" s="17"/>
      <c r="GT300" s="17"/>
      <c r="GU300" s="17"/>
      <c r="GV300" s="17"/>
      <c r="GW300" s="17"/>
      <c r="GX300" s="17"/>
      <c r="GY300" s="17"/>
      <c r="GZ300" s="17"/>
      <c r="HA300" s="17"/>
      <c r="HB300" s="17"/>
      <c r="HC300" s="17"/>
      <c r="HD300" s="17"/>
      <c r="HE300" s="17"/>
      <c r="HF300" s="17"/>
      <c r="HG300" s="17"/>
      <c r="HH300" s="17"/>
      <c r="HI300" s="17"/>
      <c r="HJ300" s="17"/>
      <c r="HK300" s="17"/>
      <c r="HL300" s="17"/>
      <c r="HM300" s="17"/>
      <c r="HN300" s="17"/>
    </row>
    <row r="301" spans="2:222" s="18" customFormat="1">
      <c r="B301" s="129" t="s">
        <v>771</v>
      </c>
      <c r="C301" s="46" t="s">
        <v>240</v>
      </c>
      <c r="D301" s="129" t="s">
        <v>5</v>
      </c>
      <c r="E301" s="129">
        <v>14</v>
      </c>
      <c r="F301" s="129" t="s">
        <v>151</v>
      </c>
      <c r="G301" s="129" t="s">
        <v>22</v>
      </c>
      <c r="H301" s="15" t="s">
        <v>241</v>
      </c>
      <c r="I301" s="16">
        <v>41.75</v>
      </c>
      <c r="J301" s="16">
        <f t="shared" si="16"/>
        <v>584.5</v>
      </c>
      <c r="K301" s="17"/>
      <c r="L301" s="17"/>
      <c r="M301" s="17"/>
      <c r="N301" s="17"/>
      <c r="O301" s="17"/>
      <c r="P301" s="17"/>
      <c r="Q301" s="17"/>
      <c r="R301" s="17"/>
      <c r="S301" s="17"/>
      <c r="T301" s="17"/>
      <c r="U301" s="17"/>
      <c r="V301" s="17"/>
      <c r="W301" s="17"/>
      <c r="X301" s="17"/>
      <c r="Y301" s="17"/>
      <c r="Z301" s="17"/>
      <c r="AA301" s="17"/>
      <c r="AB301" s="17"/>
      <c r="AC301" s="17"/>
      <c r="AD301" s="17"/>
      <c r="AE301" s="17"/>
      <c r="AF301" s="17"/>
      <c r="AG301" s="17"/>
      <c r="AH301" s="17"/>
      <c r="AI301" s="17"/>
      <c r="AJ301" s="17"/>
      <c r="AK301" s="17"/>
      <c r="AL301" s="17"/>
      <c r="AM301" s="17"/>
      <c r="AN301" s="17"/>
      <c r="AO301" s="17"/>
      <c r="AP301" s="17"/>
      <c r="AQ301" s="17"/>
      <c r="AR301" s="17"/>
      <c r="AS301" s="17"/>
      <c r="AT301" s="17"/>
      <c r="AU301" s="17"/>
      <c r="AV301" s="17"/>
      <c r="AW301" s="17"/>
      <c r="AX301" s="17"/>
      <c r="AY301" s="17"/>
      <c r="AZ301" s="17"/>
      <c r="BA301" s="17"/>
      <c r="BB301" s="17"/>
      <c r="BC301" s="17"/>
      <c r="BD301" s="17"/>
      <c r="BE301" s="17"/>
      <c r="BF301" s="17"/>
      <c r="BG301" s="17"/>
      <c r="BH301" s="17"/>
      <c r="BI301" s="17"/>
      <c r="BJ301" s="17"/>
      <c r="BK301" s="17"/>
      <c r="BL301" s="17"/>
      <c r="BM301" s="17"/>
      <c r="BN301" s="17"/>
      <c r="BO301" s="17"/>
      <c r="BP301" s="17"/>
      <c r="BQ301" s="17"/>
      <c r="BR301" s="17"/>
      <c r="BS301" s="17"/>
      <c r="BT301" s="17"/>
      <c r="BU301" s="17"/>
      <c r="BV301" s="17"/>
      <c r="BW301" s="17"/>
      <c r="BX301" s="17"/>
      <c r="BY301" s="17"/>
      <c r="BZ301" s="17"/>
      <c r="CA301" s="17"/>
      <c r="CB301" s="17"/>
      <c r="CC301" s="17"/>
      <c r="CD301" s="17"/>
      <c r="CE301" s="17"/>
      <c r="CF301" s="17"/>
      <c r="CG301" s="17"/>
      <c r="CH301" s="17"/>
      <c r="CI301" s="17"/>
      <c r="CJ301" s="17"/>
      <c r="CK301" s="17"/>
      <c r="CL301" s="17"/>
      <c r="CM301" s="17"/>
      <c r="CN301" s="17"/>
      <c r="CO301" s="17"/>
      <c r="CP301" s="17"/>
      <c r="CQ301" s="17"/>
      <c r="CR301" s="17"/>
      <c r="CS301" s="17"/>
      <c r="CT301" s="17"/>
      <c r="CU301" s="17"/>
      <c r="CV301" s="17"/>
      <c r="CW301" s="17"/>
      <c r="CX301" s="17"/>
      <c r="CY301" s="17"/>
      <c r="CZ301" s="17"/>
      <c r="DA301" s="17"/>
      <c r="DB301" s="17"/>
      <c r="DC301" s="17"/>
      <c r="DD301" s="17"/>
      <c r="DE301" s="17"/>
      <c r="DF301" s="17"/>
      <c r="DG301" s="17"/>
      <c r="DH301" s="17"/>
      <c r="DI301" s="17"/>
      <c r="DJ301" s="17"/>
      <c r="DK301" s="17"/>
      <c r="DL301" s="17"/>
      <c r="DM301" s="17"/>
      <c r="DN301" s="17"/>
      <c r="DO301" s="17"/>
      <c r="DP301" s="17"/>
      <c r="DQ301" s="17"/>
      <c r="DR301" s="17"/>
      <c r="DS301" s="17"/>
      <c r="DT301" s="17"/>
      <c r="DU301" s="17"/>
      <c r="DV301" s="17"/>
      <c r="DW301" s="17"/>
      <c r="DX301" s="17"/>
      <c r="DY301" s="17"/>
      <c r="DZ301" s="17"/>
      <c r="EA301" s="17"/>
      <c r="EB301" s="17"/>
      <c r="EC301" s="17"/>
      <c r="ED301" s="17"/>
      <c r="EE301" s="17"/>
      <c r="EF301" s="17"/>
      <c r="EG301" s="17"/>
      <c r="EH301" s="17"/>
      <c r="EI301" s="17"/>
      <c r="EJ301" s="17"/>
      <c r="EK301" s="17"/>
      <c r="EL301" s="17"/>
      <c r="EM301" s="17"/>
      <c r="EN301" s="17"/>
      <c r="EO301" s="17"/>
      <c r="EP301" s="17"/>
      <c r="EQ301" s="17"/>
      <c r="ER301" s="17"/>
      <c r="ES301" s="17"/>
      <c r="ET301" s="17"/>
      <c r="EU301" s="17"/>
      <c r="EV301" s="17"/>
      <c r="EW301" s="17"/>
      <c r="EX301" s="17"/>
      <c r="EY301" s="17"/>
      <c r="EZ301" s="17"/>
      <c r="FA301" s="17"/>
      <c r="FB301" s="17"/>
      <c r="FC301" s="17"/>
      <c r="FD301" s="17"/>
      <c r="FE301" s="17"/>
      <c r="FF301" s="17"/>
      <c r="FG301" s="17"/>
      <c r="FH301" s="17"/>
      <c r="FI301" s="17"/>
      <c r="FJ301" s="17"/>
      <c r="FK301" s="17"/>
      <c r="FL301" s="17"/>
      <c r="FM301" s="17"/>
      <c r="FN301" s="17"/>
      <c r="FO301" s="17"/>
      <c r="FP301" s="17"/>
      <c r="FQ301" s="17"/>
      <c r="FR301" s="17"/>
      <c r="FS301" s="17"/>
      <c r="FT301" s="17"/>
      <c r="FU301" s="17"/>
      <c r="FV301" s="17"/>
      <c r="FW301" s="17"/>
      <c r="FX301" s="17"/>
      <c r="FY301" s="17"/>
      <c r="FZ301" s="17"/>
      <c r="GA301" s="17"/>
      <c r="GB301" s="17"/>
      <c r="GC301" s="17"/>
      <c r="GD301" s="17"/>
      <c r="GE301" s="17"/>
      <c r="GF301" s="17"/>
      <c r="GG301" s="17"/>
      <c r="GH301" s="17"/>
      <c r="GI301" s="17"/>
      <c r="GJ301" s="17"/>
      <c r="GK301" s="17"/>
      <c r="GL301" s="17"/>
      <c r="GM301" s="17"/>
      <c r="GN301" s="17"/>
      <c r="GO301" s="17"/>
      <c r="GP301" s="17"/>
      <c r="GQ301" s="17"/>
      <c r="GR301" s="17"/>
      <c r="GS301" s="17"/>
      <c r="GT301" s="17"/>
      <c r="GU301" s="17"/>
      <c r="GV301" s="17"/>
      <c r="GW301" s="17"/>
      <c r="GX301" s="17"/>
      <c r="GY301" s="17"/>
      <c r="GZ301" s="17"/>
      <c r="HA301" s="17"/>
      <c r="HB301" s="17"/>
      <c r="HC301" s="17"/>
      <c r="HD301" s="17"/>
      <c r="HE301" s="17"/>
      <c r="HF301" s="17"/>
      <c r="HG301" s="17"/>
      <c r="HH301" s="17"/>
      <c r="HI301" s="17"/>
      <c r="HJ301" s="17"/>
      <c r="HK301" s="17"/>
      <c r="HL301" s="17"/>
      <c r="HM301" s="17"/>
      <c r="HN301" s="17"/>
    </row>
    <row r="302" spans="2:222" s="18" customFormat="1">
      <c r="B302" s="129" t="s">
        <v>772</v>
      </c>
      <c r="C302" s="46" t="s">
        <v>242</v>
      </c>
      <c r="D302" s="129" t="s">
        <v>5</v>
      </c>
      <c r="E302" s="129">
        <v>22</v>
      </c>
      <c r="F302" s="129" t="s">
        <v>151</v>
      </c>
      <c r="G302" s="129" t="s">
        <v>22</v>
      </c>
      <c r="H302" s="15" t="s">
        <v>243</v>
      </c>
      <c r="I302" s="16">
        <v>17.559999999999999</v>
      </c>
      <c r="J302" s="16">
        <f t="shared" si="16"/>
        <v>386.32</v>
      </c>
      <c r="K302" s="17"/>
      <c r="L302" s="17"/>
      <c r="M302" s="17"/>
      <c r="N302" s="17"/>
      <c r="O302" s="17"/>
      <c r="P302" s="17"/>
      <c r="Q302" s="17"/>
      <c r="R302" s="17"/>
      <c r="S302" s="17"/>
      <c r="T302" s="17"/>
      <c r="U302" s="17"/>
      <c r="V302" s="17"/>
      <c r="W302" s="17"/>
      <c r="X302" s="17"/>
      <c r="Y302" s="17"/>
      <c r="Z302" s="17"/>
      <c r="AA302" s="17"/>
      <c r="AB302" s="17"/>
      <c r="AC302" s="17"/>
      <c r="AD302" s="17"/>
      <c r="AE302" s="17"/>
      <c r="AF302" s="17"/>
      <c r="AG302" s="17"/>
      <c r="AH302" s="17"/>
      <c r="AI302" s="17"/>
      <c r="AJ302" s="17"/>
      <c r="AK302" s="17"/>
      <c r="AL302" s="17"/>
      <c r="AM302" s="17"/>
      <c r="AN302" s="17"/>
      <c r="AO302" s="17"/>
      <c r="AP302" s="17"/>
      <c r="AQ302" s="17"/>
      <c r="AR302" s="17"/>
      <c r="AS302" s="17"/>
      <c r="AT302" s="17"/>
      <c r="AU302" s="17"/>
      <c r="AV302" s="17"/>
      <c r="AW302" s="17"/>
      <c r="AX302" s="17"/>
      <c r="AY302" s="17"/>
      <c r="AZ302" s="17"/>
      <c r="BA302" s="17"/>
      <c r="BB302" s="17"/>
      <c r="BC302" s="17"/>
      <c r="BD302" s="17"/>
      <c r="BE302" s="17"/>
      <c r="BF302" s="17"/>
      <c r="BG302" s="17"/>
      <c r="BH302" s="17"/>
      <c r="BI302" s="17"/>
      <c r="BJ302" s="17"/>
      <c r="BK302" s="17"/>
      <c r="BL302" s="17"/>
      <c r="BM302" s="17"/>
      <c r="BN302" s="17"/>
      <c r="BO302" s="17"/>
      <c r="BP302" s="17"/>
      <c r="BQ302" s="17"/>
      <c r="BR302" s="17"/>
      <c r="BS302" s="17"/>
      <c r="BT302" s="17"/>
      <c r="BU302" s="17"/>
      <c r="BV302" s="17"/>
      <c r="BW302" s="17"/>
      <c r="BX302" s="17"/>
      <c r="BY302" s="17"/>
      <c r="BZ302" s="17"/>
      <c r="CA302" s="17"/>
      <c r="CB302" s="17"/>
      <c r="CC302" s="17"/>
      <c r="CD302" s="17"/>
      <c r="CE302" s="17"/>
      <c r="CF302" s="17"/>
      <c r="CG302" s="17"/>
      <c r="CH302" s="17"/>
      <c r="CI302" s="17"/>
      <c r="CJ302" s="17"/>
      <c r="CK302" s="17"/>
      <c r="CL302" s="17"/>
      <c r="CM302" s="17"/>
      <c r="CN302" s="17"/>
      <c r="CO302" s="17"/>
      <c r="CP302" s="17"/>
      <c r="CQ302" s="17"/>
      <c r="CR302" s="17"/>
      <c r="CS302" s="17"/>
      <c r="CT302" s="17"/>
      <c r="CU302" s="17"/>
      <c r="CV302" s="17"/>
      <c r="CW302" s="17"/>
      <c r="CX302" s="17"/>
      <c r="CY302" s="17"/>
      <c r="CZ302" s="17"/>
      <c r="DA302" s="17"/>
      <c r="DB302" s="17"/>
      <c r="DC302" s="17"/>
      <c r="DD302" s="17"/>
      <c r="DE302" s="17"/>
      <c r="DF302" s="17"/>
      <c r="DG302" s="17"/>
      <c r="DH302" s="17"/>
      <c r="DI302" s="17"/>
      <c r="DJ302" s="17"/>
      <c r="DK302" s="17"/>
      <c r="DL302" s="17"/>
      <c r="DM302" s="17"/>
      <c r="DN302" s="17"/>
      <c r="DO302" s="17"/>
      <c r="DP302" s="17"/>
      <c r="DQ302" s="17"/>
      <c r="DR302" s="17"/>
      <c r="DS302" s="17"/>
      <c r="DT302" s="17"/>
      <c r="DU302" s="17"/>
      <c r="DV302" s="17"/>
      <c r="DW302" s="17"/>
      <c r="DX302" s="17"/>
      <c r="DY302" s="17"/>
      <c r="DZ302" s="17"/>
      <c r="EA302" s="17"/>
      <c r="EB302" s="17"/>
      <c r="EC302" s="17"/>
      <c r="ED302" s="17"/>
      <c r="EE302" s="17"/>
      <c r="EF302" s="17"/>
      <c r="EG302" s="17"/>
      <c r="EH302" s="17"/>
      <c r="EI302" s="17"/>
      <c r="EJ302" s="17"/>
      <c r="EK302" s="17"/>
      <c r="EL302" s="17"/>
      <c r="EM302" s="17"/>
      <c r="EN302" s="17"/>
      <c r="EO302" s="17"/>
      <c r="EP302" s="17"/>
      <c r="EQ302" s="17"/>
      <c r="ER302" s="17"/>
      <c r="ES302" s="17"/>
      <c r="ET302" s="17"/>
      <c r="EU302" s="17"/>
      <c r="EV302" s="17"/>
      <c r="EW302" s="17"/>
      <c r="EX302" s="17"/>
      <c r="EY302" s="17"/>
      <c r="EZ302" s="17"/>
      <c r="FA302" s="17"/>
      <c r="FB302" s="17"/>
      <c r="FC302" s="17"/>
      <c r="FD302" s="17"/>
      <c r="FE302" s="17"/>
      <c r="FF302" s="17"/>
      <c r="FG302" s="17"/>
      <c r="FH302" s="17"/>
      <c r="FI302" s="17"/>
      <c r="FJ302" s="17"/>
      <c r="FK302" s="17"/>
      <c r="FL302" s="17"/>
      <c r="FM302" s="17"/>
      <c r="FN302" s="17"/>
      <c r="FO302" s="17"/>
      <c r="FP302" s="17"/>
      <c r="FQ302" s="17"/>
      <c r="FR302" s="17"/>
      <c r="FS302" s="17"/>
      <c r="FT302" s="17"/>
      <c r="FU302" s="17"/>
      <c r="FV302" s="17"/>
      <c r="FW302" s="17"/>
      <c r="FX302" s="17"/>
      <c r="FY302" s="17"/>
      <c r="FZ302" s="17"/>
      <c r="GA302" s="17"/>
      <c r="GB302" s="17"/>
      <c r="GC302" s="17"/>
      <c r="GD302" s="17"/>
      <c r="GE302" s="17"/>
      <c r="GF302" s="17"/>
      <c r="GG302" s="17"/>
      <c r="GH302" s="17"/>
      <c r="GI302" s="17"/>
      <c r="GJ302" s="17"/>
      <c r="GK302" s="17"/>
      <c r="GL302" s="17"/>
      <c r="GM302" s="17"/>
      <c r="GN302" s="17"/>
      <c r="GO302" s="17"/>
      <c r="GP302" s="17"/>
      <c r="GQ302" s="17"/>
      <c r="GR302" s="17"/>
      <c r="GS302" s="17"/>
      <c r="GT302" s="17"/>
      <c r="GU302" s="17"/>
      <c r="GV302" s="17"/>
      <c r="GW302" s="17"/>
      <c r="GX302" s="17"/>
      <c r="GY302" s="17"/>
      <c r="GZ302" s="17"/>
      <c r="HA302" s="17"/>
      <c r="HB302" s="17"/>
      <c r="HC302" s="17"/>
      <c r="HD302" s="17"/>
      <c r="HE302" s="17"/>
      <c r="HF302" s="17"/>
      <c r="HG302" s="17"/>
      <c r="HH302" s="17"/>
      <c r="HI302" s="17"/>
      <c r="HJ302" s="17"/>
      <c r="HK302" s="17"/>
      <c r="HL302" s="17"/>
      <c r="HM302" s="17"/>
      <c r="HN302" s="17"/>
    </row>
    <row r="303" spans="2:222" s="18" customFormat="1">
      <c r="B303" s="129" t="s">
        <v>773</v>
      </c>
      <c r="C303" s="46" t="s">
        <v>244</v>
      </c>
      <c r="D303" s="129" t="s">
        <v>5</v>
      </c>
      <c r="E303" s="129">
        <v>18</v>
      </c>
      <c r="F303" s="129" t="s">
        <v>151</v>
      </c>
      <c r="G303" s="129" t="s">
        <v>22</v>
      </c>
      <c r="H303" s="15" t="s">
        <v>245</v>
      </c>
      <c r="I303" s="16">
        <v>17.559999999999999</v>
      </c>
      <c r="J303" s="16">
        <f t="shared" si="16"/>
        <v>316.08</v>
      </c>
      <c r="K303" s="17"/>
      <c r="L303" s="17"/>
      <c r="M303" s="17"/>
      <c r="N303" s="17"/>
      <c r="O303" s="17"/>
      <c r="P303" s="17"/>
      <c r="Q303" s="17"/>
      <c r="R303" s="17"/>
      <c r="S303" s="17"/>
      <c r="T303" s="17"/>
      <c r="U303" s="17"/>
      <c r="V303" s="17"/>
      <c r="W303" s="17"/>
      <c r="X303" s="17"/>
      <c r="Y303" s="17"/>
      <c r="Z303" s="17"/>
      <c r="AA303" s="17"/>
      <c r="AB303" s="17"/>
      <c r="AC303" s="17"/>
      <c r="AD303" s="17"/>
      <c r="AE303" s="17"/>
      <c r="AF303" s="17"/>
      <c r="AG303" s="17"/>
      <c r="AH303" s="17"/>
      <c r="AI303" s="17"/>
      <c r="AJ303" s="17"/>
      <c r="AK303" s="17"/>
      <c r="AL303" s="17"/>
      <c r="AM303" s="17"/>
      <c r="AN303" s="17"/>
      <c r="AO303" s="17"/>
      <c r="AP303" s="17"/>
      <c r="AQ303" s="17"/>
      <c r="AR303" s="17"/>
      <c r="AS303" s="17"/>
      <c r="AT303" s="17"/>
      <c r="AU303" s="17"/>
      <c r="AV303" s="17"/>
      <c r="AW303" s="17"/>
      <c r="AX303" s="17"/>
      <c r="AY303" s="17"/>
      <c r="AZ303" s="17"/>
      <c r="BA303" s="17"/>
      <c r="BB303" s="17"/>
      <c r="BC303" s="17"/>
      <c r="BD303" s="17"/>
      <c r="BE303" s="17"/>
      <c r="BF303" s="17"/>
      <c r="BG303" s="17"/>
      <c r="BH303" s="17"/>
      <c r="BI303" s="17"/>
      <c r="BJ303" s="17"/>
      <c r="BK303" s="17"/>
      <c r="BL303" s="17"/>
      <c r="BM303" s="17"/>
      <c r="BN303" s="17"/>
      <c r="BO303" s="17"/>
      <c r="BP303" s="17"/>
      <c r="BQ303" s="17"/>
      <c r="BR303" s="17"/>
      <c r="BS303" s="17"/>
      <c r="BT303" s="17"/>
      <c r="BU303" s="17"/>
      <c r="BV303" s="17"/>
      <c r="BW303" s="17"/>
      <c r="BX303" s="17"/>
      <c r="BY303" s="17"/>
      <c r="BZ303" s="17"/>
      <c r="CA303" s="17"/>
      <c r="CB303" s="17"/>
      <c r="CC303" s="17"/>
      <c r="CD303" s="17"/>
      <c r="CE303" s="17"/>
      <c r="CF303" s="17"/>
      <c r="CG303" s="17"/>
      <c r="CH303" s="17"/>
      <c r="CI303" s="17"/>
      <c r="CJ303" s="17"/>
      <c r="CK303" s="17"/>
      <c r="CL303" s="17"/>
      <c r="CM303" s="17"/>
      <c r="CN303" s="17"/>
      <c r="CO303" s="17"/>
      <c r="CP303" s="17"/>
      <c r="CQ303" s="17"/>
      <c r="CR303" s="17"/>
      <c r="CS303" s="17"/>
      <c r="CT303" s="17"/>
      <c r="CU303" s="17"/>
      <c r="CV303" s="17"/>
      <c r="CW303" s="17"/>
      <c r="CX303" s="17"/>
      <c r="CY303" s="17"/>
      <c r="CZ303" s="17"/>
      <c r="DA303" s="17"/>
      <c r="DB303" s="17"/>
      <c r="DC303" s="17"/>
      <c r="DD303" s="17"/>
      <c r="DE303" s="17"/>
      <c r="DF303" s="17"/>
      <c r="DG303" s="17"/>
      <c r="DH303" s="17"/>
      <c r="DI303" s="17"/>
      <c r="DJ303" s="17"/>
      <c r="DK303" s="17"/>
      <c r="DL303" s="17"/>
      <c r="DM303" s="17"/>
      <c r="DN303" s="17"/>
      <c r="DO303" s="17"/>
      <c r="DP303" s="17"/>
      <c r="DQ303" s="17"/>
      <c r="DR303" s="17"/>
      <c r="DS303" s="17"/>
      <c r="DT303" s="17"/>
      <c r="DU303" s="17"/>
      <c r="DV303" s="17"/>
      <c r="DW303" s="17"/>
      <c r="DX303" s="17"/>
      <c r="DY303" s="17"/>
      <c r="DZ303" s="17"/>
      <c r="EA303" s="17"/>
      <c r="EB303" s="17"/>
      <c r="EC303" s="17"/>
      <c r="ED303" s="17"/>
      <c r="EE303" s="17"/>
      <c r="EF303" s="17"/>
      <c r="EG303" s="17"/>
      <c r="EH303" s="17"/>
      <c r="EI303" s="17"/>
      <c r="EJ303" s="17"/>
      <c r="EK303" s="17"/>
      <c r="EL303" s="17"/>
      <c r="EM303" s="17"/>
      <c r="EN303" s="17"/>
      <c r="EO303" s="17"/>
      <c r="EP303" s="17"/>
      <c r="EQ303" s="17"/>
      <c r="ER303" s="17"/>
      <c r="ES303" s="17"/>
      <c r="ET303" s="17"/>
      <c r="EU303" s="17"/>
      <c r="EV303" s="17"/>
      <c r="EW303" s="17"/>
      <c r="EX303" s="17"/>
      <c r="EY303" s="17"/>
      <c r="EZ303" s="17"/>
      <c r="FA303" s="17"/>
      <c r="FB303" s="17"/>
      <c r="FC303" s="17"/>
      <c r="FD303" s="17"/>
      <c r="FE303" s="17"/>
      <c r="FF303" s="17"/>
      <c r="FG303" s="17"/>
      <c r="FH303" s="17"/>
      <c r="FI303" s="17"/>
      <c r="FJ303" s="17"/>
      <c r="FK303" s="17"/>
      <c r="FL303" s="17"/>
      <c r="FM303" s="17"/>
      <c r="FN303" s="17"/>
      <c r="FO303" s="17"/>
      <c r="FP303" s="17"/>
      <c r="FQ303" s="17"/>
      <c r="FR303" s="17"/>
      <c r="FS303" s="17"/>
      <c r="FT303" s="17"/>
      <c r="FU303" s="17"/>
      <c r="FV303" s="17"/>
      <c r="FW303" s="17"/>
      <c r="FX303" s="17"/>
      <c r="FY303" s="17"/>
      <c r="FZ303" s="17"/>
      <c r="GA303" s="17"/>
      <c r="GB303" s="17"/>
      <c r="GC303" s="17"/>
      <c r="GD303" s="17"/>
      <c r="GE303" s="17"/>
      <c r="GF303" s="17"/>
      <c r="GG303" s="17"/>
      <c r="GH303" s="17"/>
      <c r="GI303" s="17"/>
      <c r="GJ303" s="17"/>
      <c r="GK303" s="17"/>
      <c r="GL303" s="17"/>
      <c r="GM303" s="17"/>
      <c r="GN303" s="17"/>
      <c r="GO303" s="17"/>
      <c r="GP303" s="17"/>
      <c r="GQ303" s="17"/>
      <c r="GR303" s="17"/>
      <c r="GS303" s="17"/>
      <c r="GT303" s="17"/>
      <c r="GU303" s="17"/>
      <c r="GV303" s="17"/>
      <c r="GW303" s="17"/>
      <c r="GX303" s="17"/>
      <c r="GY303" s="17"/>
      <c r="GZ303" s="17"/>
      <c r="HA303" s="17"/>
      <c r="HB303" s="17"/>
      <c r="HC303" s="17"/>
      <c r="HD303" s="17"/>
      <c r="HE303" s="17"/>
      <c r="HF303" s="17"/>
      <c r="HG303" s="17"/>
      <c r="HH303" s="17"/>
      <c r="HI303" s="17"/>
      <c r="HJ303" s="17"/>
      <c r="HK303" s="17"/>
      <c r="HL303" s="17"/>
      <c r="HM303" s="17"/>
      <c r="HN303" s="17"/>
    </row>
    <row r="304" spans="2:222" s="18" customFormat="1">
      <c r="B304" s="129" t="s">
        <v>774</v>
      </c>
      <c r="C304" s="46" t="s">
        <v>1071</v>
      </c>
      <c r="D304" s="129" t="s">
        <v>5</v>
      </c>
      <c r="E304" s="129">
        <v>3</v>
      </c>
      <c r="F304" s="129" t="s">
        <v>151</v>
      </c>
      <c r="G304" s="129" t="s">
        <v>1087</v>
      </c>
      <c r="H304" s="15" t="s">
        <v>1063</v>
      </c>
      <c r="I304" s="16">
        <v>299.99</v>
      </c>
      <c r="J304" s="16">
        <f t="shared" si="16"/>
        <v>899.97</v>
      </c>
      <c r="K304" s="17"/>
      <c r="L304" s="17"/>
      <c r="M304" s="17"/>
      <c r="N304" s="17"/>
      <c r="O304" s="17"/>
      <c r="P304" s="17"/>
      <c r="Q304" s="17"/>
      <c r="R304" s="17"/>
      <c r="S304" s="17"/>
      <c r="T304" s="17"/>
      <c r="U304" s="17"/>
      <c r="V304" s="17"/>
      <c r="W304" s="17"/>
      <c r="X304" s="17"/>
      <c r="Y304" s="17"/>
      <c r="Z304" s="17"/>
      <c r="AA304" s="17"/>
      <c r="AB304" s="17"/>
      <c r="AC304" s="17"/>
      <c r="AD304" s="17"/>
      <c r="AE304" s="17"/>
      <c r="AF304" s="17"/>
      <c r="AG304" s="17"/>
      <c r="AH304" s="17"/>
      <c r="AI304" s="17"/>
      <c r="AJ304" s="17"/>
      <c r="AK304" s="17"/>
      <c r="AL304" s="17"/>
      <c r="AM304" s="17"/>
      <c r="AN304" s="17"/>
      <c r="AO304" s="17"/>
      <c r="AP304" s="17"/>
      <c r="AQ304" s="17"/>
      <c r="AR304" s="17"/>
      <c r="AS304" s="17"/>
      <c r="AT304" s="17"/>
      <c r="AU304" s="17"/>
      <c r="AV304" s="17"/>
      <c r="AW304" s="17"/>
      <c r="AX304" s="17"/>
      <c r="AY304" s="17"/>
      <c r="AZ304" s="17"/>
      <c r="BA304" s="17"/>
      <c r="BB304" s="17"/>
      <c r="BC304" s="17"/>
      <c r="BD304" s="17"/>
      <c r="BE304" s="17"/>
      <c r="BF304" s="17"/>
      <c r="BG304" s="17"/>
      <c r="BH304" s="17"/>
      <c r="BI304" s="17"/>
      <c r="BJ304" s="17"/>
      <c r="BK304" s="17"/>
      <c r="BL304" s="17"/>
      <c r="BM304" s="17"/>
      <c r="BN304" s="17"/>
      <c r="BO304" s="17"/>
      <c r="BP304" s="17"/>
      <c r="BQ304" s="17"/>
      <c r="BR304" s="17"/>
      <c r="BS304" s="17"/>
      <c r="BT304" s="17"/>
      <c r="BU304" s="17"/>
      <c r="BV304" s="17"/>
      <c r="BW304" s="17"/>
      <c r="BX304" s="17"/>
      <c r="BY304" s="17"/>
      <c r="BZ304" s="17"/>
      <c r="CA304" s="17"/>
      <c r="CB304" s="17"/>
      <c r="CC304" s="17"/>
      <c r="CD304" s="17"/>
      <c r="CE304" s="17"/>
      <c r="CF304" s="17"/>
      <c r="CG304" s="17"/>
      <c r="CH304" s="17"/>
      <c r="CI304" s="17"/>
      <c r="CJ304" s="17"/>
      <c r="CK304" s="17"/>
      <c r="CL304" s="17"/>
      <c r="CM304" s="17"/>
      <c r="CN304" s="17"/>
      <c r="CO304" s="17"/>
      <c r="CP304" s="17"/>
      <c r="CQ304" s="17"/>
      <c r="CR304" s="17"/>
      <c r="CS304" s="17"/>
      <c r="CT304" s="17"/>
      <c r="CU304" s="17"/>
      <c r="CV304" s="17"/>
      <c r="CW304" s="17"/>
      <c r="CX304" s="17"/>
      <c r="CY304" s="17"/>
      <c r="CZ304" s="17"/>
      <c r="DA304" s="17"/>
      <c r="DB304" s="17"/>
      <c r="DC304" s="17"/>
      <c r="DD304" s="17"/>
      <c r="DE304" s="17"/>
      <c r="DF304" s="17"/>
      <c r="DG304" s="17"/>
      <c r="DH304" s="17"/>
      <c r="DI304" s="17"/>
      <c r="DJ304" s="17"/>
      <c r="DK304" s="17"/>
      <c r="DL304" s="17"/>
      <c r="DM304" s="17"/>
      <c r="DN304" s="17"/>
      <c r="DO304" s="17"/>
      <c r="DP304" s="17"/>
      <c r="DQ304" s="17"/>
      <c r="DR304" s="17"/>
      <c r="DS304" s="17"/>
      <c r="DT304" s="17"/>
      <c r="DU304" s="17"/>
      <c r="DV304" s="17"/>
      <c r="DW304" s="17"/>
      <c r="DX304" s="17"/>
      <c r="DY304" s="17"/>
      <c r="DZ304" s="17"/>
      <c r="EA304" s="17"/>
      <c r="EB304" s="17"/>
      <c r="EC304" s="17"/>
      <c r="ED304" s="17"/>
      <c r="EE304" s="17"/>
      <c r="EF304" s="17"/>
      <c r="EG304" s="17"/>
      <c r="EH304" s="17"/>
      <c r="EI304" s="17"/>
      <c r="EJ304" s="17"/>
      <c r="EK304" s="17"/>
      <c r="EL304" s="17"/>
      <c r="EM304" s="17"/>
      <c r="EN304" s="17"/>
      <c r="EO304" s="17"/>
      <c r="EP304" s="17"/>
      <c r="EQ304" s="17"/>
      <c r="ER304" s="17"/>
      <c r="ES304" s="17"/>
      <c r="ET304" s="17"/>
      <c r="EU304" s="17"/>
      <c r="EV304" s="17"/>
      <c r="EW304" s="17"/>
      <c r="EX304" s="17"/>
      <c r="EY304" s="17"/>
      <c r="EZ304" s="17"/>
      <c r="FA304" s="17"/>
      <c r="FB304" s="17"/>
      <c r="FC304" s="17"/>
      <c r="FD304" s="17"/>
      <c r="FE304" s="17"/>
      <c r="FF304" s="17"/>
      <c r="FG304" s="17"/>
      <c r="FH304" s="17"/>
      <c r="FI304" s="17"/>
      <c r="FJ304" s="17"/>
      <c r="FK304" s="17"/>
      <c r="FL304" s="17"/>
      <c r="FM304" s="17"/>
      <c r="FN304" s="17"/>
      <c r="FO304" s="17"/>
      <c r="FP304" s="17"/>
      <c r="FQ304" s="17"/>
      <c r="FR304" s="17"/>
      <c r="FS304" s="17"/>
      <c r="FT304" s="17"/>
      <c r="FU304" s="17"/>
      <c r="FV304" s="17"/>
      <c r="FW304" s="17"/>
      <c r="FX304" s="17"/>
      <c r="FY304" s="17"/>
      <c r="FZ304" s="17"/>
      <c r="GA304" s="17"/>
      <c r="GB304" s="17"/>
      <c r="GC304" s="17"/>
      <c r="GD304" s="17"/>
      <c r="GE304" s="17"/>
      <c r="GF304" s="17"/>
      <c r="GG304" s="17"/>
      <c r="GH304" s="17"/>
      <c r="GI304" s="17"/>
      <c r="GJ304" s="17"/>
      <c r="GK304" s="17"/>
      <c r="GL304" s="17"/>
      <c r="GM304" s="17"/>
      <c r="GN304" s="17"/>
      <c r="GO304" s="17"/>
      <c r="GP304" s="17"/>
      <c r="GQ304" s="17"/>
      <c r="GR304" s="17"/>
      <c r="GS304" s="17"/>
      <c r="GT304" s="17"/>
      <c r="GU304" s="17"/>
      <c r="GV304" s="17"/>
      <c r="GW304" s="17"/>
      <c r="GX304" s="17"/>
      <c r="GY304" s="17"/>
      <c r="GZ304" s="17"/>
      <c r="HA304" s="17"/>
      <c r="HB304" s="17"/>
      <c r="HC304" s="17"/>
      <c r="HD304" s="17"/>
      <c r="HE304" s="17"/>
      <c r="HF304" s="17"/>
      <c r="HG304" s="17"/>
      <c r="HH304" s="17"/>
      <c r="HI304" s="17"/>
      <c r="HJ304" s="17"/>
      <c r="HK304" s="17"/>
      <c r="HL304" s="17"/>
      <c r="HM304" s="17"/>
      <c r="HN304" s="17"/>
    </row>
    <row r="305" spans="2:222" s="18" customFormat="1">
      <c r="B305" s="129" t="s">
        <v>775</v>
      </c>
      <c r="C305" s="46" t="s">
        <v>1070</v>
      </c>
      <c r="D305" s="129" t="s">
        <v>5</v>
      </c>
      <c r="E305" s="129">
        <v>1</v>
      </c>
      <c r="F305" s="129" t="s">
        <v>151</v>
      </c>
      <c r="G305" s="129" t="s">
        <v>1087</v>
      </c>
      <c r="H305" s="15" t="s">
        <v>1064</v>
      </c>
      <c r="I305" s="16">
        <v>194.57</v>
      </c>
      <c r="J305" s="16">
        <f t="shared" si="16"/>
        <v>194.57</v>
      </c>
      <c r="K305" s="17"/>
      <c r="L305" s="17"/>
      <c r="M305" s="17"/>
      <c r="N305" s="17"/>
      <c r="O305" s="17"/>
      <c r="P305" s="17"/>
      <c r="Q305" s="17"/>
      <c r="R305" s="17"/>
      <c r="S305" s="17"/>
      <c r="T305" s="17"/>
      <c r="U305" s="17"/>
      <c r="V305" s="17"/>
      <c r="W305" s="17"/>
      <c r="X305" s="17"/>
      <c r="Y305" s="17"/>
      <c r="Z305" s="17"/>
      <c r="AA305" s="17"/>
      <c r="AB305" s="17"/>
      <c r="AC305" s="17"/>
      <c r="AD305" s="17"/>
      <c r="AE305" s="17"/>
      <c r="AF305" s="17"/>
      <c r="AG305" s="17"/>
      <c r="AH305" s="17"/>
      <c r="AI305" s="17"/>
      <c r="AJ305" s="17"/>
      <c r="AK305" s="17"/>
      <c r="AL305" s="17"/>
      <c r="AM305" s="17"/>
      <c r="AN305" s="17"/>
      <c r="AO305" s="17"/>
      <c r="AP305" s="17"/>
      <c r="AQ305" s="17"/>
      <c r="AR305" s="17"/>
      <c r="AS305" s="17"/>
      <c r="AT305" s="17"/>
      <c r="AU305" s="17"/>
      <c r="AV305" s="17"/>
      <c r="AW305" s="17"/>
      <c r="AX305" s="17"/>
      <c r="AY305" s="17"/>
      <c r="AZ305" s="17"/>
      <c r="BA305" s="17"/>
      <c r="BB305" s="17"/>
      <c r="BC305" s="17"/>
      <c r="BD305" s="17"/>
      <c r="BE305" s="17"/>
      <c r="BF305" s="17"/>
      <c r="BG305" s="17"/>
      <c r="BH305" s="17"/>
      <c r="BI305" s="17"/>
      <c r="BJ305" s="17"/>
      <c r="BK305" s="17"/>
      <c r="BL305" s="17"/>
      <c r="BM305" s="17"/>
      <c r="BN305" s="17"/>
      <c r="BO305" s="17"/>
      <c r="BP305" s="17"/>
      <c r="BQ305" s="17"/>
      <c r="BR305" s="17"/>
      <c r="BS305" s="17"/>
      <c r="BT305" s="17"/>
      <c r="BU305" s="17"/>
      <c r="BV305" s="17"/>
      <c r="BW305" s="17"/>
      <c r="BX305" s="17"/>
      <c r="BY305" s="17"/>
      <c r="BZ305" s="17"/>
      <c r="CA305" s="17"/>
      <c r="CB305" s="17"/>
      <c r="CC305" s="17"/>
      <c r="CD305" s="17"/>
      <c r="CE305" s="17"/>
      <c r="CF305" s="17"/>
      <c r="CG305" s="17"/>
      <c r="CH305" s="17"/>
      <c r="CI305" s="17"/>
      <c r="CJ305" s="17"/>
      <c r="CK305" s="17"/>
      <c r="CL305" s="17"/>
      <c r="CM305" s="17"/>
      <c r="CN305" s="17"/>
      <c r="CO305" s="17"/>
      <c r="CP305" s="17"/>
      <c r="CQ305" s="17"/>
      <c r="CR305" s="17"/>
      <c r="CS305" s="17"/>
      <c r="CT305" s="17"/>
      <c r="CU305" s="17"/>
      <c r="CV305" s="17"/>
      <c r="CW305" s="17"/>
      <c r="CX305" s="17"/>
      <c r="CY305" s="17"/>
      <c r="CZ305" s="17"/>
      <c r="DA305" s="17"/>
      <c r="DB305" s="17"/>
      <c r="DC305" s="17"/>
      <c r="DD305" s="17"/>
      <c r="DE305" s="17"/>
      <c r="DF305" s="17"/>
      <c r="DG305" s="17"/>
      <c r="DH305" s="17"/>
      <c r="DI305" s="17"/>
      <c r="DJ305" s="17"/>
      <c r="DK305" s="17"/>
      <c r="DL305" s="17"/>
      <c r="DM305" s="17"/>
      <c r="DN305" s="17"/>
      <c r="DO305" s="17"/>
      <c r="DP305" s="17"/>
      <c r="DQ305" s="17"/>
      <c r="DR305" s="17"/>
      <c r="DS305" s="17"/>
      <c r="DT305" s="17"/>
      <c r="DU305" s="17"/>
      <c r="DV305" s="17"/>
      <c r="DW305" s="17"/>
      <c r="DX305" s="17"/>
      <c r="DY305" s="17"/>
      <c r="DZ305" s="17"/>
      <c r="EA305" s="17"/>
      <c r="EB305" s="17"/>
      <c r="EC305" s="17"/>
      <c r="ED305" s="17"/>
      <c r="EE305" s="17"/>
      <c r="EF305" s="17"/>
      <c r="EG305" s="17"/>
      <c r="EH305" s="17"/>
      <c r="EI305" s="17"/>
      <c r="EJ305" s="17"/>
      <c r="EK305" s="17"/>
      <c r="EL305" s="17"/>
      <c r="EM305" s="17"/>
      <c r="EN305" s="17"/>
      <c r="EO305" s="17"/>
      <c r="EP305" s="17"/>
      <c r="EQ305" s="17"/>
      <c r="ER305" s="17"/>
      <c r="ES305" s="17"/>
      <c r="ET305" s="17"/>
      <c r="EU305" s="17"/>
      <c r="EV305" s="17"/>
      <c r="EW305" s="17"/>
      <c r="EX305" s="17"/>
      <c r="EY305" s="17"/>
      <c r="EZ305" s="17"/>
      <c r="FA305" s="17"/>
      <c r="FB305" s="17"/>
      <c r="FC305" s="17"/>
      <c r="FD305" s="17"/>
      <c r="FE305" s="17"/>
      <c r="FF305" s="17"/>
      <c r="FG305" s="17"/>
      <c r="FH305" s="17"/>
      <c r="FI305" s="17"/>
      <c r="FJ305" s="17"/>
      <c r="FK305" s="17"/>
      <c r="FL305" s="17"/>
      <c r="FM305" s="17"/>
      <c r="FN305" s="17"/>
      <c r="FO305" s="17"/>
      <c r="FP305" s="17"/>
      <c r="FQ305" s="17"/>
      <c r="FR305" s="17"/>
      <c r="FS305" s="17"/>
      <c r="FT305" s="17"/>
      <c r="FU305" s="17"/>
      <c r="FV305" s="17"/>
      <c r="FW305" s="17"/>
      <c r="FX305" s="17"/>
      <c r="FY305" s="17"/>
      <c r="FZ305" s="17"/>
      <c r="GA305" s="17"/>
      <c r="GB305" s="17"/>
      <c r="GC305" s="17"/>
      <c r="GD305" s="17"/>
      <c r="GE305" s="17"/>
      <c r="GF305" s="17"/>
      <c r="GG305" s="17"/>
      <c r="GH305" s="17"/>
      <c r="GI305" s="17"/>
      <c r="GJ305" s="17"/>
      <c r="GK305" s="17"/>
      <c r="GL305" s="17"/>
      <c r="GM305" s="17"/>
      <c r="GN305" s="17"/>
      <c r="GO305" s="17"/>
      <c r="GP305" s="17"/>
      <c r="GQ305" s="17"/>
      <c r="GR305" s="17"/>
      <c r="GS305" s="17"/>
      <c r="GT305" s="17"/>
      <c r="GU305" s="17"/>
      <c r="GV305" s="17"/>
      <c r="GW305" s="17"/>
      <c r="GX305" s="17"/>
      <c r="GY305" s="17"/>
      <c r="GZ305" s="17"/>
      <c r="HA305" s="17"/>
      <c r="HB305" s="17"/>
      <c r="HC305" s="17"/>
      <c r="HD305" s="17"/>
      <c r="HE305" s="17"/>
      <c r="HF305" s="17"/>
      <c r="HG305" s="17"/>
      <c r="HH305" s="17"/>
      <c r="HI305" s="17"/>
      <c r="HJ305" s="17"/>
      <c r="HK305" s="17"/>
      <c r="HL305" s="17"/>
      <c r="HM305" s="17"/>
      <c r="HN305" s="17"/>
    </row>
    <row r="306" spans="2:222" s="18" customFormat="1">
      <c r="B306" s="129" t="s">
        <v>776</v>
      </c>
      <c r="C306" s="46" t="s">
        <v>1072</v>
      </c>
      <c r="D306" s="129" t="s">
        <v>5</v>
      </c>
      <c r="E306" s="129">
        <v>8</v>
      </c>
      <c r="F306" s="129" t="s">
        <v>151</v>
      </c>
      <c r="G306" s="129" t="s">
        <v>1087</v>
      </c>
      <c r="H306" s="15" t="s">
        <v>1065</v>
      </c>
      <c r="I306" s="16">
        <v>193.79</v>
      </c>
      <c r="J306" s="16">
        <f t="shared" si="16"/>
        <v>1550.32</v>
      </c>
      <c r="K306" s="17"/>
      <c r="L306" s="17"/>
      <c r="M306" s="17"/>
      <c r="N306" s="17"/>
      <c r="O306" s="17"/>
      <c r="P306" s="17"/>
      <c r="Q306" s="17"/>
      <c r="R306" s="17"/>
      <c r="S306" s="17"/>
      <c r="T306" s="17"/>
      <c r="U306" s="17"/>
      <c r="V306" s="17"/>
      <c r="W306" s="17"/>
      <c r="X306" s="17"/>
      <c r="Y306" s="17"/>
      <c r="Z306" s="17"/>
      <c r="AA306" s="17"/>
      <c r="AB306" s="17"/>
      <c r="AC306" s="17"/>
      <c r="AD306" s="17"/>
      <c r="AE306" s="17"/>
      <c r="AF306" s="17"/>
      <c r="AG306" s="17"/>
      <c r="AH306" s="17"/>
      <c r="AI306" s="17"/>
      <c r="AJ306" s="17"/>
      <c r="AK306" s="17"/>
      <c r="AL306" s="17"/>
      <c r="AM306" s="17"/>
      <c r="AN306" s="17"/>
      <c r="AO306" s="17"/>
      <c r="AP306" s="17"/>
      <c r="AQ306" s="17"/>
      <c r="AR306" s="17"/>
      <c r="AS306" s="17"/>
      <c r="AT306" s="17"/>
      <c r="AU306" s="17"/>
      <c r="AV306" s="17"/>
      <c r="AW306" s="17"/>
      <c r="AX306" s="17"/>
      <c r="AY306" s="17"/>
      <c r="AZ306" s="17"/>
      <c r="BA306" s="17"/>
      <c r="BB306" s="17"/>
      <c r="BC306" s="17"/>
      <c r="BD306" s="17"/>
      <c r="BE306" s="17"/>
      <c r="BF306" s="17"/>
      <c r="BG306" s="17"/>
      <c r="BH306" s="17"/>
      <c r="BI306" s="17"/>
      <c r="BJ306" s="17"/>
      <c r="BK306" s="17"/>
      <c r="BL306" s="17"/>
      <c r="BM306" s="17"/>
      <c r="BN306" s="17"/>
      <c r="BO306" s="17"/>
      <c r="BP306" s="17"/>
      <c r="BQ306" s="17"/>
      <c r="BR306" s="17"/>
      <c r="BS306" s="17"/>
      <c r="BT306" s="17"/>
      <c r="BU306" s="17"/>
      <c r="BV306" s="17"/>
      <c r="BW306" s="17"/>
      <c r="BX306" s="17"/>
      <c r="BY306" s="17"/>
      <c r="BZ306" s="17"/>
      <c r="CA306" s="17"/>
      <c r="CB306" s="17"/>
      <c r="CC306" s="17"/>
      <c r="CD306" s="17"/>
      <c r="CE306" s="17"/>
      <c r="CF306" s="17"/>
      <c r="CG306" s="17"/>
      <c r="CH306" s="17"/>
      <c r="CI306" s="17"/>
      <c r="CJ306" s="17"/>
      <c r="CK306" s="17"/>
      <c r="CL306" s="17"/>
      <c r="CM306" s="17"/>
      <c r="CN306" s="17"/>
      <c r="CO306" s="17"/>
      <c r="CP306" s="17"/>
      <c r="CQ306" s="17"/>
      <c r="CR306" s="17"/>
      <c r="CS306" s="17"/>
      <c r="CT306" s="17"/>
      <c r="CU306" s="17"/>
      <c r="CV306" s="17"/>
      <c r="CW306" s="17"/>
      <c r="CX306" s="17"/>
      <c r="CY306" s="17"/>
      <c r="CZ306" s="17"/>
      <c r="DA306" s="17"/>
      <c r="DB306" s="17"/>
      <c r="DC306" s="17"/>
      <c r="DD306" s="17"/>
      <c r="DE306" s="17"/>
      <c r="DF306" s="17"/>
      <c r="DG306" s="17"/>
      <c r="DH306" s="17"/>
      <c r="DI306" s="17"/>
      <c r="DJ306" s="17"/>
      <c r="DK306" s="17"/>
      <c r="DL306" s="17"/>
      <c r="DM306" s="17"/>
      <c r="DN306" s="17"/>
      <c r="DO306" s="17"/>
      <c r="DP306" s="17"/>
      <c r="DQ306" s="17"/>
      <c r="DR306" s="17"/>
      <c r="DS306" s="17"/>
      <c r="DT306" s="17"/>
      <c r="DU306" s="17"/>
      <c r="DV306" s="17"/>
      <c r="DW306" s="17"/>
      <c r="DX306" s="17"/>
      <c r="DY306" s="17"/>
      <c r="DZ306" s="17"/>
      <c r="EA306" s="17"/>
      <c r="EB306" s="17"/>
      <c r="EC306" s="17"/>
      <c r="ED306" s="17"/>
      <c r="EE306" s="17"/>
      <c r="EF306" s="17"/>
      <c r="EG306" s="17"/>
      <c r="EH306" s="17"/>
      <c r="EI306" s="17"/>
      <c r="EJ306" s="17"/>
      <c r="EK306" s="17"/>
      <c r="EL306" s="17"/>
      <c r="EM306" s="17"/>
      <c r="EN306" s="17"/>
      <c r="EO306" s="17"/>
      <c r="EP306" s="17"/>
      <c r="EQ306" s="17"/>
      <c r="ER306" s="17"/>
      <c r="ES306" s="17"/>
      <c r="ET306" s="17"/>
      <c r="EU306" s="17"/>
      <c r="EV306" s="17"/>
      <c r="EW306" s="17"/>
      <c r="EX306" s="17"/>
      <c r="EY306" s="17"/>
      <c r="EZ306" s="17"/>
      <c r="FA306" s="17"/>
      <c r="FB306" s="17"/>
      <c r="FC306" s="17"/>
      <c r="FD306" s="17"/>
      <c r="FE306" s="17"/>
      <c r="FF306" s="17"/>
      <c r="FG306" s="17"/>
      <c r="FH306" s="17"/>
      <c r="FI306" s="17"/>
      <c r="FJ306" s="17"/>
      <c r="FK306" s="17"/>
      <c r="FL306" s="17"/>
      <c r="FM306" s="17"/>
      <c r="FN306" s="17"/>
      <c r="FO306" s="17"/>
      <c r="FP306" s="17"/>
      <c r="FQ306" s="17"/>
      <c r="FR306" s="17"/>
      <c r="FS306" s="17"/>
      <c r="FT306" s="17"/>
      <c r="FU306" s="17"/>
      <c r="FV306" s="17"/>
      <c r="FW306" s="17"/>
      <c r="FX306" s="17"/>
      <c r="FY306" s="17"/>
      <c r="FZ306" s="17"/>
      <c r="GA306" s="17"/>
      <c r="GB306" s="17"/>
      <c r="GC306" s="17"/>
      <c r="GD306" s="17"/>
      <c r="GE306" s="17"/>
      <c r="GF306" s="17"/>
      <c r="GG306" s="17"/>
      <c r="GH306" s="17"/>
      <c r="GI306" s="17"/>
      <c r="GJ306" s="17"/>
      <c r="GK306" s="17"/>
      <c r="GL306" s="17"/>
      <c r="GM306" s="17"/>
      <c r="GN306" s="17"/>
      <c r="GO306" s="17"/>
      <c r="GP306" s="17"/>
      <c r="GQ306" s="17"/>
      <c r="GR306" s="17"/>
      <c r="GS306" s="17"/>
      <c r="GT306" s="17"/>
      <c r="GU306" s="17"/>
      <c r="GV306" s="17"/>
      <c r="GW306" s="17"/>
      <c r="GX306" s="17"/>
      <c r="GY306" s="17"/>
      <c r="GZ306" s="17"/>
      <c r="HA306" s="17"/>
      <c r="HB306" s="17"/>
      <c r="HC306" s="17"/>
      <c r="HD306" s="17"/>
      <c r="HE306" s="17"/>
      <c r="HF306" s="17"/>
      <c r="HG306" s="17"/>
      <c r="HH306" s="17"/>
      <c r="HI306" s="17"/>
      <c r="HJ306" s="17"/>
      <c r="HK306" s="17"/>
      <c r="HL306" s="17"/>
      <c r="HM306" s="17"/>
      <c r="HN306" s="17"/>
    </row>
    <row r="307" spans="2:222" s="18" customFormat="1" ht="22.5">
      <c r="B307" s="129" t="s">
        <v>777</v>
      </c>
      <c r="C307" s="46" t="s">
        <v>1073</v>
      </c>
      <c r="D307" s="129" t="s">
        <v>5</v>
      </c>
      <c r="E307" s="129">
        <v>8</v>
      </c>
      <c r="F307" s="129" t="s">
        <v>151</v>
      </c>
      <c r="G307" s="129" t="s">
        <v>22</v>
      </c>
      <c r="H307" s="15" t="s">
        <v>1074</v>
      </c>
      <c r="I307" s="16">
        <v>237.62</v>
      </c>
      <c r="J307" s="16">
        <f t="shared" si="16"/>
        <v>1900.96</v>
      </c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  <c r="Y307" s="17"/>
      <c r="Z307" s="17"/>
      <c r="AA307" s="17"/>
      <c r="AB307" s="17"/>
      <c r="AC307" s="17"/>
      <c r="AD307" s="17"/>
      <c r="AE307" s="17"/>
      <c r="AF307" s="17"/>
      <c r="AG307" s="17"/>
      <c r="AH307" s="17"/>
      <c r="AI307" s="17"/>
      <c r="AJ307" s="17"/>
      <c r="AK307" s="17"/>
      <c r="AL307" s="17"/>
      <c r="AM307" s="17"/>
      <c r="AN307" s="17"/>
      <c r="AO307" s="17"/>
      <c r="AP307" s="17"/>
      <c r="AQ307" s="17"/>
      <c r="AR307" s="17"/>
      <c r="AS307" s="17"/>
      <c r="AT307" s="17"/>
      <c r="AU307" s="17"/>
      <c r="AV307" s="17"/>
      <c r="AW307" s="17"/>
      <c r="AX307" s="17"/>
      <c r="AY307" s="17"/>
      <c r="AZ307" s="17"/>
      <c r="BA307" s="17"/>
      <c r="BB307" s="17"/>
      <c r="BC307" s="17"/>
      <c r="BD307" s="17"/>
      <c r="BE307" s="17"/>
      <c r="BF307" s="17"/>
      <c r="BG307" s="17"/>
      <c r="BH307" s="17"/>
      <c r="BI307" s="17"/>
      <c r="BJ307" s="17"/>
      <c r="BK307" s="17"/>
      <c r="BL307" s="17"/>
      <c r="BM307" s="17"/>
      <c r="BN307" s="17"/>
      <c r="BO307" s="17"/>
      <c r="BP307" s="17"/>
      <c r="BQ307" s="17"/>
      <c r="BR307" s="17"/>
      <c r="BS307" s="17"/>
      <c r="BT307" s="17"/>
      <c r="BU307" s="17"/>
      <c r="BV307" s="17"/>
      <c r="BW307" s="17"/>
      <c r="BX307" s="17"/>
      <c r="BY307" s="17"/>
      <c r="BZ307" s="17"/>
      <c r="CA307" s="17"/>
      <c r="CB307" s="17"/>
      <c r="CC307" s="17"/>
      <c r="CD307" s="17"/>
      <c r="CE307" s="17"/>
      <c r="CF307" s="17"/>
      <c r="CG307" s="17"/>
      <c r="CH307" s="17"/>
      <c r="CI307" s="17"/>
      <c r="CJ307" s="17"/>
      <c r="CK307" s="17"/>
      <c r="CL307" s="17"/>
      <c r="CM307" s="17"/>
      <c r="CN307" s="17"/>
      <c r="CO307" s="17"/>
      <c r="CP307" s="17"/>
      <c r="CQ307" s="17"/>
      <c r="CR307" s="17"/>
      <c r="CS307" s="17"/>
      <c r="CT307" s="17"/>
      <c r="CU307" s="17"/>
      <c r="CV307" s="17"/>
      <c r="CW307" s="17"/>
      <c r="CX307" s="17"/>
      <c r="CY307" s="17"/>
      <c r="CZ307" s="17"/>
      <c r="DA307" s="17"/>
      <c r="DB307" s="17"/>
      <c r="DC307" s="17"/>
      <c r="DD307" s="17"/>
      <c r="DE307" s="17"/>
      <c r="DF307" s="17"/>
      <c r="DG307" s="17"/>
      <c r="DH307" s="17"/>
      <c r="DI307" s="17"/>
      <c r="DJ307" s="17"/>
      <c r="DK307" s="17"/>
      <c r="DL307" s="17"/>
      <c r="DM307" s="17"/>
      <c r="DN307" s="17"/>
      <c r="DO307" s="17"/>
      <c r="DP307" s="17"/>
      <c r="DQ307" s="17"/>
      <c r="DR307" s="17"/>
      <c r="DS307" s="17"/>
      <c r="DT307" s="17"/>
      <c r="DU307" s="17"/>
      <c r="DV307" s="17"/>
      <c r="DW307" s="17"/>
      <c r="DX307" s="17"/>
      <c r="DY307" s="17"/>
      <c r="DZ307" s="17"/>
      <c r="EA307" s="17"/>
      <c r="EB307" s="17"/>
      <c r="EC307" s="17"/>
      <c r="ED307" s="17"/>
      <c r="EE307" s="17"/>
      <c r="EF307" s="17"/>
      <c r="EG307" s="17"/>
      <c r="EH307" s="17"/>
      <c r="EI307" s="17"/>
      <c r="EJ307" s="17"/>
      <c r="EK307" s="17"/>
      <c r="EL307" s="17"/>
      <c r="EM307" s="17"/>
      <c r="EN307" s="17"/>
      <c r="EO307" s="17"/>
      <c r="EP307" s="17"/>
      <c r="EQ307" s="17"/>
      <c r="ER307" s="17"/>
      <c r="ES307" s="17"/>
      <c r="ET307" s="17"/>
      <c r="EU307" s="17"/>
      <c r="EV307" s="17"/>
      <c r="EW307" s="17"/>
      <c r="EX307" s="17"/>
      <c r="EY307" s="17"/>
      <c r="EZ307" s="17"/>
      <c r="FA307" s="17"/>
      <c r="FB307" s="17"/>
      <c r="FC307" s="17"/>
      <c r="FD307" s="17"/>
      <c r="FE307" s="17"/>
      <c r="FF307" s="17"/>
      <c r="FG307" s="17"/>
      <c r="FH307" s="17"/>
      <c r="FI307" s="17"/>
      <c r="FJ307" s="17"/>
      <c r="FK307" s="17"/>
      <c r="FL307" s="17"/>
      <c r="FM307" s="17"/>
      <c r="FN307" s="17"/>
      <c r="FO307" s="17"/>
      <c r="FP307" s="17"/>
      <c r="FQ307" s="17"/>
      <c r="FR307" s="17"/>
      <c r="FS307" s="17"/>
      <c r="FT307" s="17"/>
      <c r="FU307" s="17"/>
      <c r="FV307" s="17"/>
      <c r="FW307" s="17"/>
      <c r="FX307" s="17"/>
      <c r="FY307" s="17"/>
      <c r="FZ307" s="17"/>
      <c r="GA307" s="17"/>
      <c r="GB307" s="17"/>
      <c r="GC307" s="17"/>
      <c r="GD307" s="17"/>
      <c r="GE307" s="17"/>
      <c r="GF307" s="17"/>
      <c r="GG307" s="17"/>
      <c r="GH307" s="17"/>
      <c r="GI307" s="17"/>
      <c r="GJ307" s="17"/>
      <c r="GK307" s="17"/>
      <c r="GL307" s="17"/>
      <c r="GM307" s="17"/>
      <c r="GN307" s="17"/>
      <c r="GO307" s="17"/>
      <c r="GP307" s="17"/>
      <c r="GQ307" s="17"/>
      <c r="GR307" s="17"/>
      <c r="GS307" s="17"/>
      <c r="GT307" s="17"/>
      <c r="GU307" s="17"/>
      <c r="GV307" s="17"/>
      <c r="GW307" s="17"/>
      <c r="GX307" s="17"/>
      <c r="GY307" s="17"/>
      <c r="GZ307" s="17"/>
      <c r="HA307" s="17"/>
      <c r="HB307" s="17"/>
      <c r="HC307" s="17"/>
      <c r="HD307" s="17"/>
      <c r="HE307" s="17"/>
      <c r="HF307" s="17"/>
      <c r="HG307" s="17"/>
      <c r="HH307" s="17"/>
      <c r="HI307" s="17"/>
      <c r="HJ307" s="17"/>
      <c r="HK307" s="17"/>
      <c r="HL307" s="17"/>
      <c r="HM307" s="17"/>
      <c r="HN307" s="17"/>
    </row>
    <row r="308" spans="2:222" s="18" customFormat="1" ht="33.75">
      <c r="B308" s="129" t="s">
        <v>778</v>
      </c>
      <c r="C308" s="46" t="s">
        <v>737</v>
      </c>
      <c r="D308" s="129" t="s">
        <v>5</v>
      </c>
      <c r="E308" s="129">
        <v>100</v>
      </c>
      <c r="F308" s="129" t="s">
        <v>158</v>
      </c>
      <c r="G308" s="129" t="s">
        <v>22</v>
      </c>
      <c r="H308" s="15" t="s">
        <v>738</v>
      </c>
      <c r="I308" s="16">
        <v>115.98</v>
      </c>
      <c r="J308" s="16">
        <f t="shared" si="16"/>
        <v>11598</v>
      </c>
      <c r="K308" s="17"/>
      <c r="L308" s="17"/>
      <c r="M308" s="17"/>
      <c r="N308" s="17"/>
      <c r="O308" s="17"/>
      <c r="P308" s="17"/>
      <c r="Q308" s="17"/>
      <c r="R308" s="17"/>
      <c r="S308" s="17"/>
      <c r="T308" s="17"/>
      <c r="U308" s="17"/>
      <c r="V308" s="17"/>
      <c r="W308" s="17"/>
      <c r="X308" s="17"/>
      <c r="Y308" s="17"/>
      <c r="Z308" s="17"/>
      <c r="AA308" s="17"/>
      <c r="AB308" s="17"/>
      <c r="AC308" s="17"/>
      <c r="AD308" s="17"/>
      <c r="AE308" s="17"/>
      <c r="AF308" s="17"/>
      <c r="AG308" s="17"/>
      <c r="AH308" s="17"/>
      <c r="AI308" s="17"/>
      <c r="AJ308" s="17"/>
      <c r="AK308" s="17"/>
      <c r="AL308" s="17"/>
      <c r="AM308" s="17"/>
      <c r="AN308" s="17"/>
      <c r="AO308" s="17"/>
      <c r="AP308" s="17"/>
      <c r="AQ308" s="17"/>
      <c r="AR308" s="17"/>
      <c r="AS308" s="17"/>
      <c r="AT308" s="17"/>
      <c r="AU308" s="17"/>
      <c r="AV308" s="17"/>
      <c r="AW308" s="17"/>
      <c r="AX308" s="17"/>
      <c r="AY308" s="17"/>
      <c r="AZ308" s="17"/>
      <c r="BA308" s="17"/>
      <c r="BB308" s="17"/>
      <c r="BC308" s="17"/>
      <c r="BD308" s="17"/>
      <c r="BE308" s="17"/>
      <c r="BF308" s="17"/>
      <c r="BG308" s="17"/>
      <c r="BH308" s="17"/>
      <c r="BI308" s="17"/>
      <c r="BJ308" s="17"/>
      <c r="BK308" s="17"/>
      <c r="BL308" s="17"/>
      <c r="BM308" s="17"/>
      <c r="BN308" s="17"/>
      <c r="BO308" s="17"/>
      <c r="BP308" s="17"/>
      <c r="BQ308" s="17"/>
      <c r="BR308" s="17"/>
      <c r="BS308" s="17"/>
      <c r="BT308" s="17"/>
      <c r="BU308" s="17"/>
      <c r="BV308" s="17"/>
      <c r="BW308" s="17"/>
      <c r="BX308" s="17"/>
      <c r="BY308" s="17"/>
      <c r="BZ308" s="17"/>
      <c r="CA308" s="17"/>
      <c r="CB308" s="17"/>
      <c r="CC308" s="17"/>
      <c r="CD308" s="17"/>
      <c r="CE308" s="17"/>
      <c r="CF308" s="17"/>
      <c r="CG308" s="17"/>
      <c r="CH308" s="17"/>
      <c r="CI308" s="17"/>
      <c r="CJ308" s="17"/>
      <c r="CK308" s="17"/>
      <c r="CL308" s="17"/>
      <c r="CM308" s="17"/>
      <c r="CN308" s="17"/>
      <c r="CO308" s="17"/>
      <c r="CP308" s="17"/>
      <c r="CQ308" s="17"/>
      <c r="CR308" s="17"/>
      <c r="CS308" s="17"/>
      <c r="CT308" s="17"/>
      <c r="CU308" s="17"/>
      <c r="CV308" s="17"/>
      <c r="CW308" s="17"/>
      <c r="CX308" s="17"/>
      <c r="CY308" s="17"/>
      <c r="CZ308" s="17"/>
      <c r="DA308" s="17"/>
      <c r="DB308" s="17"/>
      <c r="DC308" s="17"/>
      <c r="DD308" s="17"/>
      <c r="DE308" s="17"/>
      <c r="DF308" s="17"/>
      <c r="DG308" s="17"/>
      <c r="DH308" s="17"/>
      <c r="DI308" s="17"/>
      <c r="DJ308" s="17"/>
      <c r="DK308" s="17"/>
      <c r="DL308" s="17"/>
      <c r="DM308" s="17"/>
      <c r="DN308" s="17"/>
      <c r="DO308" s="17"/>
      <c r="DP308" s="17"/>
      <c r="DQ308" s="17"/>
      <c r="DR308" s="17"/>
      <c r="DS308" s="17"/>
      <c r="DT308" s="17"/>
      <c r="DU308" s="17"/>
      <c r="DV308" s="17"/>
      <c r="DW308" s="17"/>
      <c r="DX308" s="17"/>
      <c r="DY308" s="17"/>
      <c r="DZ308" s="17"/>
      <c r="EA308" s="17"/>
      <c r="EB308" s="17"/>
      <c r="EC308" s="17"/>
      <c r="ED308" s="17"/>
      <c r="EE308" s="17"/>
      <c r="EF308" s="17"/>
      <c r="EG308" s="17"/>
      <c r="EH308" s="17"/>
      <c r="EI308" s="17"/>
      <c r="EJ308" s="17"/>
      <c r="EK308" s="17"/>
      <c r="EL308" s="17"/>
      <c r="EM308" s="17"/>
      <c r="EN308" s="17"/>
      <c r="EO308" s="17"/>
      <c r="EP308" s="17"/>
      <c r="EQ308" s="17"/>
      <c r="ER308" s="17"/>
      <c r="ES308" s="17"/>
      <c r="ET308" s="17"/>
      <c r="EU308" s="17"/>
      <c r="EV308" s="17"/>
      <c r="EW308" s="17"/>
      <c r="EX308" s="17"/>
      <c r="EY308" s="17"/>
      <c r="EZ308" s="17"/>
      <c r="FA308" s="17"/>
      <c r="FB308" s="17"/>
      <c r="FC308" s="17"/>
      <c r="FD308" s="17"/>
      <c r="FE308" s="17"/>
      <c r="FF308" s="17"/>
      <c r="FG308" s="17"/>
      <c r="FH308" s="17"/>
      <c r="FI308" s="17"/>
      <c r="FJ308" s="17"/>
      <c r="FK308" s="17"/>
      <c r="FL308" s="17"/>
      <c r="FM308" s="17"/>
      <c r="FN308" s="17"/>
      <c r="FO308" s="17"/>
      <c r="FP308" s="17"/>
      <c r="FQ308" s="17"/>
      <c r="FR308" s="17"/>
      <c r="FS308" s="17"/>
      <c r="FT308" s="17"/>
      <c r="FU308" s="17"/>
      <c r="FV308" s="17"/>
      <c r="FW308" s="17"/>
      <c r="FX308" s="17"/>
      <c r="FY308" s="17"/>
      <c r="FZ308" s="17"/>
      <c r="GA308" s="17"/>
      <c r="GB308" s="17"/>
      <c r="GC308" s="17"/>
      <c r="GD308" s="17"/>
      <c r="GE308" s="17"/>
      <c r="GF308" s="17"/>
      <c r="GG308" s="17"/>
      <c r="GH308" s="17"/>
      <c r="GI308" s="17"/>
      <c r="GJ308" s="17"/>
      <c r="GK308" s="17"/>
      <c r="GL308" s="17"/>
      <c r="GM308" s="17"/>
      <c r="GN308" s="17"/>
      <c r="GO308" s="17"/>
      <c r="GP308" s="17"/>
      <c r="GQ308" s="17"/>
      <c r="GR308" s="17"/>
      <c r="GS308" s="17"/>
      <c r="GT308" s="17"/>
      <c r="GU308" s="17"/>
      <c r="GV308" s="17"/>
      <c r="GW308" s="17"/>
      <c r="GX308" s="17"/>
      <c r="GY308" s="17"/>
      <c r="GZ308" s="17"/>
      <c r="HA308" s="17"/>
      <c r="HB308" s="17"/>
      <c r="HC308" s="17"/>
      <c r="HD308" s="17"/>
      <c r="HE308" s="17"/>
      <c r="HF308" s="17"/>
      <c r="HG308" s="17"/>
      <c r="HH308" s="17"/>
      <c r="HI308" s="17"/>
      <c r="HJ308" s="17"/>
      <c r="HK308" s="17"/>
      <c r="HL308" s="17"/>
      <c r="HM308" s="17"/>
      <c r="HN308" s="17"/>
    </row>
    <row r="309" spans="2:222" s="18" customFormat="1" ht="33.75">
      <c r="B309" s="129" t="s">
        <v>779</v>
      </c>
      <c r="C309" s="46" t="s">
        <v>739</v>
      </c>
      <c r="D309" s="129" t="s">
        <v>5</v>
      </c>
      <c r="E309" s="129">
        <v>15</v>
      </c>
      <c r="F309" s="129" t="s">
        <v>158</v>
      </c>
      <c r="G309" s="129" t="s">
        <v>22</v>
      </c>
      <c r="H309" s="15" t="s">
        <v>221</v>
      </c>
      <c r="I309" s="16">
        <v>71.12</v>
      </c>
      <c r="J309" s="16">
        <f t="shared" si="16"/>
        <v>1066.8000000000002</v>
      </c>
      <c r="K309" s="17"/>
      <c r="L309" s="17"/>
      <c r="M309" s="17"/>
      <c r="N309" s="17"/>
      <c r="O309" s="17"/>
      <c r="P309" s="17"/>
      <c r="Q309" s="17"/>
      <c r="R309" s="17"/>
      <c r="S309" s="17"/>
      <c r="T309" s="17"/>
      <c r="U309" s="17"/>
      <c r="V309" s="17"/>
      <c r="W309" s="17"/>
      <c r="X309" s="17"/>
      <c r="Y309" s="17"/>
      <c r="Z309" s="17"/>
      <c r="AA309" s="17"/>
      <c r="AB309" s="17"/>
      <c r="AC309" s="17"/>
      <c r="AD309" s="17"/>
      <c r="AE309" s="17"/>
      <c r="AF309" s="17"/>
      <c r="AG309" s="17"/>
      <c r="AH309" s="17"/>
      <c r="AI309" s="17"/>
      <c r="AJ309" s="17"/>
      <c r="AK309" s="17"/>
      <c r="AL309" s="17"/>
      <c r="AM309" s="17"/>
      <c r="AN309" s="17"/>
      <c r="AO309" s="17"/>
      <c r="AP309" s="17"/>
      <c r="AQ309" s="17"/>
      <c r="AR309" s="17"/>
      <c r="AS309" s="17"/>
      <c r="AT309" s="17"/>
      <c r="AU309" s="17"/>
      <c r="AV309" s="17"/>
      <c r="AW309" s="17"/>
      <c r="AX309" s="17"/>
      <c r="AY309" s="17"/>
      <c r="AZ309" s="17"/>
      <c r="BA309" s="17"/>
      <c r="BB309" s="17"/>
      <c r="BC309" s="17"/>
      <c r="BD309" s="17"/>
      <c r="BE309" s="17"/>
      <c r="BF309" s="17"/>
      <c r="BG309" s="17"/>
      <c r="BH309" s="17"/>
      <c r="BI309" s="17"/>
      <c r="BJ309" s="17"/>
      <c r="BK309" s="17"/>
      <c r="BL309" s="17"/>
      <c r="BM309" s="17"/>
      <c r="BN309" s="17"/>
      <c r="BO309" s="17"/>
      <c r="BP309" s="17"/>
      <c r="BQ309" s="17"/>
      <c r="BR309" s="17"/>
      <c r="BS309" s="17"/>
      <c r="BT309" s="17"/>
      <c r="BU309" s="17"/>
      <c r="BV309" s="17"/>
      <c r="BW309" s="17"/>
      <c r="BX309" s="17"/>
      <c r="BY309" s="17"/>
      <c r="BZ309" s="17"/>
      <c r="CA309" s="17"/>
      <c r="CB309" s="17"/>
      <c r="CC309" s="17"/>
      <c r="CD309" s="17"/>
      <c r="CE309" s="17"/>
      <c r="CF309" s="17"/>
      <c r="CG309" s="17"/>
      <c r="CH309" s="17"/>
      <c r="CI309" s="17"/>
      <c r="CJ309" s="17"/>
      <c r="CK309" s="17"/>
      <c r="CL309" s="17"/>
      <c r="CM309" s="17"/>
      <c r="CN309" s="17"/>
      <c r="CO309" s="17"/>
      <c r="CP309" s="17"/>
      <c r="CQ309" s="17"/>
      <c r="CR309" s="17"/>
      <c r="CS309" s="17"/>
      <c r="CT309" s="17"/>
      <c r="CU309" s="17"/>
      <c r="CV309" s="17"/>
      <c r="CW309" s="17"/>
      <c r="CX309" s="17"/>
      <c r="CY309" s="17"/>
      <c r="CZ309" s="17"/>
      <c r="DA309" s="17"/>
      <c r="DB309" s="17"/>
      <c r="DC309" s="17"/>
      <c r="DD309" s="17"/>
      <c r="DE309" s="17"/>
      <c r="DF309" s="17"/>
      <c r="DG309" s="17"/>
      <c r="DH309" s="17"/>
      <c r="DI309" s="17"/>
      <c r="DJ309" s="17"/>
      <c r="DK309" s="17"/>
      <c r="DL309" s="17"/>
      <c r="DM309" s="17"/>
      <c r="DN309" s="17"/>
      <c r="DO309" s="17"/>
      <c r="DP309" s="17"/>
      <c r="DQ309" s="17"/>
      <c r="DR309" s="17"/>
      <c r="DS309" s="17"/>
      <c r="DT309" s="17"/>
      <c r="DU309" s="17"/>
      <c r="DV309" s="17"/>
      <c r="DW309" s="17"/>
      <c r="DX309" s="17"/>
      <c r="DY309" s="17"/>
      <c r="DZ309" s="17"/>
      <c r="EA309" s="17"/>
      <c r="EB309" s="17"/>
      <c r="EC309" s="17"/>
      <c r="ED309" s="17"/>
      <c r="EE309" s="17"/>
      <c r="EF309" s="17"/>
      <c r="EG309" s="17"/>
      <c r="EH309" s="17"/>
      <c r="EI309" s="17"/>
      <c r="EJ309" s="17"/>
      <c r="EK309" s="17"/>
      <c r="EL309" s="17"/>
      <c r="EM309" s="17"/>
      <c r="EN309" s="17"/>
      <c r="EO309" s="17"/>
      <c r="EP309" s="17"/>
      <c r="EQ309" s="17"/>
      <c r="ER309" s="17"/>
      <c r="ES309" s="17"/>
      <c r="ET309" s="17"/>
      <c r="EU309" s="17"/>
      <c r="EV309" s="17"/>
      <c r="EW309" s="17"/>
      <c r="EX309" s="17"/>
      <c r="EY309" s="17"/>
      <c r="EZ309" s="17"/>
      <c r="FA309" s="17"/>
      <c r="FB309" s="17"/>
      <c r="FC309" s="17"/>
      <c r="FD309" s="17"/>
      <c r="FE309" s="17"/>
      <c r="FF309" s="17"/>
      <c r="FG309" s="17"/>
      <c r="FH309" s="17"/>
      <c r="FI309" s="17"/>
      <c r="FJ309" s="17"/>
      <c r="FK309" s="17"/>
      <c r="FL309" s="17"/>
      <c r="FM309" s="17"/>
      <c r="FN309" s="17"/>
      <c r="FO309" s="17"/>
      <c r="FP309" s="17"/>
      <c r="FQ309" s="17"/>
      <c r="FR309" s="17"/>
      <c r="FS309" s="17"/>
      <c r="FT309" s="17"/>
      <c r="FU309" s="17"/>
      <c r="FV309" s="17"/>
      <c r="FW309" s="17"/>
      <c r="FX309" s="17"/>
      <c r="FY309" s="17"/>
      <c r="FZ309" s="17"/>
      <c r="GA309" s="17"/>
      <c r="GB309" s="17"/>
      <c r="GC309" s="17"/>
      <c r="GD309" s="17"/>
      <c r="GE309" s="17"/>
      <c r="GF309" s="17"/>
      <c r="GG309" s="17"/>
      <c r="GH309" s="17"/>
      <c r="GI309" s="17"/>
      <c r="GJ309" s="17"/>
      <c r="GK309" s="17"/>
      <c r="GL309" s="17"/>
      <c r="GM309" s="17"/>
      <c r="GN309" s="17"/>
      <c r="GO309" s="17"/>
      <c r="GP309" s="17"/>
      <c r="GQ309" s="17"/>
      <c r="GR309" s="17"/>
      <c r="GS309" s="17"/>
      <c r="GT309" s="17"/>
      <c r="GU309" s="17"/>
      <c r="GV309" s="17"/>
      <c r="GW309" s="17"/>
      <c r="GX309" s="17"/>
      <c r="GY309" s="17"/>
      <c r="GZ309" s="17"/>
      <c r="HA309" s="17"/>
      <c r="HB309" s="17"/>
      <c r="HC309" s="17"/>
      <c r="HD309" s="17"/>
      <c r="HE309" s="17"/>
      <c r="HF309" s="17"/>
      <c r="HG309" s="17"/>
      <c r="HH309" s="17"/>
      <c r="HI309" s="17"/>
      <c r="HJ309" s="17"/>
      <c r="HK309" s="17"/>
      <c r="HL309" s="17"/>
      <c r="HM309" s="17"/>
      <c r="HN309" s="17"/>
    </row>
    <row r="310" spans="2:222" s="18" customFormat="1" ht="33.75">
      <c r="B310" s="129" t="s">
        <v>780</v>
      </c>
      <c r="C310" s="32" t="s">
        <v>740</v>
      </c>
      <c r="D310" s="129" t="s">
        <v>5</v>
      </c>
      <c r="E310" s="41">
        <v>720</v>
      </c>
      <c r="F310" s="129" t="s">
        <v>158</v>
      </c>
      <c r="G310" s="129" t="s">
        <v>22</v>
      </c>
      <c r="H310" s="15" t="s">
        <v>741</v>
      </c>
      <c r="I310" s="16">
        <v>27.21</v>
      </c>
      <c r="J310" s="16">
        <f t="shared" si="16"/>
        <v>19591.2</v>
      </c>
      <c r="K310" s="17"/>
      <c r="L310" s="17"/>
      <c r="M310" s="17"/>
      <c r="N310" s="17"/>
      <c r="O310" s="17"/>
      <c r="P310" s="17"/>
      <c r="Q310" s="17"/>
      <c r="R310" s="17"/>
      <c r="S310" s="17"/>
      <c r="T310" s="17"/>
      <c r="U310" s="17"/>
      <c r="V310" s="17"/>
      <c r="W310" s="17"/>
      <c r="X310" s="17"/>
      <c r="Y310" s="17"/>
      <c r="Z310" s="17"/>
      <c r="AA310" s="17"/>
      <c r="AB310" s="17"/>
      <c r="AC310" s="17"/>
      <c r="AD310" s="17"/>
      <c r="AE310" s="17"/>
      <c r="AF310" s="17"/>
      <c r="AG310" s="17"/>
      <c r="AH310" s="17"/>
      <c r="AI310" s="17"/>
      <c r="AJ310" s="17"/>
      <c r="AK310" s="17"/>
      <c r="AL310" s="17"/>
      <c r="AM310" s="17"/>
      <c r="AN310" s="17"/>
      <c r="AO310" s="17"/>
      <c r="AP310" s="17"/>
      <c r="AQ310" s="17"/>
      <c r="AR310" s="17"/>
      <c r="AS310" s="17"/>
      <c r="AT310" s="17"/>
      <c r="AU310" s="17"/>
      <c r="AV310" s="17"/>
      <c r="AW310" s="17"/>
      <c r="AX310" s="17"/>
      <c r="AY310" s="17"/>
      <c r="AZ310" s="17"/>
      <c r="BA310" s="17"/>
      <c r="BB310" s="17"/>
      <c r="BC310" s="17"/>
      <c r="BD310" s="17"/>
      <c r="BE310" s="17"/>
      <c r="BF310" s="17"/>
      <c r="BG310" s="17"/>
      <c r="BH310" s="17"/>
      <c r="BI310" s="17"/>
      <c r="BJ310" s="17"/>
      <c r="BK310" s="17"/>
      <c r="BL310" s="17"/>
      <c r="BM310" s="17"/>
      <c r="BN310" s="17"/>
      <c r="BO310" s="17"/>
      <c r="BP310" s="17"/>
      <c r="BQ310" s="17"/>
      <c r="BR310" s="17"/>
      <c r="BS310" s="17"/>
      <c r="BT310" s="17"/>
      <c r="BU310" s="17"/>
      <c r="BV310" s="17"/>
      <c r="BW310" s="17"/>
      <c r="BX310" s="17"/>
      <c r="BY310" s="17"/>
      <c r="BZ310" s="17"/>
      <c r="CA310" s="17"/>
      <c r="CB310" s="17"/>
      <c r="CC310" s="17"/>
      <c r="CD310" s="17"/>
      <c r="CE310" s="17"/>
      <c r="CF310" s="17"/>
      <c r="CG310" s="17"/>
      <c r="CH310" s="17"/>
      <c r="CI310" s="17"/>
      <c r="CJ310" s="17"/>
      <c r="CK310" s="17"/>
      <c r="CL310" s="17"/>
      <c r="CM310" s="17"/>
      <c r="CN310" s="17"/>
      <c r="CO310" s="17"/>
      <c r="CP310" s="17"/>
      <c r="CQ310" s="17"/>
      <c r="CR310" s="17"/>
      <c r="CS310" s="17"/>
      <c r="CT310" s="17"/>
      <c r="CU310" s="17"/>
      <c r="CV310" s="17"/>
      <c r="CW310" s="17"/>
      <c r="CX310" s="17"/>
      <c r="CY310" s="17"/>
      <c r="CZ310" s="17"/>
      <c r="DA310" s="17"/>
      <c r="DB310" s="17"/>
      <c r="DC310" s="17"/>
      <c r="DD310" s="17"/>
      <c r="DE310" s="17"/>
      <c r="DF310" s="17"/>
      <c r="DG310" s="17"/>
      <c r="DH310" s="17"/>
      <c r="DI310" s="17"/>
      <c r="DJ310" s="17"/>
      <c r="DK310" s="17"/>
      <c r="DL310" s="17"/>
      <c r="DM310" s="17"/>
      <c r="DN310" s="17"/>
      <c r="DO310" s="17"/>
      <c r="DP310" s="17"/>
      <c r="DQ310" s="17"/>
      <c r="DR310" s="17"/>
      <c r="DS310" s="17"/>
      <c r="DT310" s="17"/>
      <c r="DU310" s="17"/>
      <c r="DV310" s="17"/>
      <c r="DW310" s="17"/>
      <c r="DX310" s="17"/>
      <c r="DY310" s="17"/>
      <c r="DZ310" s="17"/>
      <c r="EA310" s="17"/>
      <c r="EB310" s="17"/>
      <c r="EC310" s="17"/>
      <c r="ED310" s="17"/>
      <c r="EE310" s="17"/>
      <c r="EF310" s="17"/>
      <c r="EG310" s="17"/>
      <c r="EH310" s="17"/>
      <c r="EI310" s="17"/>
      <c r="EJ310" s="17"/>
      <c r="EK310" s="17"/>
      <c r="EL310" s="17"/>
      <c r="EM310" s="17"/>
      <c r="EN310" s="17"/>
      <c r="EO310" s="17"/>
      <c r="EP310" s="17"/>
      <c r="EQ310" s="17"/>
      <c r="ER310" s="17"/>
      <c r="ES310" s="17"/>
      <c r="ET310" s="17"/>
      <c r="EU310" s="17"/>
      <c r="EV310" s="17"/>
      <c r="EW310" s="17"/>
      <c r="EX310" s="17"/>
      <c r="EY310" s="17"/>
      <c r="EZ310" s="17"/>
      <c r="FA310" s="17"/>
      <c r="FB310" s="17"/>
      <c r="FC310" s="17"/>
      <c r="FD310" s="17"/>
      <c r="FE310" s="17"/>
      <c r="FF310" s="17"/>
      <c r="FG310" s="17"/>
      <c r="FH310" s="17"/>
      <c r="FI310" s="17"/>
      <c r="FJ310" s="17"/>
      <c r="FK310" s="17"/>
      <c r="FL310" s="17"/>
      <c r="FM310" s="17"/>
      <c r="FN310" s="17"/>
      <c r="FO310" s="17"/>
      <c r="FP310" s="17"/>
      <c r="FQ310" s="17"/>
      <c r="FR310" s="17"/>
      <c r="FS310" s="17"/>
      <c r="FT310" s="17"/>
      <c r="FU310" s="17"/>
      <c r="FV310" s="17"/>
      <c r="FW310" s="17"/>
      <c r="FX310" s="17"/>
      <c r="FY310" s="17"/>
      <c r="FZ310" s="17"/>
      <c r="GA310" s="17"/>
      <c r="GB310" s="17"/>
      <c r="GC310" s="17"/>
      <c r="GD310" s="17"/>
      <c r="GE310" s="17"/>
      <c r="GF310" s="17"/>
      <c r="GG310" s="17"/>
      <c r="GH310" s="17"/>
      <c r="GI310" s="17"/>
      <c r="GJ310" s="17"/>
      <c r="GK310" s="17"/>
      <c r="GL310" s="17"/>
      <c r="GM310" s="17"/>
      <c r="GN310" s="17"/>
      <c r="GO310" s="17"/>
      <c r="GP310" s="17"/>
      <c r="GQ310" s="17"/>
      <c r="GR310" s="17"/>
      <c r="GS310" s="17"/>
      <c r="GT310" s="17"/>
      <c r="GU310" s="17"/>
      <c r="GV310" s="17"/>
      <c r="GW310" s="17"/>
      <c r="GX310" s="17"/>
      <c r="GY310" s="17"/>
      <c r="GZ310" s="17"/>
      <c r="HA310" s="17"/>
      <c r="HB310" s="17"/>
      <c r="HC310" s="17"/>
      <c r="HD310" s="17"/>
      <c r="HE310" s="17"/>
      <c r="HF310" s="17"/>
      <c r="HG310" s="17"/>
      <c r="HH310" s="17"/>
      <c r="HI310" s="17"/>
      <c r="HJ310" s="17"/>
      <c r="HK310" s="17"/>
      <c r="HL310" s="17"/>
      <c r="HM310" s="17"/>
      <c r="HN310" s="17"/>
    </row>
    <row r="311" spans="2:222" s="18" customFormat="1" ht="33.75">
      <c r="B311" s="129" t="s">
        <v>781</v>
      </c>
      <c r="C311" s="46" t="s">
        <v>742</v>
      </c>
      <c r="D311" s="129" t="s">
        <v>5</v>
      </c>
      <c r="E311" s="41">
        <v>260</v>
      </c>
      <c r="F311" s="129" t="s">
        <v>158</v>
      </c>
      <c r="G311" s="129" t="s">
        <v>22</v>
      </c>
      <c r="H311" s="15" t="s">
        <v>246</v>
      </c>
      <c r="I311" s="16">
        <v>17.95</v>
      </c>
      <c r="J311" s="16">
        <f t="shared" si="16"/>
        <v>4667</v>
      </c>
      <c r="K311" s="17"/>
      <c r="L311" s="17"/>
      <c r="M311" s="17"/>
      <c r="N311" s="17"/>
      <c r="O311" s="17"/>
      <c r="P311" s="17"/>
      <c r="Q311" s="17"/>
      <c r="R311" s="17"/>
      <c r="S311" s="17"/>
      <c r="T311" s="17"/>
      <c r="U311" s="17"/>
      <c r="V311" s="17"/>
      <c r="W311" s="17"/>
      <c r="X311" s="17"/>
      <c r="Y311" s="17"/>
      <c r="Z311" s="17"/>
      <c r="AA311" s="17"/>
      <c r="AB311" s="17"/>
      <c r="AC311" s="17"/>
      <c r="AD311" s="17"/>
      <c r="AE311" s="17"/>
      <c r="AF311" s="17"/>
      <c r="AG311" s="17"/>
      <c r="AH311" s="17"/>
      <c r="AI311" s="17"/>
      <c r="AJ311" s="17"/>
      <c r="AK311" s="17"/>
      <c r="AL311" s="17"/>
      <c r="AM311" s="17"/>
      <c r="AN311" s="17"/>
      <c r="AO311" s="17"/>
      <c r="AP311" s="17"/>
      <c r="AQ311" s="17"/>
      <c r="AR311" s="17"/>
      <c r="AS311" s="17"/>
      <c r="AT311" s="17"/>
      <c r="AU311" s="17"/>
      <c r="AV311" s="17"/>
      <c r="AW311" s="17"/>
      <c r="AX311" s="17"/>
      <c r="AY311" s="17"/>
      <c r="AZ311" s="17"/>
      <c r="BA311" s="17"/>
      <c r="BB311" s="17"/>
      <c r="BC311" s="17"/>
      <c r="BD311" s="17"/>
      <c r="BE311" s="17"/>
      <c r="BF311" s="17"/>
      <c r="BG311" s="17"/>
      <c r="BH311" s="17"/>
      <c r="BI311" s="17"/>
      <c r="BJ311" s="17"/>
      <c r="BK311" s="17"/>
      <c r="BL311" s="17"/>
      <c r="BM311" s="17"/>
      <c r="BN311" s="17"/>
      <c r="BO311" s="17"/>
      <c r="BP311" s="17"/>
      <c r="BQ311" s="17"/>
      <c r="BR311" s="17"/>
      <c r="BS311" s="17"/>
      <c r="BT311" s="17"/>
      <c r="BU311" s="17"/>
      <c r="BV311" s="17"/>
      <c r="BW311" s="17"/>
      <c r="BX311" s="17"/>
      <c r="BY311" s="17"/>
      <c r="BZ311" s="17"/>
      <c r="CA311" s="17"/>
      <c r="CB311" s="17"/>
      <c r="CC311" s="17"/>
      <c r="CD311" s="17"/>
      <c r="CE311" s="17"/>
      <c r="CF311" s="17"/>
      <c r="CG311" s="17"/>
      <c r="CH311" s="17"/>
      <c r="CI311" s="17"/>
      <c r="CJ311" s="17"/>
      <c r="CK311" s="17"/>
      <c r="CL311" s="17"/>
      <c r="CM311" s="17"/>
      <c r="CN311" s="17"/>
      <c r="CO311" s="17"/>
      <c r="CP311" s="17"/>
      <c r="CQ311" s="17"/>
      <c r="CR311" s="17"/>
      <c r="CS311" s="17"/>
      <c r="CT311" s="17"/>
      <c r="CU311" s="17"/>
      <c r="CV311" s="17"/>
      <c r="CW311" s="17"/>
      <c r="CX311" s="17"/>
      <c r="CY311" s="17"/>
      <c r="CZ311" s="17"/>
      <c r="DA311" s="17"/>
      <c r="DB311" s="17"/>
      <c r="DC311" s="17"/>
      <c r="DD311" s="17"/>
      <c r="DE311" s="17"/>
      <c r="DF311" s="17"/>
      <c r="DG311" s="17"/>
      <c r="DH311" s="17"/>
      <c r="DI311" s="17"/>
      <c r="DJ311" s="17"/>
      <c r="DK311" s="17"/>
      <c r="DL311" s="17"/>
      <c r="DM311" s="17"/>
      <c r="DN311" s="17"/>
      <c r="DO311" s="17"/>
      <c r="DP311" s="17"/>
      <c r="DQ311" s="17"/>
      <c r="DR311" s="17"/>
      <c r="DS311" s="17"/>
      <c r="DT311" s="17"/>
      <c r="DU311" s="17"/>
      <c r="DV311" s="17"/>
      <c r="DW311" s="17"/>
      <c r="DX311" s="17"/>
      <c r="DY311" s="17"/>
      <c r="DZ311" s="17"/>
      <c r="EA311" s="17"/>
      <c r="EB311" s="17"/>
      <c r="EC311" s="17"/>
      <c r="ED311" s="17"/>
      <c r="EE311" s="17"/>
      <c r="EF311" s="17"/>
      <c r="EG311" s="17"/>
      <c r="EH311" s="17"/>
      <c r="EI311" s="17"/>
      <c r="EJ311" s="17"/>
      <c r="EK311" s="17"/>
      <c r="EL311" s="17"/>
      <c r="EM311" s="17"/>
      <c r="EN311" s="17"/>
      <c r="EO311" s="17"/>
      <c r="EP311" s="17"/>
      <c r="EQ311" s="17"/>
      <c r="ER311" s="17"/>
      <c r="ES311" s="17"/>
      <c r="ET311" s="17"/>
      <c r="EU311" s="17"/>
      <c r="EV311" s="17"/>
      <c r="EW311" s="17"/>
      <c r="EX311" s="17"/>
      <c r="EY311" s="17"/>
      <c r="EZ311" s="17"/>
      <c r="FA311" s="17"/>
      <c r="FB311" s="17"/>
      <c r="FC311" s="17"/>
      <c r="FD311" s="17"/>
      <c r="FE311" s="17"/>
      <c r="FF311" s="17"/>
      <c r="FG311" s="17"/>
      <c r="FH311" s="17"/>
      <c r="FI311" s="17"/>
      <c r="FJ311" s="17"/>
      <c r="FK311" s="17"/>
      <c r="FL311" s="17"/>
      <c r="FM311" s="17"/>
      <c r="FN311" s="17"/>
      <c r="FO311" s="17"/>
      <c r="FP311" s="17"/>
      <c r="FQ311" s="17"/>
      <c r="FR311" s="17"/>
      <c r="FS311" s="17"/>
      <c r="FT311" s="17"/>
      <c r="FU311" s="17"/>
      <c r="FV311" s="17"/>
      <c r="FW311" s="17"/>
      <c r="FX311" s="17"/>
      <c r="FY311" s="17"/>
      <c r="FZ311" s="17"/>
      <c r="GA311" s="17"/>
      <c r="GB311" s="17"/>
      <c r="GC311" s="17"/>
      <c r="GD311" s="17"/>
      <c r="GE311" s="17"/>
      <c r="GF311" s="17"/>
      <c r="GG311" s="17"/>
      <c r="GH311" s="17"/>
      <c r="GI311" s="17"/>
      <c r="GJ311" s="17"/>
      <c r="GK311" s="17"/>
      <c r="GL311" s="17"/>
      <c r="GM311" s="17"/>
      <c r="GN311" s="17"/>
      <c r="GO311" s="17"/>
      <c r="GP311" s="17"/>
      <c r="GQ311" s="17"/>
      <c r="GR311" s="17"/>
      <c r="GS311" s="17"/>
      <c r="GT311" s="17"/>
      <c r="GU311" s="17"/>
      <c r="GV311" s="17"/>
      <c r="GW311" s="17"/>
      <c r="GX311" s="17"/>
      <c r="GY311" s="17"/>
      <c r="GZ311" s="17"/>
      <c r="HA311" s="17"/>
      <c r="HB311" s="17"/>
      <c r="HC311" s="17"/>
      <c r="HD311" s="17"/>
      <c r="HE311" s="17"/>
      <c r="HF311" s="17"/>
      <c r="HG311" s="17"/>
      <c r="HH311" s="17"/>
      <c r="HI311" s="17"/>
      <c r="HJ311" s="17"/>
      <c r="HK311" s="17"/>
      <c r="HL311" s="17"/>
      <c r="HM311" s="17"/>
      <c r="HN311" s="17"/>
    </row>
    <row r="312" spans="2:222" s="18" customFormat="1" ht="33.75">
      <c r="B312" s="129" t="s">
        <v>782</v>
      </c>
      <c r="C312" s="46" t="s">
        <v>743</v>
      </c>
      <c r="D312" s="129" t="s">
        <v>5</v>
      </c>
      <c r="E312" s="41">
        <v>5</v>
      </c>
      <c r="F312" s="129" t="s">
        <v>158</v>
      </c>
      <c r="G312" s="129" t="s">
        <v>22</v>
      </c>
      <c r="H312" s="15" t="s">
        <v>247</v>
      </c>
      <c r="I312" s="16">
        <v>12.86</v>
      </c>
      <c r="J312" s="16">
        <f t="shared" si="16"/>
        <v>64.3</v>
      </c>
      <c r="K312" s="17"/>
      <c r="L312" s="17"/>
      <c r="M312" s="17"/>
      <c r="N312" s="17"/>
      <c r="O312" s="17"/>
      <c r="P312" s="17"/>
      <c r="Q312" s="17"/>
      <c r="R312" s="17"/>
      <c r="S312" s="17"/>
      <c r="T312" s="17"/>
      <c r="U312" s="17"/>
      <c r="V312" s="17"/>
      <c r="W312" s="17"/>
      <c r="X312" s="17"/>
      <c r="Y312" s="17"/>
      <c r="Z312" s="17"/>
      <c r="AA312" s="17"/>
      <c r="AB312" s="17"/>
      <c r="AC312" s="17"/>
      <c r="AD312" s="17"/>
      <c r="AE312" s="17"/>
      <c r="AF312" s="17"/>
      <c r="AG312" s="17"/>
      <c r="AH312" s="17"/>
      <c r="AI312" s="17"/>
      <c r="AJ312" s="17"/>
      <c r="AK312" s="17"/>
      <c r="AL312" s="17"/>
      <c r="AM312" s="17"/>
      <c r="AN312" s="17"/>
      <c r="AO312" s="17"/>
      <c r="AP312" s="17"/>
      <c r="AQ312" s="17"/>
      <c r="AR312" s="17"/>
      <c r="AS312" s="17"/>
      <c r="AT312" s="17"/>
      <c r="AU312" s="17"/>
      <c r="AV312" s="17"/>
      <c r="AW312" s="17"/>
      <c r="AX312" s="17"/>
      <c r="AY312" s="17"/>
      <c r="AZ312" s="17"/>
      <c r="BA312" s="17"/>
      <c r="BB312" s="17"/>
      <c r="BC312" s="17"/>
      <c r="BD312" s="17"/>
      <c r="BE312" s="17"/>
      <c r="BF312" s="17"/>
      <c r="BG312" s="17"/>
      <c r="BH312" s="17"/>
      <c r="BI312" s="17"/>
      <c r="BJ312" s="17"/>
      <c r="BK312" s="17"/>
      <c r="BL312" s="17"/>
      <c r="BM312" s="17"/>
      <c r="BN312" s="17"/>
      <c r="BO312" s="17"/>
      <c r="BP312" s="17"/>
      <c r="BQ312" s="17"/>
      <c r="BR312" s="17"/>
      <c r="BS312" s="17"/>
      <c r="BT312" s="17"/>
      <c r="BU312" s="17"/>
      <c r="BV312" s="17"/>
      <c r="BW312" s="17"/>
      <c r="BX312" s="17"/>
      <c r="BY312" s="17"/>
      <c r="BZ312" s="17"/>
      <c r="CA312" s="17"/>
      <c r="CB312" s="17"/>
      <c r="CC312" s="17"/>
      <c r="CD312" s="17"/>
      <c r="CE312" s="17"/>
      <c r="CF312" s="17"/>
      <c r="CG312" s="17"/>
      <c r="CH312" s="17"/>
      <c r="CI312" s="17"/>
      <c r="CJ312" s="17"/>
      <c r="CK312" s="17"/>
      <c r="CL312" s="17"/>
      <c r="CM312" s="17"/>
      <c r="CN312" s="17"/>
      <c r="CO312" s="17"/>
      <c r="CP312" s="17"/>
      <c r="CQ312" s="17"/>
      <c r="CR312" s="17"/>
      <c r="CS312" s="17"/>
      <c r="CT312" s="17"/>
      <c r="CU312" s="17"/>
      <c r="CV312" s="17"/>
      <c r="CW312" s="17"/>
      <c r="CX312" s="17"/>
      <c r="CY312" s="17"/>
      <c r="CZ312" s="17"/>
      <c r="DA312" s="17"/>
      <c r="DB312" s="17"/>
      <c r="DC312" s="17"/>
      <c r="DD312" s="17"/>
      <c r="DE312" s="17"/>
      <c r="DF312" s="17"/>
      <c r="DG312" s="17"/>
      <c r="DH312" s="17"/>
      <c r="DI312" s="17"/>
      <c r="DJ312" s="17"/>
      <c r="DK312" s="17"/>
      <c r="DL312" s="17"/>
      <c r="DM312" s="17"/>
      <c r="DN312" s="17"/>
      <c r="DO312" s="17"/>
      <c r="DP312" s="17"/>
      <c r="DQ312" s="17"/>
      <c r="DR312" s="17"/>
      <c r="DS312" s="17"/>
      <c r="DT312" s="17"/>
      <c r="DU312" s="17"/>
      <c r="DV312" s="17"/>
      <c r="DW312" s="17"/>
      <c r="DX312" s="17"/>
      <c r="DY312" s="17"/>
      <c r="DZ312" s="17"/>
      <c r="EA312" s="17"/>
      <c r="EB312" s="17"/>
      <c r="EC312" s="17"/>
      <c r="ED312" s="17"/>
      <c r="EE312" s="17"/>
      <c r="EF312" s="17"/>
      <c r="EG312" s="17"/>
      <c r="EH312" s="17"/>
      <c r="EI312" s="17"/>
      <c r="EJ312" s="17"/>
      <c r="EK312" s="17"/>
      <c r="EL312" s="17"/>
      <c r="EM312" s="17"/>
      <c r="EN312" s="17"/>
      <c r="EO312" s="17"/>
      <c r="EP312" s="17"/>
      <c r="EQ312" s="17"/>
      <c r="ER312" s="17"/>
      <c r="ES312" s="17"/>
      <c r="ET312" s="17"/>
      <c r="EU312" s="17"/>
      <c r="EV312" s="17"/>
      <c r="EW312" s="17"/>
      <c r="EX312" s="17"/>
      <c r="EY312" s="17"/>
      <c r="EZ312" s="17"/>
      <c r="FA312" s="17"/>
      <c r="FB312" s="17"/>
      <c r="FC312" s="17"/>
      <c r="FD312" s="17"/>
      <c r="FE312" s="17"/>
      <c r="FF312" s="17"/>
      <c r="FG312" s="17"/>
      <c r="FH312" s="17"/>
      <c r="FI312" s="17"/>
      <c r="FJ312" s="17"/>
      <c r="FK312" s="17"/>
      <c r="FL312" s="17"/>
      <c r="FM312" s="17"/>
      <c r="FN312" s="17"/>
      <c r="FO312" s="17"/>
      <c r="FP312" s="17"/>
      <c r="FQ312" s="17"/>
      <c r="FR312" s="17"/>
      <c r="FS312" s="17"/>
      <c r="FT312" s="17"/>
      <c r="FU312" s="17"/>
      <c r="FV312" s="17"/>
      <c r="FW312" s="17"/>
      <c r="FX312" s="17"/>
      <c r="FY312" s="17"/>
      <c r="FZ312" s="17"/>
      <c r="GA312" s="17"/>
      <c r="GB312" s="17"/>
      <c r="GC312" s="17"/>
      <c r="GD312" s="17"/>
      <c r="GE312" s="17"/>
      <c r="GF312" s="17"/>
      <c r="GG312" s="17"/>
      <c r="GH312" s="17"/>
      <c r="GI312" s="17"/>
      <c r="GJ312" s="17"/>
      <c r="GK312" s="17"/>
      <c r="GL312" s="17"/>
      <c r="GM312" s="17"/>
      <c r="GN312" s="17"/>
      <c r="GO312" s="17"/>
      <c r="GP312" s="17"/>
      <c r="GQ312" s="17"/>
      <c r="GR312" s="17"/>
      <c r="GS312" s="17"/>
      <c r="GT312" s="17"/>
      <c r="GU312" s="17"/>
      <c r="GV312" s="17"/>
      <c r="GW312" s="17"/>
      <c r="GX312" s="17"/>
      <c r="GY312" s="17"/>
      <c r="GZ312" s="17"/>
      <c r="HA312" s="17"/>
      <c r="HB312" s="17"/>
      <c r="HC312" s="17"/>
      <c r="HD312" s="17"/>
      <c r="HE312" s="17"/>
      <c r="HF312" s="17"/>
      <c r="HG312" s="17"/>
      <c r="HH312" s="17"/>
      <c r="HI312" s="17"/>
      <c r="HJ312" s="17"/>
      <c r="HK312" s="17"/>
      <c r="HL312" s="17"/>
      <c r="HM312" s="17"/>
      <c r="HN312" s="17"/>
    </row>
    <row r="313" spans="2:222" s="18" customFormat="1" ht="33.75">
      <c r="B313" s="129" t="s">
        <v>783</v>
      </c>
      <c r="C313" s="46" t="s">
        <v>744</v>
      </c>
      <c r="D313" s="129" t="s">
        <v>5</v>
      </c>
      <c r="E313" s="41">
        <v>1000</v>
      </c>
      <c r="F313" s="129" t="s">
        <v>158</v>
      </c>
      <c r="G313" s="129" t="s">
        <v>22</v>
      </c>
      <c r="H313" s="15" t="s">
        <v>248</v>
      </c>
      <c r="I313" s="16">
        <v>8.69</v>
      </c>
      <c r="J313" s="16">
        <f t="shared" si="16"/>
        <v>8690</v>
      </c>
      <c r="K313" s="17"/>
      <c r="L313" s="17"/>
      <c r="M313" s="17"/>
      <c r="N313" s="17"/>
      <c r="O313" s="17"/>
      <c r="P313" s="17"/>
      <c r="Q313" s="17"/>
      <c r="R313" s="17"/>
      <c r="S313" s="17"/>
      <c r="T313" s="17"/>
      <c r="U313" s="17"/>
      <c r="V313" s="17"/>
      <c r="W313" s="17"/>
      <c r="X313" s="17"/>
      <c r="Y313" s="17"/>
      <c r="Z313" s="17"/>
      <c r="AA313" s="17"/>
      <c r="AB313" s="17"/>
      <c r="AC313" s="17"/>
      <c r="AD313" s="17"/>
      <c r="AE313" s="17"/>
      <c r="AF313" s="17"/>
      <c r="AG313" s="17"/>
      <c r="AH313" s="17"/>
      <c r="AI313" s="17"/>
      <c r="AJ313" s="17"/>
      <c r="AK313" s="17"/>
      <c r="AL313" s="17"/>
      <c r="AM313" s="17"/>
      <c r="AN313" s="17"/>
      <c r="AO313" s="17"/>
      <c r="AP313" s="17"/>
      <c r="AQ313" s="17"/>
      <c r="AR313" s="17"/>
      <c r="AS313" s="17"/>
      <c r="AT313" s="17"/>
      <c r="AU313" s="17"/>
      <c r="AV313" s="17"/>
      <c r="AW313" s="17"/>
      <c r="AX313" s="17"/>
      <c r="AY313" s="17"/>
      <c r="AZ313" s="17"/>
      <c r="BA313" s="17"/>
      <c r="BB313" s="17"/>
      <c r="BC313" s="17"/>
      <c r="BD313" s="17"/>
      <c r="BE313" s="17"/>
      <c r="BF313" s="17"/>
      <c r="BG313" s="17"/>
      <c r="BH313" s="17"/>
      <c r="BI313" s="17"/>
      <c r="BJ313" s="17"/>
      <c r="BK313" s="17"/>
      <c r="BL313" s="17"/>
      <c r="BM313" s="17"/>
      <c r="BN313" s="17"/>
      <c r="BO313" s="17"/>
      <c r="BP313" s="17"/>
      <c r="BQ313" s="17"/>
      <c r="BR313" s="17"/>
      <c r="BS313" s="17"/>
      <c r="BT313" s="17"/>
      <c r="BU313" s="17"/>
      <c r="BV313" s="17"/>
      <c r="BW313" s="17"/>
      <c r="BX313" s="17"/>
      <c r="BY313" s="17"/>
      <c r="BZ313" s="17"/>
      <c r="CA313" s="17"/>
      <c r="CB313" s="17"/>
      <c r="CC313" s="17"/>
      <c r="CD313" s="17"/>
      <c r="CE313" s="17"/>
      <c r="CF313" s="17"/>
      <c r="CG313" s="17"/>
      <c r="CH313" s="17"/>
      <c r="CI313" s="17"/>
      <c r="CJ313" s="17"/>
      <c r="CK313" s="17"/>
      <c r="CL313" s="17"/>
      <c r="CM313" s="17"/>
      <c r="CN313" s="17"/>
      <c r="CO313" s="17"/>
      <c r="CP313" s="17"/>
      <c r="CQ313" s="17"/>
      <c r="CR313" s="17"/>
      <c r="CS313" s="17"/>
      <c r="CT313" s="17"/>
      <c r="CU313" s="17"/>
      <c r="CV313" s="17"/>
      <c r="CW313" s="17"/>
      <c r="CX313" s="17"/>
      <c r="CY313" s="17"/>
      <c r="CZ313" s="17"/>
      <c r="DA313" s="17"/>
      <c r="DB313" s="17"/>
      <c r="DC313" s="17"/>
      <c r="DD313" s="17"/>
      <c r="DE313" s="17"/>
      <c r="DF313" s="17"/>
      <c r="DG313" s="17"/>
      <c r="DH313" s="17"/>
      <c r="DI313" s="17"/>
      <c r="DJ313" s="17"/>
      <c r="DK313" s="17"/>
      <c r="DL313" s="17"/>
      <c r="DM313" s="17"/>
      <c r="DN313" s="17"/>
      <c r="DO313" s="17"/>
      <c r="DP313" s="17"/>
      <c r="DQ313" s="17"/>
      <c r="DR313" s="17"/>
      <c r="DS313" s="17"/>
      <c r="DT313" s="17"/>
      <c r="DU313" s="17"/>
      <c r="DV313" s="17"/>
      <c r="DW313" s="17"/>
      <c r="DX313" s="17"/>
      <c r="DY313" s="17"/>
      <c r="DZ313" s="17"/>
      <c r="EA313" s="17"/>
      <c r="EB313" s="17"/>
      <c r="EC313" s="17"/>
      <c r="ED313" s="17"/>
      <c r="EE313" s="17"/>
      <c r="EF313" s="17"/>
      <c r="EG313" s="17"/>
      <c r="EH313" s="17"/>
      <c r="EI313" s="17"/>
      <c r="EJ313" s="17"/>
      <c r="EK313" s="17"/>
      <c r="EL313" s="17"/>
      <c r="EM313" s="17"/>
      <c r="EN313" s="17"/>
      <c r="EO313" s="17"/>
      <c r="EP313" s="17"/>
      <c r="EQ313" s="17"/>
      <c r="ER313" s="17"/>
      <c r="ES313" s="17"/>
      <c r="ET313" s="17"/>
      <c r="EU313" s="17"/>
      <c r="EV313" s="17"/>
      <c r="EW313" s="17"/>
      <c r="EX313" s="17"/>
      <c r="EY313" s="17"/>
      <c r="EZ313" s="17"/>
      <c r="FA313" s="17"/>
      <c r="FB313" s="17"/>
      <c r="FC313" s="17"/>
      <c r="FD313" s="17"/>
      <c r="FE313" s="17"/>
      <c r="FF313" s="17"/>
      <c r="FG313" s="17"/>
      <c r="FH313" s="17"/>
      <c r="FI313" s="17"/>
      <c r="FJ313" s="17"/>
      <c r="FK313" s="17"/>
      <c r="FL313" s="17"/>
      <c r="FM313" s="17"/>
      <c r="FN313" s="17"/>
      <c r="FO313" s="17"/>
      <c r="FP313" s="17"/>
      <c r="FQ313" s="17"/>
      <c r="FR313" s="17"/>
      <c r="FS313" s="17"/>
      <c r="FT313" s="17"/>
      <c r="FU313" s="17"/>
      <c r="FV313" s="17"/>
      <c r="FW313" s="17"/>
      <c r="FX313" s="17"/>
      <c r="FY313" s="17"/>
      <c r="FZ313" s="17"/>
      <c r="GA313" s="17"/>
      <c r="GB313" s="17"/>
      <c r="GC313" s="17"/>
      <c r="GD313" s="17"/>
      <c r="GE313" s="17"/>
      <c r="GF313" s="17"/>
      <c r="GG313" s="17"/>
      <c r="GH313" s="17"/>
      <c r="GI313" s="17"/>
      <c r="GJ313" s="17"/>
      <c r="GK313" s="17"/>
      <c r="GL313" s="17"/>
      <c r="GM313" s="17"/>
      <c r="GN313" s="17"/>
      <c r="GO313" s="17"/>
      <c r="GP313" s="17"/>
      <c r="GQ313" s="17"/>
      <c r="GR313" s="17"/>
      <c r="GS313" s="17"/>
      <c r="GT313" s="17"/>
      <c r="GU313" s="17"/>
      <c r="GV313" s="17"/>
      <c r="GW313" s="17"/>
      <c r="GX313" s="17"/>
      <c r="GY313" s="17"/>
      <c r="GZ313" s="17"/>
      <c r="HA313" s="17"/>
      <c r="HB313" s="17"/>
      <c r="HC313" s="17"/>
      <c r="HD313" s="17"/>
      <c r="HE313" s="17"/>
      <c r="HF313" s="17"/>
      <c r="HG313" s="17"/>
      <c r="HH313" s="17"/>
      <c r="HI313" s="17"/>
      <c r="HJ313" s="17"/>
      <c r="HK313" s="17"/>
      <c r="HL313" s="17"/>
      <c r="HM313" s="17"/>
      <c r="HN313" s="17"/>
    </row>
    <row r="314" spans="2:222" s="18" customFormat="1" ht="22.5">
      <c r="B314" s="129" t="s">
        <v>784</v>
      </c>
      <c r="C314" s="32" t="s">
        <v>249</v>
      </c>
      <c r="D314" s="129" t="s">
        <v>5</v>
      </c>
      <c r="E314" s="41">
        <v>1380</v>
      </c>
      <c r="F314" s="129" t="s">
        <v>158</v>
      </c>
      <c r="G314" s="129" t="s">
        <v>22</v>
      </c>
      <c r="H314" s="15" t="s">
        <v>250</v>
      </c>
      <c r="I314" s="16">
        <v>6.02</v>
      </c>
      <c r="J314" s="16">
        <f t="shared" si="16"/>
        <v>8307.5999999999985</v>
      </c>
      <c r="K314" s="17"/>
      <c r="L314" s="17"/>
      <c r="M314" s="17"/>
      <c r="N314" s="17"/>
      <c r="O314" s="17"/>
      <c r="P314" s="17"/>
      <c r="Q314" s="17"/>
      <c r="R314" s="17"/>
      <c r="S314" s="17"/>
      <c r="T314" s="17"/>
      <c r="U314" s="17"/>
      <c r="V314" s="17"/>
      <c r="W314" s="17"/>
      <c r="X314" s="17"/>
      <c r="Y314" s="17"/>
      <c r="Z314" s="17"/>
      <c r="AA314" s="17"/>
      <c r="AB314" s="17"/>
      <c r="AC314" s="17"/>
      <c r="AD314" s="17"/>
      <c r="AE314" s="17"/>
      <c r="AF314" s="17"/>
      <c r="AG314" s="17"/>
      <c r="AH314" s="17"/>
      <c r="AI314" s="17"/>
      <c r="AJ314" s="17"/>
      <c r="AK314" s="17"/>
      <c r="AL314" s="17"/>
      <c r="AM314" s="17"/>
      <c r="AN314" s="17"/>
      <c r="AO314" s="17"/>
      <c r="AP314" s="17"/>
      <c r="AQ314" s="17"/>
      <c r="AR314" s="17"/>
      <c r="AS314" s="17"/>
      <c r="AT314" s="17"/>
      <c r="AU314" s="17"/>
      <c r="AV314" s="17"/>
      <c r="AW314" s="17"/>
      <c r="AX314" s="17"/>
      <c r="AY314" s="17"/>
      <c r="AZ314" s="17"/>
      <c r="BA314" s="17"/>
      <c r="BB314" s="17"/>
      <c r="BC314" s="17"/>
      <c r="BD314" s="17"/>
      <c r="BE314" s="17"/>
      <c r="BF314" s="17"/>
      <c r="BG314" s="17"/>
      <c r="BH314" s="17"/>
      <c r="BI314" s="17"/>
      <c r="BJ314" s="17"/>
      <c r="BK314" s="17"/>
      <c r="BL314" s="17"/>
      <c r="BM314" s="17"/>
      <c r="BN314" s="17"/>
      <c r="BO314" s="17"/>
      <c r="BP314" s="17"/>
      <c r="BQ314" s="17"/>
      <c r="BR314" s="17"/>
      <c r="BS314" s="17"/>
      <c r="BT314" s="17"/>
      <c r="BU314" s="17"/>
      <c r="BV314" s="17"/>
      <c r="BW314" s="17"/>
      <c r="BX314" s="17"/>
      <c r="BY314" s="17"/>
      <c r="BZ314" s="17"/>
      <c r="CA314" s="17"/>
      <c r="CB314" s="17"/>
      <c r="CC314" s="17"/>
      <c r="CD314" s="17"/>
      <c r="CE314" s="17"/>
      <c r="CF314" s="17"/>
      <c r="CG314" s="17"/>
      <c r="CH314" s="17"/>
      <c r="CI314" s="17"/>
      <c r="CJ314" s="17"/>
      <c r="CK314" s="17"/>
      <c r="CL314" s="17"/>
      <c r="CM314" s="17"/>
      <c r="CN314" s="17"/>
      <c r="CO314" s="17"/>
      <c r="CP314" s="17"/>
      <c r="CQ314" s="17"/>
      <c r="CR314" s="17"/>
      <c r="CS314" s="17"/>
      <c r="CT314" s="17"/>
      <c r="CU314" s="17"/>
      <c r="CV314" s="17"/>
      <c r="CW314" s="17"/>
      <c r="CX314" s="17"/>
      <c r="CY314" s="17"/>
      <c r="CZ314" s="17"/>
      <c r="DA314" s="17"/>
      <c r="DB314" s="17"/>
      <c r="DC314" s="17"/>
      <c r="DD314" s="17"/>
      <c r="DE314" s="17"/>
      <c r="DF314" s="17"/>
      <c r="DG314" s="17"/>
      <c r="DH314" s="17"/>
      <c r="DI314" s="17"/>
      <c r="DJ314" s="17"/>
      <c r="DK314" s="17"/>
      <c r="DL314" s="17"/>
      <c r="DM314" s="17"/>
      <c r="DN314" s="17"/>
      <c r="DO314" s="17"/>
      <c r="DP314" s="17"/>
      <c r="DQ314" s="17"/>
      <c r="DR314" s="17"/>
      <c r="DS314" s="17"/>
      <c r="DT314" s="17"/>
      <c r="DU314" s="17"/>
      <c r="DV314" s="17"/>
      <c r="DW314" s="17"/>
      <c r="DX314" s="17"/>
      <c r="DY314" s="17"/>
      <c r="DZ314" s="17"/>
      <c r="EA314" s="17"/>
      <c r="EB314" s="17"/>
      <c r="EC314" s="17"/>
      <c r="ED314" s="17"/>
      <c r="EE314" s="17"/>
      <c r="EF314" s="17"/>
      <c r="EG314" s="17"/>
      <c r="EH314" s="17"/>
      <c r="EI314" s="17"/>
      <c r="EJ314" s="17"/>
      <c r="EK314" s="17"/>
      <c r="EL314" s="17"/>
      <c r="EM314" s="17"/>
      <c r="EN314" s="17"/>
      <c r="EO314" s="17"/>
      <c r="EP314" s="17"/>
      <c r="EQ314" s="17"/>
      <c r="ER314" s="17"/>
      <c r="ES314" s="17"/>
      <c r="ET314" s="17"/>
      <c r="EU314" s="17"/>
      <c r="EV314" s="17"/>
      <c r="EW314" s="17"/>
      <c r="EX314" s="17"/>
      <c r="EY314" s="17"/>
      <c r="EZ314" s="17"/>
      <c r="FA314" s="17"/>
      <c r="FB314" s="17"/>
      <c r="FC314" s="17"/>
      <c r="FD314" s="17"/>
      <c r="FE314" s="17"/>
      <c r="FF314" s="17"/>
      <c r="FG314" s="17"/>
      <c r="FH314" s="17"/>
      <c r="FI314" s="17"/>
      <c r="FJ314" s="17"/>
      <c r="FK314" s="17"/>
      <c r="FL314" s="17"/>
      <c r="FM314" s="17"/>
      <c r="FN314" s="17"/>
      <c r="FO314" s="17"/>
      <c r="FP314" s="17"/>
      <c r="FQ314" s="17"/>
      <c r="FR314" s="17"/>
      <c r="FS314" s="17"/>
      <c r="FT314" s="17"/>
      <c r="FU314" s="17"/>
      <c r="FV314" s="17"/>
      <c r="FW314" s="17"/>
      <c r="FX314" s="17"/>
      <c r="FY314" s="17"/>
      <c r="FZ314" s="17"/>
      <c r="GA314" s="17"/>
      <c r="GB314" s="17"/>
      <c r="GC314" s="17"/>
      <c r="GD314" s="17"/>
      <c r="GE314" s="17"/>
      <c r="GF314" s="17"/>
      <c r="GG314" s="17"/>
      <c r="GH314" s="17"/>
      <c r="GI314" s="17"/>
      <c r="GJ314" s="17"/>
      <c r="GK314" s="17"/>
      <c r="GL314" s="17"/>
      <c r="GM314" s="17"/>
      <c r="GN314" s="17"/>
      <c r="GO314" s="17"/>
      <c r="GP314" s="17"/>
      <c r="GQ314" s="17"/>
      <c r="GR314" s="17"/>
      <c r="GS314" s="17"/>
      <c r="GT314" s="17"/>
      <c r="GU314" s="17"/>
      <c r="GV314" s="17"/>
      <c r="GW314" s="17"/>
      <c r="GX314" s="17"/>
      <c r="GY314" s="17"/>
      <c r="GZ314" s="17"/>
      <c r="HA314" s="17"/>
      <c r="HB314" s="17"/>
      <c r="HC314" s="17"/>
      <c r="HD314" s="17"/>
      <c r="HE314" s="17"/>
      <c r="HF314" s="17"/>
      <c r="HG314" s="17"/>
      <c r="HH314" s="17"/>
      <c r="HI314" s="17"/>
      <c r="HJ314" s="17"/>
      <c r="HK314" s="17"/>
      <c r="HL314" s="17"/>
      <c r="HM314" s="17"/>
      <c r="HN314" s="17"/>
    </row>
    <row r="315" spans="2:222" s="18" customFormat="1" ht="22.5">
      <c r="B315" s="129" t="s">
        <v>785</v>
      </c>
      <c r="C315" s="46" t="s">
        <v>157</v>
      </c>
      <c r="D315" s="129" t="s">
        <v>5</v>
      </c>
      <c r="E315" s="41">
        <v>450</v>
      </c>
      <c r="F315" s="129" t="s">
        <v>158</v>
      </c>
      <c r="G315" s="129" t="s">
        <v>22</v>
      </c>
      <c r="H315" s="15" t="s">
        <v>159</v>
      </c>
      <c r="I315" s="16">
        <v>6.47</v>
      </c>
      <c r="J315" s="16">
        <f t="shared" si="16"/>
        <v>2911.5</v>
      </c>
      <c r="K315" s="17"/>
      <c r="L315" s="17"/>
      <c r="M315" s="17"/>
      <c r="N315" s="17"/>
      <c r="O315" s="17"/>
      <c r="P315" s="17"/>
      <c r="Q315" s="17"/>
      <c r="R315" s="17"/>
      <c r="S315" s="17"/>
      <c r="T315" s="17"/>
      <c r="U315" s="17"/>
      <c r="V315" s="17"/>
      <c r="W315" s="17"/>
      <c r="X315" s="17"/>
      <c r="Y315" s="17"/>
      <c r="Z315" s="17"/>
      <c r="AA315" s="17"/>
      <c r="AB315" s="17"/>
      <c r="AC315" s="17"/>
      <c r="AD315" s="17"/>
      <c r="AE315" s="17"/>
      <c r="AF315" s="17"/>
      <c r="AG315" s="17"/>
      <c r="AH315" s="17"/>
      <c r="AI315" s="17"/>
      <c r="AJ315" s="17"/>
      <c r="AK315" s="17"/>
      <c r="AL315" s="17"/>
      <c r="AM315" s="17"/>
      <c r="AN315" s="17"/>
      <c r="AO315" s="17"/>
      <c r="AP315" s="17"/>
      <c r="AQ315" s="17"/>
      <c r="AR315" s="17"/>
      <c r="AS315" s="17"/>
      <c r="AT315" s="17"/>
      <c r="AU315" s="17"/>
      <c r="AV315" s="17"/>
      <c r="AW315" s="17"/>
      <c r="AX315" s="17"/>
      <c r="AY315" s="17"/>
      <c r="AZ315" s="17"/>
      <c r="BA315" s="17"/>
      <c r="BB315" s="17"/>
      <c r="BC315" s="17"/>
      <c r="BD315" s="17"/>
      <c r="BE315" s="17"/>
      <c r="BF315" s="17"/>
      <c r="BG315" s="17"/>
      <c r="BH315" s="17"/>
      <c r="BI315" s="17"/>
      <c r="BJ315" s="17"/>
      <c r="BK315" s="17"/>
      <c r="BL315" s="17"/>
      <c r="BM315" s="17"/>
      <c r="BN315" s="17"/>
      <c r="BO315" s="17"/>
      <c r="BP315" s="17"/>
      <c r="BQ315" s="17"/>
      <c r="BR315" s="17"/>
      <c r="BS315" s="17"/>
      <c r="BT315" s="17"/>
      <c r="BU315" s="17"/>
      <c r="BV315" s="17"/>
      <c r="BW315" s="17"/>
      <c r="BX315" s="17"/>
      <c r="BY315" s="17"/>
      <c r="BZ315" s="17"/>
      <c r="CA315" s="17"/>
      <c r="CB315" s="17"/>
      <c r="CC315" s="17"/>
      <c r="CD315" s="17"/>
      <c r="CE315" s="17"/>
      <c r="CF315" s="17"/>
      <c r="CG315" s="17"/>
      <c r="CH315" s="17"/>
      <c r="CI315" s="17"/>
      <c r="CJ315" s="17"/>
      <c r="CK315" s="17"/>
      <c r="CL315" s="17"/>
      <c r="CM315" s="17"/>
      <c r="CN315" s="17"/>
      <c r="CO315" s="17"/>
      <c r="CP315" s="17"/>
      <c r="CQ315" s="17"/>
      <c r="CR315" s="17"/>
      <c r="CS315" s="17"/>
      <c r="CT315" s="17"/>
      <c r="CU315" s="17"/>
      <c r="CV315" s="17"/>
      <c r="CW315" s="17"/>
      <c r="CX315" s="17"/>
      <c r="CY315" s="17"/>
      <c r="CZ315" s="17"/>
      <c r="DA315" s="17"/>
      <c r="DB315" s="17"/>
      <c r="DC315" s="17"/>
      <c r="DD315" s="17"/>
      <c r="DE315" s="17"/>
      <c r="DF315" s="17"/>
      <c r="DG315" s="17"/>
      <c r="DH315" s="17"/>
      <c r="DI315" s="17"/>
      <c r="DJ315" s="17"/>
      <c r="DK315" s="17"/>
      <c r="DL315" s="17"/>
      <c r="DM315" s="17"/>
      <c r="DN315" s="17"/>
      <c r="DO315" s="17"/>
      <c r="DP315" s="17"/>
      <c r="DQ315" s="17"/>
      <c r="DR315" s="17"/>
      <c r="DS315" s="17"/>
      <c r="DT315" s="17"/>
      <c r="DU315" s="17"/>
      <c r="DV315" s="17"/>
      <c r="DW315" s="17"/>
      <c r="DX315" s="17"/>
      <c r="DY315" s="17"/>
      <c r="DZ315" s="17"/>
      <c r="EA315" s="17"/>
      <c r="EB315" s="17"/>
      <c r="EC315" s="17"/>
      <c r="ED315" s="17"/>
      <c r="EE315" s="17"/>
      <c r="EF315" s="17"/>
      <c r="EG315" s="17"/>
      <c r="EH315" s="17"/>
      <c r="EI315" s="17"/>
      <c r="EJ315" s="17"/>
      <c r="EK315" s="17"/>
      <c r="EL315" s="17"/>
      <c r="EM315" s="17"/>
      <c r="EN315" s="17"/>
      <c r="EO315" s="17"/>
      <c r="EP315" s="17"/>
      <c r="EQ315" s="17"/>
      <c r="ER315" s="17"/>
      <c r="ES315" s="17"/>
      <c r="ET315" s="17"/>
      <c r="EU315" s="17"/>
      <c r="EV315" s="17"/>
      <c r="EW315" s="17"/>
      <c r="EX315" s="17"/>
      <c r="EY315" s="17"/>
      <c r="EZ315" s="17"/>
      <c r="FA315" s="17"/>
      <c r="FB315" s="17"/>
      <c r="FC315" s="17"/>
      <c r="FD315" s="17"/>
      <c r="FE315" s="17"/>
      <c r="FF315" s="17"/>
      <c r="FG315" s="17"/>
      <c r="FH315" s="17"/>
      <c r="FI315" s="17"/>
      <c r="FJ315" s="17"/>
      <c r="FK315" s="17"/>
      <c r="FL315" s="17"/>
      <c r="FM315" s="17"/>
      <c r="FN315" s="17"/>
      <c r="FO315" s="17"/>
      <c r="FP315" s="17"/>
      <c r="FQ315" s="17"/>
      <c r="FR315" s="17"/>
      <c r="FS315" s="17"/>
      <c r="FT315" s="17"/>
      <c r="FU315" s="17"/>
      <c r="FV315" s="17"/>
      <c r="FW315" s="17"/>
      <c r="FX315" s="17"/>
      <c r="FY315" s="17"/>
      <c r="FZ315" s="17"/>
      <c r="GA315" s="17"/>
      <c r="GB315" s="17"/>
      <c r="GC315" s="17"/>
      <c r="GD315" s="17"/>
      <c r="GE315" s="17"/>
      <c r="GF315" s="17"/>
      <c r="GG315" s="17"/>
      <c r="GH315" s="17"/>
      <c r="GI315" s="17"/>
      <c r="GJ315" s="17"/>
      <c r="GK315" s="17"/>
      <c r="GL315" s="17"/>
      <c r="GM315" s="17"/>
      <c r="GN315" s="17"/>
      <c r="GO315" s="17"/>
      <c r="GP315" s="17"/>
      <c r="GQ315" s="17"/>
      <c r="GR315" s="17"/>
      <c r="GS315" s="17"/>
      <c r="GT315" s="17"/>
      <c r="GU315" s="17"/>
      <c r="GV315" s="17"/>
      <c r="GW315" s="17"/>
      <c r="GX315" s="17"/>
      <c r="GY315" s="17"/>
      <c r="GZ315" s="17"/>
      <c r="HA315" s="17"/>
      <c r="HB315" s="17"/>
      <c r="HC315" s="17"/>
      <c r="HD315" s="17"/>
      <c r="HE315" s="17"/>
      <c r="HF315" s="17"/>
      <c r="HG315" s="17"/>
      <c r="HH315" s="17"/>
      <c r="HI315" s="17"/>
      <c r="HJ315" s="17"/>
      <c r="HK315" s="17"/>
      <c r="HL315" s="17"/>
      <c r="HM315" s="17"/>
      <c r="HN315" s="17"/>
    </row>
    <row r="316" spans="2:222" s="18" customFormat="1">
      <c r="B316" s="129" t="s">
        <v>786</v>
      </c>
      <c r="C316" s="46" t="s">
        <v>160</v>
      </c>
      <c r="D316" s="129" t="s">
        <v>5</v>
      </c>
      <c r="E316" s="41">
        <v>70</v>
      </c>
      <c r="F316" s="129" t="s">
        <v>158</v>
      </c>
      <c r="G316" s="129" t="s">
        <v>22</v>
      </c>
      <c r="H316" s="15" t="s">
        <v>161</v>
      </c>
      <c r="I316" s="16">
        <v>6.4852800000000004</v>
      </c>
      <c r="J316" s="68">
        <f t="shared" si="16"/>
        <v>453.96960000000001</v>
      </c>
      <c r="K316" s="17"/>
      <c r="L316" s="17"/>
      <c r="M316" s="17"/>
      <c r="N316" s="17"/>
      <c r="O316" s="17"/>
      <c r="P316" s="17"/>
      <c r="Q316" s="17"/>
      <c r="R316" s="17"/>
      <c r="S316" s="17"/>
      <c r="T316" s="17"/>
      <c r="U316" s="17"/>
      <c r="V316" s="17"/>
      <c r="W316" s="17"/>
      <c r="X316" s="17"/>
      <c r="Y316" s="17"/>
      <c r="Z316" s="17"/>
      <c r="AA316" s="17"/>
      <c r="AB316" s="17"/>
      <c r="AC316" s="17"/>
      <c r="AD316" s="17"/>
      <c r="AE316" s="17"/>
      <c r="AF316" s="17"/>
      <c r="AG316" s="17"/>
      <c r="AH316" s="17"/>
      <c r="AI316" s="17"/>
      <c r="AJ316" s="17"/>
      <c r="AK316" s="17"/>
      <c r="AL316" s="17"/>
      <c r="AM316" s="17"/>
      <c r="AN316" s="17"/>
      <c r="AO316" s="17"/>
      <c r="AP316" s="17"/>
      <c r="AQ316" s="17"/>
      <c r="AR316" s="17"/>
      <c r="AS316" s="17"/>
      <c r="AT316" s="17"/>
      <c r="AU316" s="17"/>
      <c r="AV316" s="17"/>
      <c r="AW316" s="17"/>
      <c r="AX316" s="17"/>
      <c r="AY316" s="17"/>
      <c r="AZ316" s="17"/>
      <c r="BA316" s="17"/>
      <c r="BB316" s="17"/>
      <c r="BC316" s="17"/>
      <c r="BD316" s="17"/>
      <c r="BE316" s="17"/>
      <c r="BF316" s="17"/>
      <c r="BG316" s="17"/>
      <c r="BH316" s="17"/>
      <c r="BI316" s="17"/>
      <c r="BJ316" s="17"/>
      <c r="BK316" s="17"/>
      <c r="BL316" s="17"/>
      <c r="BM316" s="17"/>
      <c r="BN316" s="17"/>
      <c r="BO316" s="17"/>
      <c r="BP316" s="17"/>
      <c r="BQ316" s="17"/>
      <c r="BR316" s="17"/>
      <c r="BS316" s="17"/>
      <c r="BT316" s="17"/>
      <c r="BU316" s="17"/>
      <c r="BV316" s="17"/>
      <c r="BW316" s="17"/>
      <c r="BX316" s="17"/>
      <c r="BY316" s="17"/>
      <c r="BZ316" s="17"/>
      <c r="CA316" s="17"/>
      <c r="CB316" s="17"/>
      <c r="CC316" s="17"/>
      <c r="CD316" s="17"/>
      <c r="CE316" s="17"/>
      <c r="CF316" s="17"/>
      <c r="CG316" s="17"/>
      <c r="CH316" s="17"/>
      <c r="CI316" s="17"/>
      <c r="CJ316" s="17"/>
      <c r="CK316" s="17"/>
      <c r="CL316" s="17"/>
      <c r="CM316" s="17"/>
      <c r="CN316" s="17"/>
      <c r="CO316" s="17"/>
      <c r="CP316" s="17"/>
      <c r="CQ316" s="17"/>
      <c r="CR316" s="17"/>
      <c r="CS316" s="17"/>
      <c r="CT316" s="17"/>
      <c r="CU316" s="17"/>
      <c r="CV316" s="17"/>
      <c r="CW316" s="17"/>
      <c r="CX316" s="17"/>
      <c r="CY316" s="17"/>
      <c r="CZ316" s="17"/>
      <c r="DA316" s="17"/>
      <c r="DB316" s="17"/>
      <c r="DC316" s="17"/>
      <c r="DD316" s="17"/>
      <c r="DE316" s="17"/>
      <c r="DF316" s="17"/>
      <c r="DG316" s="17"/>
      <c r="DH316" s="17"/>
      <c r="DI316" s="17"/>
      <c r="DJ316" s="17"/>
      <c r="DK316" s="17"/>
      <c r="DL316" s="17"/>
      <c r="DM316" s="17"/>
      <c r="DN316" s="17"/>
      <c r="DO316" s="17"/>
      <c r="DP316" s="17"/>
      <c r="DQ316" s="17"/>
      <c r="DR316" s="17"/>
      <c r="DS316" s="17"/>
      <c r="DT316" s="17"/>
      <c r="DU316" s="17"/>
      <c r="DV316" s="17"/>
      <c r="DW316" s="17"/>
      <c r="DX316" s="17"/>
      <c r="DY316" s="17"/>
      <c r="DZ316" s="17"/>
      <c r="EA316" s="17"/>
      <c r="EB316" s="17"/>
      <c r="EC316" s="17"/>
      <c r="ED316" s="17"/>
      <c r="EE316" s="17"/>
      <c r="EF316" s="17"/>
      <c r="EG316" s="17"/>
      <c r="EH316" s="17"/>
      <c r="EI316" s="17"/>
      <c r="EJ316" s="17"/>
      <c r="EK316" s="17"/>
      <c r="EL316" s="17"/>
      <c r="EM316" s="17"/>
      <c r="EN316" s="17"/>
      <c r="EO316" s="17"/>
      <c r="EP316" s="17"/>
      <c r="EQ316" s="17"/>
      <c r="ER316" s="17"/>
      <c r="ES316" s="17"/>
      <c r="ET316" s="17"/>
      <c r="EU316" s="17"/>
      <c r="EV316" s="17"/>
      <c r="EW316" s="17"/>
      <c r="EX316" s="17"/>
      <c r="EY316" s="17"/>
      <c r="EZ316" s="17"/>
      <c r="FA316" s="17"/>
      <c r="FB316" s="17"/>
      <c r="FC316" s="17"/>
      <c r="FD316" s="17"/>
      <c r="FE316" s="17"/>
      <c r="FF316" s="17"/>
      <c r="FG316" s="17"/>
      <c r="FH316" s="17"/>
      <c r="FI316" s="17"/>
      <c r="FJ316" s="17"/>
      <c r="FK316" s="17"/>
      <c r="FL316" s="17"/>
      <c r="FM316" s="17"/>
      <c r="FN316" s="17"/>
      <c r="FO316" s="17"/>
      <c r="FP316" s="17"/>
      <c r="FQ316" s="17"/>
      <c r="FR316" s="17"/>
      <c r="FS316" s="17"/>
      <c r="FT316" s="17"/>
      <c r="FU316" s="17"/>
      <c r="FV316" s="17"/>
      <c r="FW316" s="17"/>
      <c r="FX316" s="17"/>
      <c r="FY316" s="17"/>
      <c r="FZ316" s="17"/>
      <c r="GA316" s="17"/>
      <c r="GB316" s="17"/>
      <c r="GC316" s="17"/>
      <c r="GD316" s="17"/>
      <c r="GE316" s="17"/>
      <c r="GF316" s="17"/>
      <c r="GG316" s="17"/>
      <c r="GH316" s="17"/>
      <c r="GI316" s="17"/>
      <c r="GJ316" s="17"/>
      <c r="GK316" s="17"/>
      <c r="GL316" s="17"/>
      <c r="GM316" s="17"/>
      <c r="GN316" s="17"/>
      <c r="GO316" s="17"/>
      <c r="GP316" s="17"/>
      <c r="GQ316" s="17"/>
      <c r="GR316" s="17"/>
      <c r="GS316" s="17"/>
      <c r="GT316" s="17"/>
      <c r="GU316" s="17"/>
      <c r="GV316" s="17"/>
      <c r="GW316" s="17"/>
      <c r="GX316" s="17"/>
      <c r="GY316" s="17"/>
      <c r="GZ316" s="17"/>
      <c r="HA316" s="17"/>
      <c r="HB316" s="17"/>
      <c r="HC316" s="17"/>
      <c r="HD316" s="17"/>
      <c r="HE316" s="17"/>
      <c r="HF316" s="17"/>
      <c r="HG316" s="17"/>
      <c r="HH316" s="17"/>
      <c r="HI316" s="17"/>
      <c r="HJ316" s="17"/>
      <c r="HK316" s="17"/>
      <c r="HL316" s="17"/>
      <c r="HM316" s="17"/>
      <c r="HN316" s="17"/>
    </row>
    <row r="317" spans="2:222" s="18" customFormat="1" ht="22.5">
      <c r="B317" s="129" t="s">
        <v>787</v>
      </c>
      <c r="C317" s="46" t="s">
        <v>164</v>
      </c>
      <c r="D317" s="129" t="s">
        <v>5</v>
      </c>
      <c r="E317" s="41">
        <v>230</v>
      </c>
      <c r="F317" s="129" t="s">
        <v>158</v>
      </c>
      <c r="G317" s="129" t="s">
        <v>22</v>
      </c>
      <c r="H317" s="15" t="s">
        <v>165</v>
      </c>
      <c r="I317" s="16">
        <v>20.56</v>
      </c>
      <c r="J317" s="16">
        <f t="shared" si="16"/>
        <v>4728.7999999999993</v>
      </c>
      <c r="K317" s="17"/>
      <c r="L317" s="17"/>
      <c r="M317" s="17"/>
      <c r="N317" s="17"/>
      <c r="O317" s="17"/>
      <c r="P317" s="17"/>
      <c r="Q317" s="17"/>
      <c r="R317" s="17"/>
      <c r="S317" s="17"/>
      <c r="T317" s="17"/>
      <c r="U317" s="17"/>
      <c r="V317" s="17"/>
      <c r="W317" s="17"/>
      <c r="X317" s="17"/>
      <c r="Y317" s="17"/>
      <c r="Z317" s="17"/>
      <c r="AA317" s="17"/>
      <c r="AB317" s="17"/>
      <c r="AC317" s="17"/>
      <c r="AD317" s="17"/>
      <c r="AE317" s="17"/>
      <c r="AF317" s="17"/>
      <c r="AG317" s="17"/>
      <c r="AH317" s="17"/>
      <c r="AI317" s="17"/>
      <c r="AJ317" s="17"/>
      <c r="AK317" s="17"/>
      <c r="AL317" s="17"/>
      <c r="AM317" s="17"/>
      <c r="AN317" s="17"/>
      <c r="AO317" s="17"/>
      <c r="AP317" s="17"/>
      <c r="AQ317" s="17"/>
      <c r="AR317" s="17"/>
      <c r="AS317" s="17"/>
      <c r="AT317" s="17"/>
      <c r="AU317" s="17"/>
      <c r="AV317" s="17"/>
      <c r="AW317" s="17"/>
      <c r="AX317" s="17"/>
      <c r="AY317" s="17"/>
      <c r="AZ317" s="17"/>
      <c r="BA317" s="17"/>
      <c r="BB317" s="17"/>
      <c r="BC317" s="17"/>
      <c r="BD317" s="17"/>
      <c r="BE317" s="17"/>
      <c r="BF317" s="17"/>
      <c r="BG317" s="17"/>
      <c r="BH317" s="17"/>
      <c r="BI317" s="17"/>
      <c r="BJ317" s="17"/>
      <c r="BK317" s="17"/>
      <c r="BL317" s="17"/>
      <c r="BM317" s="17"/>
      <c r="BN317" s="17"/>
      <c r="BO317" s="17"/>
      <c r="BP317" s="17"/>
      <c r="BQ317" s="17"/>
      <c r="BR317" s="17"/>
      <c r="BS317" s="17"/>
      <c r="BT317" s="17"/>
      <c r="BU317" s="17"/>
      <c r="BV317" s="17"/>
      <c r="BW317" s="17"/>
      <c r="BX317" s="17"/>
      <c r="BY317" s="17"/>
      <c r="BZ317" s="17"/>
      <c r="CA317" s="17"/>
      <c r="CB317" s="17"/>
      <c r="CC317" s="17"/>
      <c r="CD317" s="17"/>
      <c r="CE317" s="17"/>
      <c r="CF317" s="17"/>
      <c r="CG317" s="17"/>
      <c r="CH317" s="17"/>
      <c r="CI317" s="17"/>
      <c r="CJ317" s="17"/>
      <c r="CK317" s="17"/>
      <c r="CL317" s="17"/>
      <c r="CM317" s="17"/>
      <c r="CN317" s="17"/>
      <c r="CO317" s="17"/>
      <c r="CP317" s="17"/>
      <c r="CQ317" s="17"/>
      <c r="CR317" s="17"/>
      <c r="CS317" s="17"/>
      <c r="CT317" s="17"/>
      <c r="CU317" s="17"/>
      <c r="CV317" s="17"/>
      <c r="CW317" s="17"/>
      <c r="CX317" s="17"/>
      <c r="CY317" s="17"/>
      <c r="CZ317" s="17"/>
      <c r="DA317" s="17"/>
      <c r="DB317" s="17"/>
      <c r="DC317" s="17"/>
      <c r="DD317" s="17"/>
      <c r="DE317" s="17"/>
      <c r="DF317" s="17"/>
      <c r="DG317" s="17"/>
      <c r="DH317" s="17"/>
      <c r="DI317" s="17"/>
      <c r="DJ317" s="17"/>
      <c r="DK317" s="17"/>
      <c r="DL317" s="17"/>
      <c r="DM317" s="17"/>
      <c r="DN317" s="17"/>
      <c r="DO317" s="17"/>
      <c r="DP317" s="17"/>
      <c r="DQ317" s="17"/>
      <c r="DR317" s="17"/>
      <c r="DS317" s="17"/>
      <c r="DT317" s="17"/>
      <c r="DU317" s="17"/>
      <c r="DV317" s="17"/>
      <c r="DW317" s="17"/>
      <c r="DX317" s="17"/>
      <c r="DY317" s="17"/>
      <c r="DZ317" s="17"/>
      <c r="EA317" s="17"/>
      <c r="EB317" s="17"/>
      <c r="EC317" s="17"/>
      <c r="ED317" s="17"/>
      <c r="EE317" s="17"/>
      <c r="EF317" s="17"/>
      <c r="EG317" s="17"/>
      <c r="EH317" s="17"/>
      <c r="EI317" s="17"/>
      <c r="EJ317" s="17"/>
      <c r="EK317" s="17"/>
      <c r="EL317" s="17"/>
      <c r="EM317" s="17"/>
      <c r="EN317" s="17"/>
      <c r="EO317" s="17"/>
      <c r="EP317" s="17"/>
      <c r="EQ317" s="17"/>
      <c r="ER317" s="17"/>
      <c r="ES317" s="17"/>
      <c r="ET317" s="17"/>
      <c r="EU317" s="17"/>
      <c r="EV317" s="17"/>
      <c r="EW317" s="17"/>
      <c r="EX317" s="17"/>
      <c r="EY317" s="17"/>
      <c r="EZ317" s="17"/>
      <c r="FA317" s="17"/>
      <c r="FB317" s="17"/>
      <c r="FC317" s="17"/>
      <c r="FD317" s="17"/>
      <c r="FE317" s="17"/>
      <c r="FF317" s="17"/>
      <c r="FG317" s="17"/>
      <c r="FH317" s="17"/>
      <c r="FI317" s="17"/>
      <c r="FJ317" s="17"/>
      <c r="FK317" s="17"/>
      <c r="FL317" s="17"/>
      <c r="FM317" s="17"/>
      <c r="FN317" s="17"/>
      <c r="FO317" s="17"/>
      <c r="FP317" s="17"/>
      <c r="FQ317" s="17"/>
      <c r="FR317" s="17"/>
      <c r="FS317" s="17"/>
      <c r="FT317" s="17"/>
      <c r="FU317" s="17"/>
      <c r="FV317" s="17"/>
      <c r="FW317" s="17"/>
      <c r="FX317" s="17"/>
      <c r="FY317" s="17"/>
      <c r="FZ317" s="17"/>
      <c r="GA317" s="17"/>
      <c r="GB317" s="17"/>
      <c r="GC317" s="17"/>
      <c r="GD317" s="17"/>
      <c r="GE317" s="17"/>
      <c r="GF317" s="17"/>
      <c r="GG317" s="17"/>
      <c r="GH317" s="17"/>
      <c r="GI317" s="17"/>
      <c r="GJ317" s="17"/>
      <c r="GK317" s="17"/>
      <c r="GL317" s="17"/>
      <c r="GM317" s="17"/>
      <c r="GN317" s="17"/>
      <c r="GO317" s="17"/>
      <c r="GP317" s="17"/>
      <c r="GQ317" s="17"/>
      <c r="GR317" s="17"/>
      <c r="GS317" s="17"/>
      <c r="GT317" s="17"/>
      <c r="GU317" s="17"/>
      <c r="GV317" s="17"/>
      <c r="GW317" s="17"/>
      <c r="GX317" s="17"/>
      <c r="GY317" s="17"/>
      <c r="GZ317" s="17"/>
      <c r="HA317" s="17"/>
      <c r="HB317" s="17"/>
      <c r="HC317" s="17"/>
      <c r="HD317" s="17"/>
      <c r="HE317" s="17"/>
      <c r="HF317" s="17"/>
      <c r="HG317" s="17"/>
      <c r="HH317" s="17"/>
      <c r="HI317" s="17"/>
      <c r="HJ317" s="17"/>
      <c r="HK317" s="17"/>
      <c r="HL317" s="17"/>
      <c r="HM317" s="17"/>
      <c r="HN317" s="17"/>
    </row>
    <row r="318" spans="2:222" s="18" customFormat="1" ht="22.5">
      <c r="B318" s="129" t="s">
        <v>788</v>
      </c>
      <c r="C318" s="32" t="s">
        <v>251</v>
      </c>
      <c r="D318" s="129" t="s">
        <v>5</v>
      </c>
      <c r="E318" s="41">
        <v>30</v>
      </c>
      <c r="F318" s="129" t="s">
        <v>158</v>
      </c>
      <c r="G318" s="129" t="s">
        <v>22</v>
      </c>
      <c r="H318" s="15" t="s">
        <v>252</v>
      </c>
      <c r="I318" s="16">
        <v>44.34</v>
      </c>
      <c r="J318" s="16">
        <f t="shared" si="16"/>
        <v>1330.2</v>
      </c>
      <c r="K318" s="17"/>
      <c r="L318" s="17"/>
      <c r="M318" s="17"/>
      <c r="N318" s="17"/>
      <c r="O318" s="17"/>
      <c r="P318" s="17"/>
      <c r="Q318" s="17"/>
      <c r="R318" s="17"/>
      <c r="S318" s="17"/>
      <c r="T318" s="17"/>
      <c r="U318" s="17"/>
      <c r="V318" s="17"/>
      <c r="W318" s="17"/>
      <c r="X318" s="17"/>
      <c r="Y318" s="17"/>
      <c r="Z318" s="17"/>
      <c r="AA318" s="17"/>
      <c r="AB318" s="17"/>
      <c r="AC318" s="17"/>
      <c r="AD318" s="17"/>
      <c r="AE318" s="17"/>
      <c r="AF318" s="17"/>
      <c r="AG318" s="17"/>
      <c r="AH318" s="17"/>
      <c r="AI318" s="17"/>
      <c r="AJ318" s="17"/>
      <c r="AK318" s="17"/>
      <c r="AL318" s="17"/>
      <c r="AM318" s="17"/>
      <c r="AN318" s="17"/>
      <c r="AO318" s="17"/>
      <c r="AP318" s="17"/>
      <c r="AQ318" s="17"/>
      <c r="AR318" s="17"/>
      <c r="AS318" s="17"/>
      <c r="AT318" s="17"/>
      <c r="AU318" s="17"/>
      <c r="AV318" s="17"/>
      <c r="AW318" s="17"/>
      <c r="AX318" s="17"/>
      <c r="AY318" s="17"/>
      <c r="AZ318" s="17"/>
      <c r="BA318" s="17"/>
      <c r="BB318" s="17"/>
      <c r="BC318" s="17"/>
      <c r="BD318" s="17"/>
      <c r="BE318" s="17"/>
      <c r="BF318" s="17"/>
      <c r="BG318" s="17"/>
      <c r="BH318" s="17"/>
      <c r="BI318" s="17"/>
      <c r="BJ318" s="17"/>
      <c r="BK318" s="17"/>
      <c r="BL318" s="17"/>
      <c r="BM318" s="17"/>
      <c r="BN318" s="17"/>
      <c r="BO318" s="17"/>
      <c r="BP318" s="17"/>
      <c r="BQ318" s="17"/>
      <c r="BR318" s="17"/>
      <c r="BS318" s="17"/>
      <c r="BT318" s="17"/>
      <c r="BU318" s="17"/>
      <c r="BV318" s="17"/>
      <c r="BW318" s="17"/>
      <c r="BX318" s="17"/>
      <c r="BY318" s="17"/>
      <c r="BZ318" s="17"/>
      <c r="CA318" s="17"/>
      <c r="CB318" s="17"/>
      <c r="CC318" s="17"/>
      <c r="CD318" s="17"/>
      <c r="CE318" s="17"/>
      <c r="CF318" s="17"/>
      <c r="CG318" s="17"/>
      <c r="CH318" s="17"/>
      <c r="CI318" s="17"/>
      <c r="CJ318" s="17"/>
      <c r="CK318" s="17"/>
      <c r="CL318" s="17"/>
      <c r="CM318" s="17"/>
      <c r="CN318" s="17"/>
      <c r="CO318" s="17"/>
      <c r="CP318" s="17"/>
      <c r="CQ318" s="17"/>
      <c r="CR318" s="17"/>
      <c r="CS318" s="17"/>
      <c r="CT318" s="17"/>
      <c r="CU318" s="17"/>
      <c r="CV318" s="17"/>
      <c r="CW318" s="17"/>
      <c r="CX318" s="17"/>
      <c r="CY318" s="17"/>
      <c r="CZ318" s="17"/>
      <c r="DA318" s="17"/>
      <c r="DB318" s="17"/>
      <c r="DC318" s="17"/>
      <c r="DD318" s="17"/>
      <c r="DE318" s="17"/>
      <c r="DF318" s="17"/>
      <c r="DG318" s="17"/>
      <c r="DH318" s="17"/>
      <c r="DI318" s="17"/>
      <c r="DJ318" s="17"/>
      <c r="DK318" s="17"/>
      <c r="DL318" s="17"/>
      <c r="DM318" s="17"/>
      <c r="DN318" s="17"/>
      <c r="DO318" s="17"/>
      <c r="DP318" s="17"/>
      <c r="DQ318" s="17"/>
      <c r="DR318" s="17"/>
      <c r="DS318" s="17"/>
      <c r="DT318" s="17"/>
      <c r="DU318" s="17"/>
      <c r="DV318" s="17"/>
      <c r="DW318" s="17"/>
      <c r="DX318" s="17"/>
      <c r="DY318" s="17"/>
      <c r="DZ318" s="17"/>
      <c r="EA318" s="17"/>
      <c r="EB318" s="17"/>
      <c r="EC318" s="17"/>
      <c r="ED318" s="17"/>
      <c r="EE318" s="17"/>
      <c r="EF318" s="17"/>
      <c r="EG318" s="17"/>
      <c r="EH318" s="17"/>
      <c r="EI318" s="17"/>
      <c r="EJ318" s="17"/>
      <c r="EK318" s="17"/>
      <c r="EL318" s="17"/>
      <c r="EM318" s="17"/>
      <c r="EN318" s="17"/>
      <c r="EO318" s="17"/>
      <c r="EP318" s="17"/>
      <c r="EQ318" s="17"/>
      <c r="ER318" s="17"/>
      <c r="ES318" s="17"/>
      <c r="ET318" s="17"/>
      <c r="EU318" s="17"/>
      <c r="EV318" s="17"/>
      <c r="EW318" s="17"/>
      <c r="EX318" s="17"/>
      <c r="EY318" s="17"/>
      <c r="EZ318" s="17"/>
      <c r="FA318" s="17"/>
      <c r="FB318" s="17"/>
      <c r="FC318" s="17"/>
      <c r="FD318" s="17"/>
      <c r="FE318" s="17"/>
      <c r="FF318" s="17"/>
      <c r="FG318" s="17"/>
      <c r="FH318" s="17"/>
      <c r="FI318" s="17"/>
      <c r="FJ318" s="17"/>
      <c r="FK318" s="17"/>
      <c r="FL318" s="17"/>
      <c r="FM318" s="17"/>
      <c r="FN318" s="17"/>
      <c r="FO318" s="17"/>
      <c r="FP318" s="17"/>
      <c r="FQ318" s="17"/>
      <c r="FR318" s="17"/>
      <c r="FS318" s="17"/>
      <c r="FT318" s="17"/>
      <c r="FU318" s="17"/>
      <c r="FV318" s="17"/>
      <c r="FW318" s="17"/>
      <c r="FX318" s="17"/>
      <c r="FY318" s="17"/>
      <c r="FZ318" s="17"/>
      <c r="GA318" s="17"/>
      <c r="GB318" s="17"/>
      <c r="GC318" s="17"/>
      <c r="GD318" s="17"/>
      <c r="GE318" s="17"/>
      <c r="GF318" s="17"/>
      <c r="GG318" s="17"/>
      <c r="GH318" s="17"/>
      <c r="GI318" s="17"/>
      <c r="GJ318" s="17"/>
      <c r="GK318" s="17"/>
      <c r="GL318" s="17"/>
      <c r="GM318" s="17"/>
      <c r="GN318" s="17"/>
      <c r="GO318" s="17"/>
      <c r="GP318" s="17"/>
      <c r="GQ318" s="17"/>
      <c r="GR318" s="17"/>
      <c r="GS318" s="17"/>
      <c r="GT318" s="17"/>
      <c r="GU318" s="17"/>
      <c r="GV318" s="17"/>
      <c r="GW318" s="17"/>
      <c r="GX318" s="17"/>
      <c r="GY318" s="17"/>
      <c r="GZ318" s="17"/>
      <c r="HA318" s="17"/>
      <c r="HB318" s="17"/>
      <c r="HC318" s="17"/>
      <c r="HD318" s="17"/>
      <c r="HE318" s="17"/>
      <c r="HF318" s="17"/>
      <c r="HG318" s="17"/>
      <c r="HH318" s="17"/>
      <c r="HI318" s="17"/>
      <c r="HJ318" s="17"/>
      <c r="HK318" s="17"/>
      <c r="HL318" s="17"/>
      <c r="HM318" s="17"/>
      <c r="HN318" s="17"/>
    </row>
    <row r="319" spans="2:222" s="18" customFormat="1" ht="22.5">
      <c r="B319" s="129" t="s">
        <v>789</v>
      </c>
      <c r="C319" s="46" t="s">
        <v>253</v>
      </c>
      <c r="D319" s="129" t="s">
        <v>5</v>
      </c>
      <c r="E319" s="41">
        <v>1</v>
      </c>
      <c r="F319" s="129" t="s">
        <v>151</v>
      </c>
      <c r="G319" s="129" t="s">
        <v>22</v>
      </c>
      <c r="H319" s="15" t="s">
        <v>254</v>
      </c>
      <c r="I319" s="16">
        <v>293.29000000000002</v>
      </c>
      <c r="J319" s="16">
        <f t="shared" si="16"/>
        <v>293.29000000000002</v>
      </c>
      <c r="K319" s="17"/>
      <c r="L319" s="17"/>
      <c r="M319" s="17"/>
      <c r="N319" s="17"/>
      <c r="O319" s="17"/>
      <c r="P319" s="17"/>
      <c r="Q319" s="17"/>
      <c r="R319" s="17"/>
      <c r="S319" s="17"/>
      <c r="T319" s="17"/>
      <c r="U319" s="17"/>
      <c r="V319" s="17"/>
      <c r="W319" s="17"/>
      <c r="X319" s="17"/>
      <c r="Y319" s="17"/>
      <c r="Z319" s="17"/>
      <c r="AA319" s="17"/>
      <c r="AB319" s="17"/>
      <c r="AC319" s="17"/>
      <c r="AD319" s="17"/>
      <c r="AE319" s="17"/>
      <c r="AF319" s="17"/>
      <c r="AG319" s="17"/>
      <c r="AH319" s="17"/>
      <c r="AI319" s="17"/>
      <c r="AJ319" s="17"/>
      <c r="AK319" s="17"/>
      <c r="AL319" s="17"/>
      <c r="AM319" s="17"/>
      <c r="AN319" s="17"/>
      <c r="AO319" s="17"/>
      <c r="AP319" s="17"/>
      <c r="AQ319" s="17"/>
      <c r="AR319" s="17"/>
      <c r="AS319" s="17"/>
      <c r="AT319" s="17"/>
      <c r="AU319" s="17"/>
      <c r="AV319" s="17"/>
      <c r="AW319" s="17"/>
      <c r="AX319" s="17"/>
      <c r="AY319" s="17"/>
      <c r="AZ319" s="17"/>
      <c r="BA319" s="17"/>
      <c r="BB319" s="17"/>
      <c r="BC319" s="17"/>
      <c r="BD319" s="17"/>
      <c r="BE319" s="17"/>
      <c r="BF319" s="17"/>
      <c r="BG319" s="17"/>
      <c r="BH319" s="17"/>
      <c r="BI319" s="17"/>
      <c r="BJ319" s="17"/>
      <c r="BK319" s="17"/>
      <c r="BL319" s="17"/>
      <c r="BM319" s="17"/>
      <c r="BN319" s="17"/>
      <c r="BO319" s="17"/>
      <c r="BP319" s="17"/>
      <c r="BQ319" s="17"/>
      <c r="BR319" s="17"/>
      <c r="BS319" s="17"/>
      <c r="BT319" s="17"/>
      <c r="BU319" s="17"/>
      <c r="BV319" s="17"/>
      <c r="BW319" s="17"/>
      <c r="BX319" s="17"/>
      <c r="BY319" s="17"/>
      <c r="BZ319" s="17"/>
      <c r="CA319" s="17"/>
      <c r="CB319" s="17"/>
      <c r="CC319" s="17"/>
      <c r="CD319" s="17"/>
      <c r="CE319" s="17"/>
      <c r="CF319" s="17"/>
      <c r="CG319" s="17"/>
      <c r="CH319" s="17"/>
      <c r="CI319" s="17"/>
      <c r="CJ319" s="17"/>
      <c r="CK319" s="17"/>
      <c r="CL319" s="17"/>
      <c r="CM319" s="17"/>
      <c r="CN319" s="17"/>
      <c r="CO319" s="17"/>
      <c r="CP319" s="17"/>
      <c r="CQ319" s="17"/>
      <c r="CR319" s="17"/>
      <c r="CS319" s="17"/>
      <c r="CT319" s="17"/>
      <c r="CU319" s="17"/>
      <c r="CV319" s="17"/>
      <c r="CW319" s="17"/>
      <c r="CX319" s="17"/>
      <c r="CY319" s="17"/>
      <c r="CZ319" s="17"/>
      <c r="DA319" s="17"/>
      <c r="DB319" s="17"/>
      <c r="DC319" s="17"/>
      <c r="DD319" s="17"/>
      <c r="DE319" s="17"/>
      <c r="DF319" s="17"/>
      <c r="DG319" s="17"/>
      <c r="DH319" s="17"/>
      <c r="DI319" s="17"/>
      <c r="DJ319" s="17"/>
      <c r="DK319" s="17"/>
      <c r="DL319" s="17"/>
      <c r="DM319" s="17"/>
      <c r="DN319" s="17"/>
      <c r="DO319" s="17"/>
      <c r="DP319" s="17"/>
      <c r="DQ319" s="17"/>
      <c r="DR319" s="17"/>
      <c r="DS319" s="17"/>
      <c r="DT319" s="17"/>
      <c r="DU319" s="17"/>
      <c r="DV319" s="17"/>
      <c r="DW319" s="17"/>
      <c r="DX319" s="17"/>
      <c r="DY319" s="17"/>
      <c r="DZ319" s="17"/>
      <c r="EA319" s="17"/>
      <c r="EB319" s="17"/>
      <c r="EC319" s="17"/>
      <c r="ED319" s="17"/>
      <c r="EE319" s="17"/>
      <c r="EF319" s="17"/>
      <c r="EG319" s="17"/>
      <c r="EH319" s="17"/>
      <c r="EI319" s="17"/>
      <c r="EJ319" s="17"/>
      <c r="EK319" s="17"/>
      <c r="EL319" s="17"/>
      <c r="EM319" s="17"/>
      <c r="EN319" s="17"/>
      <c r="EO319" s="17"/>
      <c r="EP319" s="17"/>
      <c r="EQ319" s="17"/>
      <c r="ER319" s="17"/>
      <c r="ES319" s="17"/>
      <c r="ET319" s="17"/>
      <c r="EU319" s="17"/>
      <c r="EV319" s="17"/>
      <c r="EW319" s="17"/>
      <c r="EX319" s="17"/>
      <c r="EY319" s="17"/>
      <c r="EZ319" s="17"/>
      <c r="FA319" s="17"/>
      <c r="FB319" s="17"/>
      <c r="FC319" s="17"/>
      <c r="FD319" s="17"/>
      <c r="FE319" s="17"/>
      <c r="FF319" s="17"/>
      <c r="FG319" s="17"/>
      <c r="FH319" s="17"/>
      <c r="FI319" s="17"/>
      <c r="FJ319" s="17"/>
      <c r="FK319" s="17"/>
      <c r="FL319" s="17"/>
      <c r="FM319" s="17"/>
      <c r="FN319" s="17"/>
      <c r="FO319" s="17"/>
      <c r="FP319" s="17"/>
      <c r="FQ319" s="17"/>
      <c r="FR319" s="17"/>
      <c r="FS319" s="17"/>
      <c r="FT319" s="17"/>
      <c r="FU319" s="17"/>
      <c r="FV319" s="17"/>
      <c r="FW319" s="17"/>
      <c r="FX319" s="17"/>
      <c r="FY319" s="17"/>
      <c r="FZ319" s="17"/>
      <c r="GA319" s="17"/>
      <c r="GB319" s="17"/>
      <c r="GC319" s="17"/>
      <c r="GD319" s="17"/>
      <c r="GE319" s="17"/>
      <c r="GF319" s="17"/>
      <c r="GG319" s="17"/>
      <c r="GH319" s="17"/>
      <c r="GI319" s="17"/>
      <c r="GJ319" s="17"/>
      <c r="GK319" s="17"/>
      <c r="GL319" s="17"/>
      <c r="GM319" s="17"/>
      <c r="GN319" s="17"/>
      <c r="GO319" s="17"/>
      <c r="GP319" s="17"/>
      <c r="GQ319" s="17"/>
      <c r="GR319" s="17"/>
      <c r="GS319" s="17"/>
      <c r="GT319" s="17"/>
      <c r="GU319" s="17"/>
      <c r="GV319" s="17"/>
      <c r="GW319" s="17"/>
      <c r="GX319" s="17"/>
      <c r="GY319" s="17"/>
      <c r="GZ319" s="17"/>
      <c r="HA319" s="17"/>
      <c r="HB319" s="17"/>
      <c r="HC319" s="17"/>
      <c r="HD319" s="17"/>
      <c r="HE319" s="17"/>
      <c r="HF319" s="17"/>
      <c r="HG319" s="17"/>
      <c r="HH319" s="17"/>
      <c r="HI319" s="17"/>
      <c r="HJ319" s="17"/>
      <c r="HK319" s="17"/>
      <c r="HL319" s="17"/>
      <c r="HM319" s="17"/>
      <c r="HN319" s="17"/>
    </row>
    <row r="320" spans="2:222" s="18" customFormat="1" ht="22.5">
      <c r="B320" s="129" t="s">
        <v>790</v>
      </c>
      <c r="C320" s="46" t="s">
        <v>255</v>
      </c>
      <c r="D320" s="129" t="s">
        <v>5</v>
      </c>
      <c r="E320" s="41">
        <v>5</v>
      </c>
      <c r="F320" s="129" t="s">
        <v>151</v>
      </c>
      <c r="G320" s="129" t="s">
        <v>22</v>
      </c>
      <c r="H320" s="15" t="s">
        <v>256</v>
      </c>
      <c r="I320" s="16">
        <v>171.73</v>
      </c>
      <c r="J320" s="16">
        <f t="shared" si="16"/>
        <v>858.65</v>
      </c>
      <c r="K320" s="17"/>
      <c r="L320" s="17"/>
      <c r="M320" s="17"/>
      <c r="N320" s="17"/>
      <c r="O320" s="17"/>
      <c r="P320" s="17"/>
      <c r="Q320" s="17"/>
      <c r="R320" s="17"/>
      <c r="S320" s="17"/>
      <c r="T320" s="17"/>
      <c r="U320" s="17"/>
      <c r="V320" s="17"/>
      <c r="W320" s="17"/>
      <c r="X320" s="17"/>
      <c r="Y320" s="17"/>
      <c r="Z320" s="17"/>
      <c r="AA320" s="17"/>
      <c r="AB320" s="17"/>
      <c r="AC320" s="17"/>
      <c r="AD320" s="17"/>
      <c r="AE320" s="17"/>
      <c r="AF320" s="17"/>
      <c r="AG320" s="17"/>
      <c r="AH320" s="17"/>
      <c r="AI320" s="17"/>
      <c r="AJ320" s="17"/>
      <c r="AK320" s="17"/>
      <c r="AL320" s="17"/>
      <c r="AM320" s="17"/>
      <c r="AN320" s="17"/>
      <c r="AO320" s="17"/>
      <c r="AP320" s="17"/>
      <c r="AQ320" s="17"/>
      <c r="AR320" s="17"/>
      <c r="AS320" s="17"/>
      <c r="AT320" s="17"/>
      <c r="AU320" s="17"/>
      <c r="AV320" s="17"/>
      <c r="AW320" s="17"/>
      <c r="AX320" s="17"/>
      <c r="AY320" s="17"/>
      <c r="AZ320" s="17"/>
      <c r="BA320" s="17"/>
      <c r="BB320" s="17"/>
      <c r="BC320" s="17"/>
      <c r="BD320" s="17"/>
      <c r="BE320" s="17"/>
      <c r="BF320" s="17"/>
      <c r="BG320" s="17"/>
      <c r="BH320" s="17"/>
      <c r="BI320" s="17"/>
      <c r="BJ320" s="17"/>
      <c r="BK320" s="17"/>
      <c r="BL320" s="17"/>
      <c r="BM320" s="17"/>
      <c r="BN320" s="17"/>
      <c r="BO320" s="17"/>
      <c r="BP320" s="17"/>
      <c r="BQ320" s="17"/>
      <c r="BR320" s="17"/>
      <c r="BS320" s="17"/>
      <c r="BT320" s="17"/>
      <c r="BU320" s="17"/>
      <c r="BV320" s="17"/>
      <c r="BW320" s="17"/>
      <c r="BX320" s="17"/>
      <c r="BY320" s="17"/>
      <c r="BZ320" s="17"/>
      <c r="CA320" s="17"/>
      <c r="CB320" s="17"/>
      <c r="CC320" s="17"/>
      <c r="CD320" s="17"/>
      <c r="CE320" s="17"/>
      <c r="CF320" s="17"/>
      <c r="CG320" s="17"/>
      <c r="CH320" s="17"/>
      <c r="CI320" s="17"/>
      <c r="CJ320" s="17"/>
      <c r="CK320" s="17"/>
      <c r="CL320" s="17"/>
      <c r="CM320" s="17"/>
      <c r="CN320" s="17"/>
      <c r="CO320" s="17"/>
      <c r="CP320" s="17"/>
      <c r="CQ320" s="17"/>
      <c r="CR320" s="17"/>
      <c r="CS320" s="17"/>
      <c r="CT320" s="17"/>
      <c r="CU320" s="17"/>
      <c r="CV320" s="17"/>
      <c r="CW320" s="17"/>
      <c r="CX320" s="17"/>
      <c r="CY320" s="17"/>
      <c r="CZ320" s="17"/>
      <c r="DA320" s="17"/>
      <c r="DB320" s="17"/>
      <c r="DC320" s="17"/>
      <c r="DD320" s="17"/>
      <c r="DE320" s="17"/>
      <c r="DF320" s="17"/>
      <c r="DG320" s="17"/>
      <c r="DH320" s="17"/>
      <c r="DI320" s="17"/>
      <c r="DJ320" s="17"/>
      <c r="DK320" s="17"/>
      <c r="DL320" s="17"/>
      <c r="DM320" s="17"/>
      <c r="DN320" s="17"/>
      <c r="DO320" s="17"/>
      <c r="DP320" s="17"/>
      <c r="DQ320" s="17"/>
      <c r="DR320" s="17"/>
      <c r="DS320" s="17"/>
      <c r="DT320" s="17"/>
      <c r="DU320" s="17"/>
      <c r="DV320" s="17"/>
      <c r="DW320" s="17"/>
      <c r="DX320" s="17"/>
      <c r="DY320" s="17"/>
      <c r="DZ320" s="17"/>
      <c r="EA320" s="17"/>
      <c r="EB320" s="17"/>
      <c r="EC320" s="17"/>
      <c r="ED320" s="17"/>
      <c r="EE320" s="17"/>
      <c r="EF320" s="17"/>
      <c r="EG320" s="17"/>
      <c r="EH320" s="17"/>
      <c r="EI320" s="17"/>
      <c r="EJ320" s="17"/>
      <c r="EK320" s="17"/>
      <c r="EL320" s="17"/>
      <c r="EM320" s="17"/>
      <c r="EN320" s="17"/>
      <c r="EO320" s="17"/>
      <c r="EP320" s="17"/>
      <c r="EQ320" s="17"/>
      <c r="ER320" s="17"/>
      <c r="ES320" s="17"/>
      <c r="ET320" s="17"/>
      <c r="EU320" s="17"/>
      <c r="EV320" s="17"/>
      <c r="EW320" s="17"/>
      <c r="EX320" s="17"/>
      <c r="EY320" s="17"/>
      <c r="EZ320" s="17"/>
      <c r="FA320" s="17"/>
      <c r="FB320" s="17"/>
      <c r="FC320" s="17"/>
      <c r="FD320" s="17"/>
      <c r="FE320" s="17"/>
      <c r="FF320" s="17"/>
      <c r="FG320" s="17"/>
      <c r="FH320" s="17"/>
      <c r="FI320" s="17"/>
      <c r="FJ320" s="17"/>
      <c r="FK320" s="17"/>
      <c r="FL320" s="17"/>
      <c r="FM320" s="17"/>
      <c r="FN320" s="17"/>
      <c r="FO320" s="17"/>
      <c r="FP320" s="17"/>
      <c r="FQ320" s="17"/>
      <c r="FR320" s="17"/>
      <c r="FS320" s="17"/>
      <c r="FT320" s="17"/>
      <c r="FU320" s="17"/>
      <c r="FV320" s="17"/>
      <c r="FW320" s="17"/>
      <c r="FX320" s="17"/>
      <c r="FY320" s="17"/>
      <c r="FZ320" s="17"/>
      <c r="GA320" s="17"/>
      <c r="GB320" s="17"/>
      <c r="GC320" s="17"/>
      <c r="GD320" s="17"/>
      <c r="GE320" s="17"/>
      <c r="GF320" s="17"/>
      <c r="GG320" s="17"/>
      <c r="GH320" s="17"/>
      <c r="GI320" s="17"/>
      <c r="GJ320" s="17"/>
      <c r="GK320" s="17"/>
      <c r="GL320" s="17"/>
      <c r="GM320" s="17"/>
      <c r="GN320" s="17"/>
      <c r="GO320" s="17"/>
      <c r="GP320" s="17"/>
      <c r="GQ320" s="17"/>
      <c r="GR320" s="17"/>
      <c r="GS320" s="17"/>
      <c r="GT320" s="17"/>
      <c r="GU320" s="17"/>
      <c r="GV320" s="17"/>
      <c r="GW320" s="17"/>
      <c r="GX320" s="17"/>
      <c r="GY320" s="17"/>
      <c r="GZ320" s="17"/>
      <c r="HA320" s="17"/>
      <c r="HB320" s="17"/>
      <c r="HC320" s="17"/>
      <c r="HD320" s="17"/>
      <c r="HE320" s="17"/>
      <c r="HF320" s="17"/>
      <c r="HG320" s="17"/>
      <c r="HH320" s="17"/>
      <c r="HI320" s="17"/>
      <c r="HJ320" s="17"/>
      <c r="HK320" s="17"/>
      <c r="HL320" s="17"/>
      <c r="HM320" s="17"/>
      <c r="HN320" s="17"/>
    </row>
    <row r="321" spans="2:222" s="18" customFormat="1" ht="22.5">
      <c r="B321" s="129" t="s">
        <v>791</v>
      </c>
      <c r="C321" s="46" t="s">
        <v>155</v>
      </c>
      <c r="D321" s="129" t="s">
        <v>5</v>
      </c>
      <c r="E321" s="41">
        <v>21</v>
      </c>
      <c r="F321" s="129" t="s">
        <v>151</v>
      </c>
      <c r="G321" s="129" t="s">
        <v>22</v>
      </c>
      <c r="H321" s="15" t="s">
        <v>156</v>
      </c>
      <c r="I321" s="16">
        <v>129.38999999999999</v>
      </c>
      <c r="J321" s="16">
        <f t="shared" si="16"/>
        <v>2717.1899999999996</v>
      </c>
      <c r="K321" s="17"/>
      <c r="L321" s="17"/>
      <c r="M321" s="17"/>
      <c r="N321" s="17"/>
      <c r="O321" s="17"/>
      <c r="P321" s="17"/>
      <c r="Q321" s="17"/>
      <c r="R321" s="17"/>
      <c r="S321" s="17"/>
      <c r="T321" s="17"/>
      <c r="U321" s="17"/>
      <c r="V321" s="17"/>
      <c r="W321" s="17"/>
      <c r="X321" s="17"/>
      <c r="Y321" s="17"/>
      <c r="Z321" s="17"/>
      <c r="AA321" s="17"/>
      <c r="AB321" s="17"/>
      <c r="AC321" s="17"/>
      <c r="AD321" s="17"/>
      <c r="AE321" s="17"/>
      <c r="AF321" s="17"/>
      <c r="AG321" s="17"/>
      <c r="AH321" s="17"/>
      <c r="AI321" s="17"/>
      <c r="AJ321" s="17"/>
      <c r="AK321" s="17"/>
      <c r="AL321" s="17"/>
      <c r="AM321" s="17"/>
      <c r="AN321" s="17"/>
      <c r="AO321" s="17"/>
      <c r="AP321" s="17"/>
      <c r="AQ321" s="17"/>
      <c r="AR321" s="17"/>
      <c r="AS321" s="17"/>
      <c r="AT321" s="17"/>
      <c r="AU321" s="17"/>
      <c r="AV321" s="17"/>
      <c r="AW321" s="17"/>
      <c r="AX321" s="17"/>
      <c r="AY321" s="17"/>
      <c r="AZ321" s="17"/>
      <c r="BA321" s="17"/>
      <c r="BB321" s="17"/>
      <c r="BC321" s="17"/>
      <c r="BD321" s="17"/>
      <c r="BE321" s="17"/>
      <c r="BF321" s="17"/>
      <c r="BG321" s="17"/>
      <c r="BH321" s="17"/>
      <c r="BI321" s="17"/>
      <c r="BJ321" s="17"/>
      <c r="BK321" s="17"/>
      <c r="BL321" s="17"/>
      <c r="BM321" s="17"/>
      <c r="BN321" s="17"/>
      <c r="BO321" s="17"/>
      <c r="BP321" s="17"/>
      <c r="BQ321" s="17"/>
      <c r="BR321" s="17"/>
      <c r="BS321" s="17"/>
      <c r="BT321" s="17"/>
      <c r="BU321" s="17"/>
      <c r="BV321" s="17"/>
      <c r="BW321" s="17"/>
      <c r="BX321" s="17"/>
      <c r="BY321" s="17"/>
      <c r="BZ321" s="17"/>
      <c r="CA321" s="17"/>
      <c r="CB321" s="17"/>
      <c r="CC321" s="17"/>
      <c r="CD321" s="17"/>
      <c r="CE321" s="17"/>
      <c r="CF321" s="17"/>
      <c r="CG321" s="17"/>
      <c r="CH321" s="17"/>
      <c r="CI321" s="17"/>
      <c r="CJ321" s="17"/>
      <c r="CK321" s="17"/>
      <c r="CL321" s="17"/>
      <c r="CM321" s="17"/>
      <c r="CN321" s="17"/>
      <c r="CO321" s="17"/>
      <c r="CP321" s="17"/>
      <c r="CQ321" s="17"/>
      <c r="CR321" s="17"/>
      <c r="CS321" s="17"/>
      <c r="CT321" s="17"/>
      <c r="CU321" s="17"/>
      <c r="CV321" s="17"/>
      <c r="CW321" s="17"/>
      <c r="CX321" s="17"/>
      <c r="CY321" s="17"/>
      <c r="CZ321" s="17"/>
      <c r="DA321" s="17"/>
      <c r="DB321" s="17"/>
      <c r="DC321" s="17"/>
      <c r="DD321" s="17"/>
      <c r="DE321" s="17"/>
      <c r="DF321" s="17"/>
      <c r="DG321" s="17"/>
      <c r="DH321" s="17"/>
      <c r="DI321" s="17"/>
      <c r="DJ321" s="17"/>
      <c r="DK321" s="17"/>
      <c r="DL321" s="17"/>
      <c r="DM321" s="17"/>
      <c r="DN321" s="17"/>
      <c r="DO321" s="17"/>
      <c r="DP321" s="17"/>
      <c r="DQ321" s="17"/>
      <c r="DR321" s="17"/>
      <c r="DS321" s="17"/>
      <c r="DT321" s="17"/>
      <c r="DU321" s="17"/>
      <c r="DV321" s="17"/>
      <c r="DW321" s="17"/>
      <c r="DX321" s="17"/>
      <c r="DY321" s="17"/>
      <c r="DZ321" s="17"/>
      <c r="EA321" s="17"/>
      <c r="EB321" s="17"/>
      <c r="EC321" s="17"/>
      <c r="ED321" s="17"/>
      <c r="EE321" s="17"/>
      <c r="EF321" s="17"/>
      <c r="EG321" s="17"/>
      <c r="EH321" s="17"/>
      <c r="EI321" s="17"/>
      <c r="EJ321" s="17"/>
      <c r="EK321" s="17"/>
      <c r="EL321" s="17"/>
      <c r="EM321" s="17"/>
      <c r="EN321" s="17"/>
      <c r="EO321" s="17"/>
      <c r="EP321" s="17"/>
      <c r="EQ321" s="17"/>
      <c r="ER321" s="17"/>
      <c r="ES321" s="17"/>
      <c r="ET321" s="17"/>
      <c r="EU321" s="17"/>
      <c r="EV321" s="17"/>
      <c r="EW321" s="17"/>
      <c r="EX321" s="17"/>
      <c r="EY321" s="17"/>
      <c r="EZ321" s="17"/>
      <c r="FA321" s="17"/>
      <c r="FB321" s="17"/>
      <c r="FC321" s="17"/>
      <c r="FD321" s="17"/>
      <c r="FE321" s="17"/>
      <c r="FF321" s="17"/>
      <c r="FG321" s="17"/>
      <c r="FH321" s="17"/>
      <c r="FI321" s="17"/>
      <c r="FJ321" s="17"/>
      <c r="FK321" s="17"/>
      <c r="FL321" s="17"/>
      <c r="FM321" s="17"/>
      <c r="FN321" s="17"/>
      <c r="FO321" s="17"/>
      <c r="FP321" s="17"/>
      <c r="FQ321" s="17"/>
      <c r="FR321" s="17"/>
      <c r="FS321" s="17"/>
      <c r="FT321" s="17"/>
      <c r="FU321" s="17"/>
      <c r="FV321" s="17"/>
      <c r="FW321" s="17"/>
      <c r="FX321" s="17"/>
      <c r="FY321" s="17"/>
      <c r="FZ321" s="17"/>
      <c r="GA321" s="17"/>
      <c r="GB321" s="17"/>
      <c r="GC321" s="17"/>
      <c r="GD321" s="17"/>
      <c r="GE321" s="17"/>
      <c r="GF321" s="17"/>
      <c r="GG321" s="17"/>
      <c r="GH321" s="17"/>
      <c r="GI321" s="17"/>
      <c r="GJ321" s="17"/>
      <c r="GK321" s="17"/>
      <c r="GL321" s="17"/>
      <c r="GM321" s="17"/>
      <c r="GN321" s="17"/>
      <c r="GO321" s="17"/>
      <c r="GP321" s="17"/>
      <c r="GQ321" s="17"/>
      <c r="GR321" s="17"/>
      <c r="GS321" s="17"/>
      <c r="GT321" s="17"/>
      <c r="GU321" s="17"/>
      <c r="GV321" s="17"/>
      <c r="GW321" s="17"/>
      <c r="GX321" s="17"/>
      <c r="GY321" s="17"/>
      <c r="GZ321" s="17"/>
      <c r="HA321" s="17"/>
      <c r="HB321" s="17"/>
      <c r="HC321" s="17"/>
      <c r="HD321" s="17"/>
      <c r="HE321" s="17"/>
      <c r="HF321" s="17"/>
      <c r="HG321" s="17"/>
      <c r="HH321" s="17"/>
      <c r="HI321" s="17"/>
      <c r="HJ321" s="17"/>
      <c r="HK321" s="17"/>
      <c r="HL321" s="17"/>
      <c r="HM321" s="17"/>
      <c r="HN321" s="17"/>
    </row>
    <row r="322" spans="2:222" s="18" customFormat="1">
      <c r="B322" s="129" t="s">
        <v>948</v>
      </c>
      <c r="C322" s="46" t="s">
        <v>257</v>
      </c>
      <c r="D322" s="129" t="s">
        <v>5</v>
      </c>
      <c r="E322" s="41">
        <v>570</v>
      </c>
      <c r="F322" s="129" t="s">
        <v>158</v>
      </c>
      <c r="G322" s="129" t="s">
        <v>22</v>
      </c>
      <c r="H322" s="15" t="s">
        <v>258</v>
      </c>
      <c r="I322" s="16">
        <v>2.76</v>
      </c>
      <c r="J322" s="16">
        <f t="shared" si="16"/>
        <v>1573.1999999999998</v>
      </c>
      <c r="K322" s="17"/>
      <c r="L322" s="17"/>
      <c r="M322" s="17"/>
      <c r="N322" s="17"/>
      <c r="O322" s="17"/>
      <c r="P322" s="17"/>
      <c r="Q322" s="17"/>
      <c r="R322" s="17"/>
      <c r="S322" s="17"/>
      <c r="T322" s="17"/>
      <c r="U322" s="17"/>
      <c r="V322" s="17"/>
      <c r="W322" s="17"/>
      <c r="X322" s="17"/>
      <c r="Y322" s="17"/>
      <c r="Z322" s="17"/>
      <c r="AA322" s="17"/>
      <c r="AB322" s="17"/>
      <c r="AC322" s="17"/>
      <c r="AD322" s="17"/>
      <c r="AE322" s="17"/>
      <c r="AF322" s="17"/>
      <c r="AG322" s="17"/>
      <c r="AH322" s="17"/>
      <c r="AI322" s="17"/>
      <c r="AJ322" s="17"/>
      <c r="AK322" s="17"/>
      <c r="AL322" s="17"/>
      <c r="AM322" s="17"/>
      <c r="AN322" s="17"/>
      <c r="AO322" s="17"/>
      <c r="AP322" s="17"/>
      <c r="AQ322" s="17"/>
      <c r="AR322" s="17"/>
      <c r="AS322" s="17"/>
      <c r="AT322" s="17"/>
      <c r="AU322" s="17"/>
      <c r="AV322" s="17"/>
      <c r="AW322" s="17"/>
      <c r="AX322" s="17"/>
      <c r="AY322" s="17"/>
      <c r="AZ322" s="17"/>
      <c r="BA322" s="17"/>
      <c r="BB322" s="17"/>
      <c r="BC322" s="17"/>
      <c r="BD322" s="17"/>
      <c r="BE322" s="17"/>
      <c r="BF322" s="17"/>
      <c r="BG322" s="17"/>
      <c r="BH322" s="17"/>
      <c r="BI322" s="17"/>
      <c r="BJ322" s="17"/>
      <c r="BK322" s="17"/>
      <c r="BL322" s="17"/>
      <c r="BM322" s="17"/>
      <c r="BN322" s="17"/>
      <c r="BO322" s="17"/>
      <c r="BP322" s="17"/>
      <c r="BQ322" s="17"/>
      <c r="BR322" s="17"/>
      <c r="BS322" s="17"/>
      <c r="BT322" s="17"/>
      <c r="BU322" s="17"/>
      <c r="BV322" s="17"/>
      <c r="BW322" s="17"/>
      <c r="BX322" s="17"/>
      <c r="BY322" s="17"/>
      <c r="BZ322" s="17"/>
      <c r="CA322" s="17"/>
      <c r="CB322" s="17"/>
      <c r="CC322" s="17"/>
      <c r="CD322" s="17"/>
      <c r="CE322" s="17"/>
      <c r="CF322" s="17"/>
      <c r="CG322" s="17"/>
      <c r="CH322" s="17"/>
      <c r="CI322" s="17"/>
      <c r="CJ322" s="17"/>
      <c r="CK322" s="17"/>
      <c r="CL322" s="17"/>
      <c r="CM322" s="17"/>
      <c r="CN322" s="17"/>
      <c r="CO322" s="17"/>
      <c r="CP322" s="17"/>
      <c r="CQ322" s="17"/>
      <c r="CR322" s="17"/>
      <c r="CS322" s="17"/>
      <c r="CT322" s="17"/>
      <c r="CU322" s="17"/>
      <c r="CV322" s="17"/>
      <c r="CW322" s="17"/>
      <c r="CX322" s="17"/>
      <c r="CY322" s="17"/>
      <c r="CZ322" s="17"/>
      <c r="DA322" s="17"/>
      <c r="DB322" s="17"/>
      <c r="DC322" s="17"/>
      <c r="DD322" s="17"/>
      <c r="DE322" s="17"/>
      <c r="DF322" s="17"/>
      <c r="DG322" s="17"/>
      <c r="DH322" s="17"/>
      <c r="DI322" s="17"/>
      <c r="DJ322" s="17"/>
      <c r="DK322" s="17"/>
      <c r="DL322" s="17"/>
      <c r="DM322" s="17"/>
      <c r="DN322" s="17"/>
      <c r="DO322" s="17"/>
      <c r="DP322" s="17"/>
      <c r="DQ322" s="17"/>
      <c r="DR322" s="17"/>
      <c r="DS322" s="17"/>
      <c r="DT322" s="17"/>
      <c r="DU322" s="17"/>
      <c r="DV322" s="17"/>
      <c r="DW322" s="17"/>
      <c r="DX322" s="17"/>
      <c r="DY322" s="17"/>
      <c r="DZ322" s="17"/>
      <c r="EA322" s="17"/>
      <c r="EB322" s="17"/>
      <c r="EC322" s="17"/>
      <c r="ED322" s="17"/>
      <c r="EE322" s="17"/>
      <c r="EF322" s="17"/>
      <c r="EG322" s="17"/>
      <c r="EH322" s="17"/>
      <c r="EI322" s="17"/>
      <c r="EJ322" s="17"/>
      <c r="EK322" s="17"/>
      <c r="EL322" s="17"/>
      <c r="EM322" s="17"/>
      <c r="EN322" s="17"/>
      <c r="EO322" s="17"/>
      <c r="EP322" s="17"/>
      <c r="EQ322" s="17"/>
      <c r="ER322" s="17"/>
      <c r="ES322" s="17"/>
      <c r="ET322" s="17"/>
      <c r="EU322" s="17"/>
      <c r="EV322" s="17"/>
      <c r="EW322" s="17"/>
      <c r="EX322" s="17"/>
      <c r="EY322" s="17"/>
      <c r="EZ322" s="17"/>
      <c r="FA322" s="17"/>
      <c r="FB322" s="17"/>
      <c r="FC322" s="17"/>
      <c r="FD322" s="17"/>
      <c r="FE322" s="17"/>
      <c r="FF322" s="17"/>
      <c r="FG322" s="17"/>
      <c r="FH322" s="17"/>
      <c r="FI322" s="17"/>
      <c r="FJ322" s="17"/>
      <c r="FK322" s="17"/>
      <c r="FL322" s="17"/>
      <c r="FM322" s="17"/>
      <c r="FN322" s="17"/>
      <c r="FO322" s="17"/>
      <c r="FP322" s="17"/>
      <c r="FQ322" s="17"/>
      <c r="FR322" s="17"/>
      <c r="FS322" s="17"/>
      <c r="FT322" s="17"/>
      <c r="FU322" s="17"/>
      <c r="FV322" s="17"/>
      <c r="FW322" s="17"/>
      <c r="FX322" s="17"/>
      <c r="FY322" s="17"/>
      <c r="FZ322" s="17"/>
      <c r="GA322" s="17"/>
      <c r="GB322" s="17"/>
      <c r="GC322" s="17"/>
      <c r="GD322" s="17"/>
      <c r="GE322" s="17"/>
      <c r="GF322" s="17"/>
      <c r="GG322" s="17"/>
      <c r="GH322" s="17"/>
      <c r="GI322" s="17"/>
      <c r="GJ322" s="17"/>
      <c r="GK322" s="17"/>
      <c r="GL322" s="17"/>
      <c r="GM322" s="17"/>
      <c r="GN322" s="17"/>
      <c r="GO322" s="17"/>
      <c r="GP322" s="17"/>
      <c r="GQ322" s="17"/>
      <c r="GR322" s="17"/>
      <c r="GS322" s="17"/>
      <c r="GT322" s="17"/>
      <c r="GU322" s="17"/>
      <c r="GV322" s="17"/>
      <c r="GW322" s="17"/>
      <c r="GX322" s="17"/>
      <c r="GY322" s="17"/>
      <c r="GZ322" s="17"/>
      <c r="HA322" s="17"/>
      <c r="HB322" s="17"/>
      <c r="HC322" s="17"/>
      <c r="HD322" s="17"/>
      <c r="HE322" s="17"/>
      <c r="HF322" s="17"/>
      <c r="HG322" s="17"/>
      <c r="HH322" s="17"/>
      <c r="HI322" s="17"/>
      <c r="HJ322" s="17"/>
      <c r="HK322" s="17"/>
      <c r="HL322" s="17"/>
      <c r="HM322" s="17"/>
      <c r="HN322" s="17"/>
    </row>
    <row r="323" spans="2:222" s="18" customFormat="1">
      <c r="B323" s="129" t="s">
        <v>949</v>
      </c>
      <c r="C323" s="46" t="s">
        <v>259</v>
      </c>
      <c r="D323" s="129" t="s">
        <v>5</v>
      </c>
      <c r="E323" s="41">
        <v>21</v>
      </c>
      <c r="F323" s="129" t="s">
        <v>151</v>
      </c>
      <c r="G323" s="129" t="s">
        <v>22</v>
      </c>
      <c r="H323" s="15" t="s">
        <v>260</v>
      </c>
      <c r="I323" s="16">
        <v>32.17</v>
      </c>
      <c r="J323" s="16">
        <f t="shared" si="16"/>
        <v>675.57</v>
      </c>
      <c r="K323" s="17"/>
      <c r="L323" s="17"/>
      <c r="M323" s="17"/>
      <c r="N323" s="17"/>
      <c r="O323" s="17"/>
      <c r="P323" s="17"/>
      <c r="Q323" s="17"/>
      <c r="R323" s="17"/>
      <c r="S323" s="17"/>
      <c r="T323" s="17"/>
      <c r="U323" s="17"/>
      <c r="V323" s="17"/>
      <c r="W323" s="17"/>
      <c r="X323" s="17"/>
      <c r="Y323" s="17"/>
      <c r="Z323" s="17"/>
      <c r="AA323" s="17"/>
      <c r="AB323" s="17"/>
      <c r="AC323" s="17"/>
      <c r="AD323" s="17"/>
      <c r="AE323" s="17"/>
      <c r="AF323" s="17"/>
      <c r="AG323" s="17"/>
      <c r="AH323" s="17"/>
      <c r="AI323" s="17"/>
      <c r="AJ323" s="17"/>
      <c r="AK323" s="17"/>
      <c r="AL323" s="17"/>
      <c r="AM323" s="17"/>
      <c r="AN323" s="17"/>
      <c r="AO323" s="17"/>
      <c r="AP323" s="17"/>
      <c r="AQ323" s="17"/>
      <c r="AR323" s="17"/>
      <c r="AS323" s="17"/>
      <c r="AT323" s="17"/>
      <c r="AU323" s="17"/>
      <c r="AV323" s="17"/>
      <c r="AW323" s="17"/>
      <c r="AX323" s="17"/>
      <c r="AY323" s="17"/>
      <c r="AZ323" s="17"/>
      <c r="BA323" s="17"/>
      <c r="BB323" s="17"/>
      <c r="BC323" s="17"/>
      <c r="BD323" s="17"/>
      <c r="BE323" s="17"/>
      <c r="BF323" s="17"/>
      <c r="BG323" s="17"/>
      <c r="BH323" s="17"/>
      <c r="BI323" s="17"/>
      <c r="BJ323" s="17"/>
      <c r="BK323" s="17"/>
      <c r="BL323" s="17"/>
      <c r="BM323" s="17"/>
      <c r="BN323" s="17"/>
      <c r="BO323" s="17"/>
      <c r="BP323" s="17"/>
      <c r="BQ323" s="17"/>
      <c r="BR323" s="17"/>
      <c r="BS323" s="17"/>
      <c r="BT323" s="17"/>
      <c r="BU323" s="17"/>
      <c r="BV323" s="17"/>
      <c r="BW323" s="17"/>
      <c r="BX323" s="17"/>
      <c r="BY323" s="17"/>
      <c r="BZ323" s="17"/>
      <c r="CA323" s="17"/>
      <c r="CB323" s="17"/>
      <c r="CC323" s="17"/>
      <c r="CD323" s="17"/>
      <c r="CE323" s="17"/>
      <c r="CF323" s="17"/>
      <c r="CG323" s="17"/>
      <c r="CH323" s="17"/>
      <c r="CI323" s="17"/>
      <c r="CJ323" s="17"/>
      <c r="CK323" s="17"/>
      <c r="CL323" s="17"/>
      <c r="CM323" s="17"/>
      <c r="CN323" s="17"/>
      <c r="CO323" s="17"/>
      <c r="CP323" s="17"/>
      <c r="CQ323" s="17"/>
      <c r="CR323" s="17"/>
      <c r="CS323" s="17"/>
      <c r="CT323" s="17"/>
      <c r="CU323" s="17"/>
      <c r="CV323" s="17"/>
      <c r="CW323" s="17"/>
      <c r="CX323" s="17"/>
      <c r="CY323" s="17"/>
      <c r="CZ323" s="17"/>
      <c r="DA323" s="17"/>
      <c r="DB323" s="17"/>
      <c r="DC323" s="17"/>
      <c r="DD323" s="17"/>
      <c r="DE323" s="17"/>
      <c r="DF323" s="17"/>
      <c r="DG323" s="17"/>
      <c r="DH323" s="17"/>
      <c r="DI323" s="17"/>
      <c r="DJ323" s="17"/>
      <c r="DK323" s="17"/>
      <c r="DL323" s="17"/>
      <c r="DM323" s="17"/>
      <c r="DN323" s="17"/>
      <c r="DO323" s="17"/>
      <c r="DP323" s="17"/>
      <c r="DQ323" s="17"/>
      <c r="DR323" s="17"/>
      <c r="DS323" s="17"/>
      <c r="DT323" s="17"/>
      <c r="DU323" s="17"/>
      <c r="DV323" s="17"/>
      <c r="DW323" s="17"/>
      <c r="DX323" s="17"/>
      <c r="DY323" s="17"/>
      <c r="DZ323" s="17"/>
      <c r="EA323" s="17"/>
      <c r="EB323" s="17"/>
      <c r="EC323" s="17"/>
      <c r="ED323" s="17"/>
      <c r="EE323" s="17"/>
      <c r="EF323" s="17"/>
      <c r="EG323" s="17"/>
      <c r="EH323" s="17"/>
      <c r="EI323" s="17"/>
      <c r="EJ323" s="17"/>
      <c r="EK323" s="17"/>
      <c r="EL323" s="17"/>
      <c r="EM323" s="17"/>
      <c r="EN323" s="17"/>
      <c r="EO323" s="17"/>
      <c r="EP323" s="17"/>
      <c r="EQ323" s="17"/>
      <c r="ER323" s="17"/>
      <c r="ES323" s="17"/>
      <c r="ET323" s="17"/>
      <c r="EU323" s="17"/>
      <c r="EV323" s="17"/>
      <c r="EW323" s="17"/>
      <c r="EX323" s="17"/>
      <c r="EY323" s="17"/>
      <c r="EZ323" s="17"/>
      <c r="FA323" s="17"/>
      <c r="FB323" s="17"/>
      <c r="FC323" s="17"/>
      <c r="FD323" s="17"/>
      <c r="FE323" s="17"/>
      <c r="FF323" s="17"/>
      <c r="FG323" s="17"/>
      <c r="FH323" s="17"/>
      <c r="FI323" s="17"/>
      <c r="FJ323" s="17"/>
      <c r="FK323" s="17"/>
      <c r="FL323" s="17"/>
      <c r="FM323" s="17"/>
      <c r="FN323" s="17"/>
      <c r="FO323" s="17"/>
      <c r="FP323" s="17"/>
      <c r="FQ323" s="17"/>
      <c r="FR323" s="17"/>
      <c r="FS323" s="17"/>
      <c r="FT323" s="17"/>
      <c r="FU323" s="17"/>
      <c r="FV323" s="17"/>
      <c r="FW323" s="17"/>
      <c r="FX323" s="17"/>
      <c r="FY323" s="17"/>
      <c r="FZ323" s="17"/>
      <c r="GA323" s="17"/>
      <c r="GB323" s="17"/>
      <c r="GC323" s="17"/>
      <c r="GD323" s="17"/>
      <c r="GE323" s="17"/>
      <c r="GF323" s="17"/>
      <c r="GG323" s="17"/>
      <c r="GH323" s="17"/>
      <c r="GI323" s="17"/>
      <c r="GJ323" s="17"/>
      <c r="GK323" s="17"/>
      <c r="GL323" s="17"/>
      <c r="GM323" s="17"/>
      <c r="GN323" s="17"/>
      <c r="GO323" s="17"/>
      <c r="GP323" s="17"/>
      <c r="GQ323" s="17"/>
      <c r="GR323" s="17"/>
      <c r="GS323" s="17"/>
      <c r="GT323" s="17"/>
      <c r="GU323" s="17"/>
      <c r="GV323" s="17"/>
      <c r="GW323" s="17"/>
      <c r="GX323" s="17"/>
      <c r="GY323" s="17"/>
      <c r="GZ323" s="17"/>
      <c r="HA323" s="17"/>
      <c r="HB323" s="17"/>
      <c r="HC323" s="17"/>
      <c r="HD323" s="17"/>
      <c r="HE323" s="17"/>
      <c r="HF323" s="17"/>
      <c r="HG323" s="17"/>
      <c r="HH323" s="17"/>
      <c r="HI323" s="17"/>
      <c r="HJ323" s="17"/>
      <c r="HK323" s="17"/>
      <c r="HL323" s="17"/>
      <c r="HM323" s="17"/>
      <c r="HN323" s="17"/>
    </row>
    <row r="324" spans="2:222" s="18" customFormat="1">
      <c r="B324" s="129" t="s">
        <v>950</v>
      </c>
      <c r="C324" s="94" t="s">
        <v>1184</v>
      </c>
      <c r="D324" s="40" t="s">
        <v>5</v>
      </c>
      <c r="E324" s="40">
        <v>21</v>
      </c>
      <c r="F324" s="40" t="s">
        <v>151</v>
      </c>
      <c r="G324" s="40" t="s">
        <v>22</v>
      </c>
      <c r="H324" s="94" t="s">
        <v>1185</v>
      </c>
      <c r="I324" s="95">
        <v>573.89</v>
      </c>
      <c r="J324" s="68">
        <f t="shared" si="16"/>
        <v>12051.69</v>
      </c>
      <c r="K324" s="17"/>
      <c r="L324" s="17"/>
      <c r="M324" s="17"/>
      <c r="N324" s="17"/>
      <c r="O324" s="17"/>
      <c r="P324" s="17"/>
      <c r="Q324" s="17"/>
      <c r="R324" s="17"/>
      <c r="S324" s="17"/>
      <c r="T324" s="17"/>
      <c r="U324" s="17"/>
      <c r="V324" s="17"/>
      <c r="W324" s="17"/>
      <c r="X324" s="17"/>
      <c r="Y324" s="17"/>
      <c r="Z324" s="17"/>
      <c r="AA324" s="17"/>
      <c r="AB324" s="17"/>
      <c r="AC324" s="17"/>
      <c r="AD324" s="17"/>
      <c r="AE324" s="17"/>
      <c r="AF324" s="17"/>
      <c r="AG324" s="17"/>
      <c r="AH324" s="17"/>
      <c r="AI324" s="17"/>
      <c r="AJ324" s="17"/>
      <c r="AK324" s="17"/>
      <c r="AL324" s="17"/>
      <c r="AM324" s="17"/>
      <c r="AN324" s="17"/>
      <c r="AO324" s="17"/>
      <c r="AP324" s="17"/>
      <c r="AQ324" s="17"/>
      <c r="AR324" s="17"/>
      <c r="AS324" s="17"/>
      <c r="AT324" s="17"/>
      <c r="AU324" s="17"/>
      <c r="AV324" s="17"/>
      <c r="AW324" s="17"/>
      <c r="AX324" s="17"/>
      <c r="AY324" s="17"/>
      <c r="AZ324" s="17"/>
      <c r="BA324" s="17"/>
      <c r="BB324" s="17"/>
      <c r="BC324" s="17"/>
      <c r="BD324" s="17"/>
      <c r="BE324" s="17"/>
      <c r="BF324" s="17"/>
      <c r="BG324" s="17"/>
      <c r="BH324" s="17"/>
      <c r="BI324" s="17"/>
      <c r="BJ324" s="17"/>
      <c r="BK324" s="17"/>
      <c r="BL324" s="17"/>
      <c r="BM324" s="17"/>
      <c r="BN324" s="17"/>
      <c r="BO324" s="17"/>
      <c r="BP324" s="17"/>
      <c r="BQ324" s="17"/>
      <c r="BR324" s="17"/>
      <c r="BS324" s="17"/>
      <c r="BT324" s="17"/>
      <c r="BU324" s="17"/>
      <c r="BV324" s="17"/>
      <c r="BW324" s="17"/>
      <c r="BX324" s="17"/>
      <c r="BY324" s="17"/>
      <c r="BZ324" s="17"/>
      <c r="CA324" s="17"/>
      <c r="CB324" s="17"/>
      <c r="CC324" s="17"/>
      <c r="CD324" s="17"/>
      <c r="CE324" s="17"/>
      <c r="CF324" s="17"/>
      <c r="CG324" s="17"/>
      <c r="CH324" s="17"/>
      <c r="CI324" s="17"/>
      <c r="CJ324" s="17"/>
      <c r="CK324" s="17"/>
      <c r="CL324" s="17"/>
      <c r="CM324" s="17"/>
      <c r="CN324" s="17"/>
      <c r="CO324" s="17"/>
      <c r="CP324" s="17"/>
      <c r="CQ324" s="17"/>
      <c r="CR324" s="17"/>
      <c r="CS324" s="17"/>
      <c r="CT324" s="17"/>
      <c r="CU324" s="17"/>
      <c r="CV324" s="17"/>
      <c r="CW324" s="17"/>
      <c r="CX324" s="17"/>
      <c r="CY324" s="17"/>
      <c r="CZ324" s="17"/>
      <c r="DA324" s="17"/>
      <c r="DB324" s="17"/>
      <c r="DC324" s="17"/>
      <c r="DD324" s="17"/>
      <c r="DE324" s="17"/>
      <c r="DF324" s="17"/>
      <c r="DG324" s="17"/>
      <c r="DH324" s="17"/>
      <c r="DI324" s="17"/>
      <c r="DJ324" s="17"/>
      <c r="DK324" s="17"/>
      <c r="DL324" s="17"/>
      <c r="DM324" s="17"/>
      <c r="DN324" s="17"/>
      <c r="DO324" s="17"/>
      <c r="DP324" s="17"/>
      <c r="DQ324" s="17"/>
      <c r="DR324" s="17"/>
      <c r="DS324" s="17"/>
      <c r="DT324" s="17"/>
      <c r="DU324" s="17"/>
      <c r="DV324" s="17"/>
      <c r="DW324" s="17"/>
      <c r="DX324" s="17"/>
      <c r="DY324" s="17"/>
      <c r="DZ324" s="17"/>
      <c r="EA324" s="17"/>
      <c r="EB324" s="17"/>
      <c r="EC324" s="17"/>
      <c r="ED324" s="17"/>
      <c r="EE324" s="17"/>
      <c r="EF324" s="17"/>
      <c r="EG324" s="17"/>
      <c r="EH324" s="17"/>
      <c r="EI324" s="17"/>
      <c r="EJ324" s="17"/>
      <c r="EK324" s="17"/>
      <c r="EL324" s="17"/>
      <c r="EM324" s="17"/>
      <c r="EN324" s="17"/>
      <c r="EO324" s="17"/>
      <c r="EP324" s="17"/>
      <c r="EQ324" s="17"/>
      <c r="ER324" s="17"/>
      <c r="ES324" s="17"/>
      <c r="ET324" s="17"/>
      <c r="EU324" s="17"/>
      <c r="EV324" s="17"/>
      <c r="EW324" s="17"/>
      <c r="EX324" s="17"/>
      <c r="EY324" s="17"/>
      <c r="EZ324" s="17"/>
      <c r="FA324" s="17"/>
      <c r="FB324" s="17"/>
      <c r="FC324" s="17"/>
      <c r="FD324" s="17"/>
      <c r="FE324" s="17"/>
      <c r="FF324" s="17"/>
      <c r="FG324" s="17"/>
      <c r="FH324" s="17"/>
      <c r="FI324" s="17"/>
      <c r="FJ324" s="17"/>
      <c r="FK324" s="17"/>
      <c r="FL324" s="17"/>
      <c r="FM324" s="17"/>
      <c r="FN324" s="17"/>
      <c r="FO324" s="17"/>
      <c r="FP324" s="17"/>
      <c r="FQ324" s="17"/>
      <c r="FR324" s="17"/>
      <c r="FS324" s="17"/>
      <c r="FT324" s="17"/>
      <c r="FU324" s="17"/>
      <c r="FV324" s="17"/>
      <c r="FW324" s="17"/>
      <c r="FX324" s="17"/>
      <c r="FY324" s="17"/>
      <c r="FZ324" s="17"/>
      <c r="GA324" s="17"/>
      <c r="GB324" s="17"/>
      <c r="GC324" s="17"/>
      <c r="GD324" s="17"/>
      <c r="GE324" s="17"/>
      <c r="GF324" s="17"/>
      <c r="GG324" s="17"/>
      <c r="GH324" s="17"/>
      <c r="GI324" s="17"/>
      <c r="GJ324" s="17"/>
      <c r="GK324" s="17"/>
      <c r="GL324" s="17"/>
      <c r="GM324" s="17"/>
      <c r="GN324" s="17"/>
      <c r="GO324" s="17"/>
      <c r="GP324" s="17"/>
      <c r="GQ324" s="17"/>
      <c r="GR324" s="17"/>
      <c r="GS324" s="17"/>
      <c r="GT324" s="17"/>
      <c r="GU324" s="17"/>
      <c r="GV324" s="17"/>
      <c r="GW324" s="17"/>
      <c r="GX324" s="17"/>
      <c r="GY324" s="17"/>
      <c r="GZ324" s="17"/>
      <c r="HA324" s="17"/>
      <c r="HB324" s="17"/>
      <c r="HC324" s="17"/>
      <c r="HD324" s="17"/>
      <c r="HE324" s="17"/>
      <c r="HF324" s="17"/>
      <c r="HG324" s="17"/>
      <c r="HH324" s="17"/>
      <c r="HI324" s="17"/>
      <c r="HJ324" s="17"/>
      <c r="HK324" s="17"/>
      <c r="HL324" s="17"/>
      <c r="HM324" s="17"/>
      <c r="HN324" s="17"/>
    </row>
    <row r="325" spans="2:222" s="18" customFormat="1" ht="33.75">
      <c r="B325" s="129" t="s">
        <v>951</v>
      </c>
      <c r="C325" s="46" t="s">
        <v>1082</v>
      </c>
      <c r="D325" s="40" t="s">
        <v>5</v>
      </c>
      <c r="E325" s="40">
        <v>21</v>
      </c>
      <c r="F325" s="40" t="s">
        <v>151</v>
      </c>
      <c r="G325" s="40" t="s">
        <v>1087</v>
      </c>
      <c r="H325" s="78" t="s">
        <v>1066</v>
      </c>
      <c r="I325" s="68">
        <v>890.06</v>
      </c>
      <c r="J325" s="68">
        <f t="shared" si="16"/>
        <v>18691.259999999998</v>
      </c>
      <c r="K325" s="17"/>
      <c r="L325" s="17"/>
      <c r="M325" s="17"/>
      <c r="N325" s="17"/>
      <c r="O325" s="17"/>
      <c r="P325" s="17"/>
      <c r="Q325" s="17"/>
      <c r="R325" s="17"/>
      <c r="S325" s="17"/>
      <c r="T325" s="17"/>
      <c r="U325" s="17"/>
      <c r="V325" s="17"/>
      <c r="W325" s="17"/>
      <c r="X325" s="17"/>
      <c r="Y325" s="17"/>
      <c r="Z325" s="17"/>
      <c r="AA325" s="17"/>
      <c r="AB325" s="17"/>
      <c r="AC325" s="17"/>
      <c r="AD325" s="17"/>
      <c r="AE325" s="17"/>
      <c r="AF325" s="17"/>
      <c r="AG325" s="17"/>
      <c r="AH325" s="17"/>
      <c r="AI325" s="17"/>
      <c r="AJ325" s="17"/>
      <c r="AK325" s="17"/>
      <c r="AL325" s="17"/>
      <c r="AM325" s="17"/>
      <c r="AN325" s="17"/>
      <c r="AO325" s="17"/>
      <c r="AP325" s="17"/>
      <c r="AQ325" s="17"/>
      <c r="AR325" s="17"/>
      <c r="AS325" s="17"/>
      <c r="AT325" s="17"/>
      <c r="AU325" s="17"/>
      <c r="AV325" s="17"/>
      <c r="AW325" s="17"/>
      <c r="AX325" s="17"/>
      <c r="AY325" s="17"/>
      <c r="AZ325" s="17"/>
      <c r="BA325" s="17"/>
      <c r="BB325" s="17"/>
      <c r="BC325" s="17"/>
      <c r="BD325" s="17"/>
      <c r="BE325" s="17"/>
      <c r="BF325" s="17"/>
      <c r="BG325" s="17"/>
      <c r="BH325" s="17"/>
      <c r="BI325" s="17"/>
      <c r="BJ325" s="17"/>
      <c r="BK325" s="17"/>
      <c r="BL325" s="17"/>
      <c r="BM325" s="17"/>
      <c r="BN325" s="17"/>
      <c r="BO325" s="17"/>
      <c r="BP325" s="17"/>
      <c r="BQ325" s="17"/>
      <c r="BR325" s="17"/>
      <c r="BS325" s="17"/>
      <c r="BT325" s="17"/>
      <c r="BU325" s="17"/>
      <c r="BV325" s="17"/>
      <c r="BW325" s="17"/>
      <c r="BX325" s="17"/>
      <c r="BY325" s="17"/>
      <c r="BZ325" s="17"/>
      <c r="CA325" s="17"/>
      <c r="CB325" s="17"/>
      <c r="CC325" s="17"/>
      <c r="CD325" s="17"/>
      <c r="CE325" s="17"/>
      <c r="CF325" s="17"/>
      <c r="CG325" s="17"/>
      <c r="CH325" s="17"/>
      <c r="CI325" s="17"/>
      <c r="CJ325" s="17"/>
      <c r="CK325" s="17"/>
      <c r="CL325" s="17"/>
      <c r="CM325" s="17"/>
      <c r="CN325" s="17"/>
      <c r="CO325" s="17"/>
      <c r="CP325" s="17"/>
      <c r="CQ325" s="17"/>
      <c r="CR325" s="17"/>
      <c r="CS325" s="17"/>
      <c r="CT325" s="17"/>
      <c r="CU325" s="17"/>
      <c r="CV325" s="17"/>
      <c r="CW325" s="17"/>
      <c r="CX325" s="17"/>
      <c r="CY325" s="17"/>
      <c r="CZ325" s="17"/>
      <c r="DA325" s="17"/>
      <c r="DB325" s="17"/>
      <c r="DC325" s="17"/>
      <c r="DD325" s="17"/>
      <c r="DE325" s="17"/>
      <c r="DF325" s="17"/>
      <c r="DG325" s="17"/>
      <c r="DH325" s="17"/>
      <c r="DI325" s="17"/>
      <c r="DJ325" s="17"/>
      <c r="DK325" s="17"/>
      <c r="DL325" s="17"/>
      <c r="DM325" s="17"/>
      <c r="DN325" s="17"/>
      <c r="DO325" s="17"/>
      <c r="DP325" s="17"/>
      <c r="DQ325" s="17"/>
      <c r="DR325" s="17"/>
      <c r="DS325" s="17"/>
      <c r="DT325" s="17"/>
      <c r="DU325" s="17"/>
      <c r="DV325" s="17"/>
      <c r="DW325" s="17"/>
      <c r="DX325" s="17"/>
      <c r="DY325" s="17"/>
      <c r="DZ325" s="17"/>
      <c r="EA325" s="17"/>
      <c r="EB325" s="17"/>
      <c r="EC325" s="17"/>
      <c r="ED325" s="17"/>
      <c r="EE325" s="17"/>
      <c r="EF325" s="17"/>
      <c r="EG325" s="17"/>
      <c r="EH325" s="17"/>
      <c r="EI325" s="17"/>
      <c r="EJ325" s="17"/>
      <c r="EK325" s="17"/>
      <c r="EL325" s="17"/>
      <c r="EM325" s="17"/>
      <c r="EN325" s="17"/>
      <c r="EO325" s="17"/>
      <c r="EP325" s="17"/>
      <c r="EQ325" s="17"/>
      <c r="ER325" s="17"/>
      <c r="ES325" s="17"/>
      <c r="ET325" s="17"/>
      <c r="EU325" s="17"/>
      <c r="EV325" s="17"/>
      <c r="EW325" s="17"/>
      <c r="EX325" s="17"/>
      <c r="EY325" s="17"/>
      <c r="EZ325" s="17"/>
      <c r="FA325" s="17"/>
      <c r="FB325" s="17"/>
      <c r="FC325" s="17"/>
      <c r="FD325" s="17"/>
      <c r="FE325" s="17"/>
      <c r="FF325" s="17"/>
      <c r="FG325" s="17"/>
      <c r="FH325" s="17"/>
      <c r="FI325" s="17"/>
      <c r="FJ325" s="17"/>
      <c r="FK325" s="17"/>
      <c r="FL325" s="17"/>
      <c r="FM325" s="17"/>
      <c r="FN325" s="17"/>
      <c r="FO325" s="17"/>
      <c r="FP325" s="17"/>
      <c r="FQ325" s="17"/>
      <c r="FR325" s="17"/>
      <c r="FS325" s="17"/>
      <c r="FT325" s="17"/>
      <c r="FU325" s="17"/>
      <c r="FV325" s="17"/>
      <c r="FW325" s="17"/>
      <c r="FX325" s="17"/>
      <c r="FY325" s="17"/>
      <c r="FZ325" s="17"/>
      <c r="GA325" s="17"/>
      <c r="GB325" s="17"/>
      <c r="GC325" s="17"/>
      <c r="GD325" s="17"/>
      <c r="GE325" s="17"/>
      <c r="GF325" s="17"/>
      <c r="GG325" s="17"/>
      <c r="GH325" s="17"/>
      <c r="GI325" s="17"/>
      <c r="GJ325" s="17"/>
      <c r="GK325" s="17"/>
      <c r="GL325" s="17"/>
      <c r="GM325" s="17"/>
      <c r="GN325" s="17"/>
      <c r="GO325" s="17"/>
      <c r="GP325" s="17"/>
      <c r="GQ325" s="17"/>
      <c r="GR325" s="17"/>
      <c r="GS325" s="17"/>
      <c r="GT325" s="17"/>
      <c r="GU325" s="17"/>
      <c r="GV325" s="17"/>
      <c r="GW325" s="17"/>
      <c r="GX325" s="17"/>
      <c r="GY325" s="17"/>
      <c r="GZ325" s="17"/>
      <c r="HA325" s="17"/>
      <c r="HB325" s="17"/>
      <c r="HC325" s="17"/>
      <c r="HD325" s="17"/>
      <c r="HE325" s="17"/>
      <c r="HF325" s="17"/>
      <c r="HG325" s="17"/>
      <c r="HH325" s="17"/>
      <c r="HI325" s="17"/>
      <c r="HJ325" s="17"/>
      <c r="HK325" s="17"/>
      <c r="HL325" s="17"/>
      <c r="HM325" s="17"/>
      <c r="HN325" s="17"/>
    </row>
    <row r="326" spans="2:222" s="18" customFormat="1" ht="33.75">
      <c r="B326" s="129" t="s">
        <v>952</v>
      </c>
      <c r="C326" s="46" t="s">
        <v>261</v>
      </c>
      <c r="D326" s="40" t="s">
        <v>5</v>
      </c>
      <c r="E326" s="40">
        <v>14</v>
      </c>
      <c r="F326" s="40" t="s">
        <v>151</v>
      </c>
      <c r="G326" s="40" t="s">
        <v>1087</v>
      </c>
      <c r="H326" s="78" t="s">
        <v>1067</v>
      </c>
      <c r="I326" s="68">
        <v>876.49</v>
      </c>
      <c r="J326" s="68">
        <f t="shared" si="16"/>
        <v>12270.86</v>
      </c>
      <c r="K326" s="17"/>
      <c r="L326" s="17"/>
      <c r="M326" s="17"/>
      <c r="N326" s="17"/>
      <c r="O326" s="17"/>
      <c r="P326" s="17"/>
      <c r="Q326" s="17"/>
      <c r="R326" s="17"/>
      <c r="S326" s="17"/>
      <c r="T326" s="17"/>
      <c r="U326" s="17"/>
      <c r="V326" s="17"/>
      <c r="W326" s="17"/>
      <c r="X326" s="17"/>
      <c r="Y326" s="17"/>
      <c r="Z326" s="17"/>
      <c r="AA326" s="17"/>
      <c r="AB326" s="17"/>
      <c r="AC326" s="17"/>
      <c r="AD326" s="17"/>
      <c r="AE326" s="17"/>
      <c r="AF326" s="17"/>
      <c r="AG326" s="17"/>
      <c r="AH326" s="17"/>
      <c r="AI326" s="17"/>
      <c r="AJ326" s="17"/>
      <c r="AK326" s="17"/>
      <c r="AL326" s="17"/>
      <c r="AM326" s="17"/>
      <c r="AN326" s="17"/>
      <c r="AO326" s="17"/>
      <c r="AP326" s="17"/>
      <c r="AQ326" s="17"/>
      <c r="AR326" s="17"/>
      <c r="AS326" s="17"/>
      <c r="AT326" s="17"/>
      <c r="AU326" s="17"/>
      <c r="AV326" s="17"/>
      <c r="AW326" s="17"/>
      <c r="AX326" s="17"/>
      <c r="AY326" s="17"/>
      <c r="AZ326" s="17"/>
      <c r="BA326" s="17"/>
      <c r="BB326" s="17"/>
      <c r="BC326" s="17"/>
      <c r="BD326" s="17"/>
      <c r="BE326" s="17"/>
      <c r="BF326" s="17"/>
      <c r="BG326" s="17"/>
      <c r="BH326" s="17"/>
      <c r="BI326" s="17"/>
      <c r="BJ326" s="17"/>
      <c r="BK326" s="17"/>
      <c r="BL326" s="17"/>
      <c r="BM326" s="17"/>
      <c r="BN326" s="17"/>
      <c r="BO326" s="17"/>
      <c r="BP326" s="17"/>
      <c r="BQ326" s="17"/>
      <c r="BR326" s="17"/>
      <c r="BS326" s="17"/>
      <c r="BT326" s="17"/>
      <c r="BU326" s="17"/>
      <c r="BV326" s="17"/>
      <c r="BW326" s="17"/>
      <c r="BX326" s="17"/>
      <c r="BY326" s="17"/>
      <c r="BZ326" s="17"/>
      <c r="CA326" s="17"/>
      <c r="CB326" s="17"/>
      <c r="CC326" s="17"/>
      <c r="CD326" s="17"/>
      <c r="CE326" s="17"/>
      <c r="CF326" s="17"/>
      <c r="CG326" s="17"/>
      <c r="CH326" s="17"/>
      <c r="CI326" s="17"/>
      <c r="CJ326" s="17"/>
      <c r="CK326" s="17"/>
      <c r="CL326" s="17"/>
      <c r="CM326" s="17"/>
      <c r="CN326" s="17"/>
      <c r="CO326" s="17"/>
      <c r="CP326" s="17"/>
      <c r="CQ326" s="17"/>
      <c r="CR326" s="17"/>
      <c r="CS326" s="17"/>
      <c r="CT326" s="17"/>
      <c r="CU326" s="17"/>
      <c r="CV326" s="17"/>
      <c r="CW326" s="17"/>
      <c r="CX326" s="17"/>
      <c r="CY326" s="17"/>
      <c r="CZ326" s="17"/>
      <c r="DA326" s="17"/>
      <c r="DB326" s="17"/>
      <c r="DC326" s="17"/>
      <c r="DD326" s="17"/>
      <c r="DE326" s="17"/>
      <c r="DF326" s="17"/>
      <c r="DG326" s="17"/>
      <c r="DH326" s="17"/>
      <c r="DI326" s="17"/>
      <c r="DJ326" s="17"/>
      <c r="DK326" s="17"/>
      <c r="DL326" s="17"/>
      <c r="DM326" s="17"/>
      <c r="DN326" s="17"/>
      <c r="DO326" s="17"/>
      <c r="DP326" s="17"/>
      <c r="DQ326" s="17"/>
      <c r="DR326" s="17"/>
      <c r="DS326" s="17"/>
      <c r="DT326" s="17"/>
      <c r="DU326" s="17"/>
      <c r="DV326" s="17"/>
      <c r="DW326" s="17"/>
      <c r="DX326" s="17"/>
      <c r="DY326" s="17"/>
      <c r="DZ326" s="17"/>
      <c r="EA326" s="17"/>
      <c r="EB326" s="17"/>
      <c r="EC326" s="17"/>
      <c r="ED326" s="17"/>
      <c r="EE326" s="17"/>
      <c r="EF326" s="17"/>
      <c r="EG326" s="17"/>
      <c r="EH326" s="17"/>
      <c r="EI326" s="17"/>
      <c r="EJ326" s="17"/>
      <c r="EK326" s="17"/>
      <c r="EL326" s="17"/>
      <c r="EM326" s="17"/>
      <c r="EN326" s="17"/>
      <c r="EO326" s="17"/>
      <c r="EP326" s="17"/>
      <c r="EQ326" s="17"/>
      <c r="ER326" s="17"/>
      <c r="ES326" s="17"/>
      <c r="ET326" s="17"/>
      <c r="EU326" s="17"/>
      <c r="EV326" s="17"/>
      <c r="EW326" s="17"/>
      <c r="EX326" s="17"/>
      <c r="EY326" s="17"/>
      <c r="EZ326" s="17"/>
      <c r="FA326" s="17"/>
      <c r="FB326" s="17"/>
      <c r="FC326" s="17"/>
      <c r="FD326" s="17"/>
      <c r="FE326" s="17"/>
      <c r="FF326" s="17"/>
      <c r="FG326" s="17"/>
      <c r="FH326" s="17"/>
      <c r="FI326" s="17"/>
      <c r="FJ326" s="17"/>
      <c r="FK326" s="17"/>
      <c r="FL326" s="17"/>
      <c r="FM326" s="17"/>
      <c r="FN326" s="17"/>
      <c r="FO326" s="17"/>
      <c r="FP326" s="17"/>
      <c r="FQ326" s="17"/>
      <c r="FR326" s="17"/>
      <c r="FS326" s="17"/>
      <c r="FT326" s="17"/>
      <c r="FU326" s="17"/>
      <c r="FV326" s="17"/>
      <c r="FW326" s="17"/>
      <c r="FX326" s="17"/>
      <c r="FY326" s="17"/>
      <c r="FZ326" s="17"/>
      <c r="GA326" s="17"/>
      <c r="GB326" s="17"/>
      <c r="GC326" s="17"/>
      <c r="GD326" s="17"/>
      <c r="GE326" s="17"/>
      <c r="GF326" s="17"/>
      <c r="GG326" s="17"/>
      <c r="GH326" s="17"/>
      <c r="GI326" s="17"/>
      <c r="GJ326" s="17"/>
      <c r="GK326" s="17"/>
      <c r="GL326" s="17"/>
      <c r="GM326" s="17"/>
      <c r="GN326" s="17"/>
      <c r="GO326" s="17"/>
      <c r="GP326" s="17"/>
      <c r="GQ326" s="17"/>
      <c r="GR326" s="17"/>
      <c r="GS326" s="17"/>
      <c r="GT326" s="17"/>
      <c r="GU326" s="17"/>
      <c r="GV326" s="17"/>
      <c r="GW326" s="17"/>
      <c r="GX326" s="17"/>
      <c r="GY326" s="17"/>
      <c r="GZ326" s="17"/>
      <c r="HA326" s="17"/>
      <c r="HB326" s="17"/>
      <c r="HC326" s="17"/>
      <c r="HD326" s="17"/>
      <c r="HE326" s="17"/>
      <c r="HF326" s="17"/>
      <c r="HG326" s="17"/>
      <c r="HH326" s="17"/>
      <c r="HI326" s="17"/>
      <c r="HJ326" s="17"/>
      <c r="HK326" s="17"/>
      <c r="HL326" s="17"/>
      <c r="HM326" s="17"/>
      <c r="HN326" s="17"/>
    </row>
    <row r="327" spans="2:222" s="18" customFormat="1" ht="33.75">
      <c r="B327" s="129" t="s">
        <v>953</v>
      </c>
      <c r="C327" s="46" t="s">
        <v>1078</v>
      </c>
      <c r="D327" s="40" t="s">
        <v>5</v>
      </c>
      <c r="E327" s="40">
        <v>231</v>
      </c>
      <c r="F327" s="40" t="s">
        <v>151</v>
      </c>
      <c r="G327" s="40" t="s">
        <v>22</v>
      </c>
      <c r="H327" s="78" t="s">
        <v>1077</v>
      </c>
      <c r="I327" s="16">
        <v>47.95</v>
      </c>
      <c r="J327" s="16">
        <f t="shared" si="16"/>
        <v>11076.45</v>
      </c>
      <c r="K327" s="17"/>
      <c r="L327" s="17"/>
      <c r="M327" s="17"/>
      <c r="N327" s="17"/>
      <c r="O327" s="17"/>
      <c r="P327" s="17"/>
      <c r="Q327" s="17"/>
      <c r="R327" s="17"/>
      <c r="S327" s="17"/>
      <c r="T327" s="17"/>
      <c r="U327" s="17"/>
      <c r="V327" s="17"/>
      <c r="W327" s="17"/>
      <c r="X327" s="17"/>
      <c r="Y327" s="17"/>
      <c r="Z327" s="17"/>
      <c r="AA327" s="17"/>
      <c r="AB327" s="17"/>
      <c r="AC327" s="17"/>
      <c r="AD327" s="17"/>
      <c r="AE327" s="17"/>
      <c r="AF327" s="17"/>
      <c r="AG327" s="17"/>
      <c r="AH327" s="17"/>
      <c r="AI327" s="17"/>
      <c r="AJ327" s="17"/>
      <c r="AK327" s="17"/>
      <c r="AL327" s="17"/>
      <c r="AM327" s="17"/>
      <c r="AN327" s="17"/>
      <c r="AO327" s="17"/>
      <c r="AP327" s="17"/>
      <c r="AQ327" s="17"/>
      <c r="AR327" s="17"/>
      <c r="AS327" s="17"/>
      <c r="AT327" s="17"/>
      <c r="AU327" s="17"/>
      <c r="AV327" s="17"/>
      <c r="AW327" s="17"/>
      <c r="AX327" s="17"/>
      <c r="AY327" s="17"/>
      <c r="AZ327" s="17"/>
      <c r="BA327" s="17"/>
      <c r="BB327" s="17"/>
      <c r="BC327" s="17"/>
      <c r="BD327" s="17"/>
      <c r="BE327" s="17"/>
      <c r="BF327" s="17"/>
      <c r="BG327" s="17"/>
      <c r="BH327" s="17"/>
      <c r="BI327" s="17"/>
      <c r="BJ327" s="17"/>
      <c r="BK327" s="17"/>
      <c r="BL327" s="17"/>
      <c r="BM327" s="17"/>
      <c r="BN327" s="17"/>
      <c r="BO327" s="17"/>
      <c r="BP327" s="17"/>
      <c r="BQ327" s="17"/>
      <c r="BR327" s="17"/>
      <c r="BS327" s="17"/>
      <c r="BT327" s="17"/>
      <c r="BU327" s="17"/>
      <c r="BV327" s="17"/>
      <c r="BW327" s="17"/>
      <c r="BX327" s="17"/>
      <c r="BY327" s="17"/>
      <c r="BZ327" s="17"/>
      <c r="CA327" s="17"/>
      <c r="CB327" s="17"/>
      <c r="CC327" s="17"/>
      <c r="CD327" s="17"/>
      <c r="CE327" s="17"/>
      <c r="CF327" s="17"/>
      <c r="CG327" s="17"/>
      <c r="CH327" s="17"/>
      <c r="CI327" s="17"/>
      <c r="CJ327" s="17"/>
      <c r="CK327" s="17"/>
      <c r="CL327" s="17"/>
      <c r="CM327" s="17"/>
      <c r="CN327" s="17"/>
      <c r="CO327" s="17"/>
      <c r="CP327" s="17"/>
      <c r="CQ327" s="17"/>
      <c r="CR327" s="17"/>
      <c r="CS327" s="17"/>
      <c r="CT327" s="17"/>
      <c r="CU327" s="17"/>
      <c r="CV327" s="17"/>
      <c r="CW327" s="17"/>
      <c r="CX327" s="17"/>
      <c r="CY327" s="17"/>
      <c r="CZ327" s="17"/>
      <c r="DA327" s="17"/>
      <c r="DB327" s="17"/>
      <c r="DC327" s="17"/>
      <c r="DD327" s="17"/>
      <c r="DE327" s="17"/>
      <c r="DF327" s="17"/>
      <c r="DG327" s="17"/>
      <c r="DH327" s="17"/>
      <c r="DI327" s="17"/>
      <c r="DJ327" s="17"/>
      <c r="DK327" s="17"/>
      <c r="DL327" s="17"/>
      <c r="DM327" s="17"/>
      <c r="DN327" s="17"/>
      <c r="DO327" s="17"/>
      <c r="DP327" s="17"/>
      <c r="DQ327" s="17"/>
      <c r="DR327" s="17"/>
      <c r="DS327" s="17"/>
      <c r="DT327" s="17"/>
      <c r="DU327" s="17"/>
      <c r="DV327" s="17"/>
      <c r="DW327" s="17"/>
      <c r="DX327" s="17"/>
      <c r="DY327" s="17"/>
      <c r="DZ327" s="17"/>
      <c r="EA327" s="17"/>
      <c r="EB327" s="17"/>
      <c r="EC327" s="17"/>
      <c r="ED327" s="17"/>
      <c r="EE327" s="17"/>
      <c r="EF327" s="17"/>
      <c r="EG327" s="17"/>
      <c r="EH327" s="17"/>
      <c r="EI327" s="17"/>
      <c r="EJ327" s="17"/>
      <c r="EK327" s="17"/>
      <c r="EL327" s="17"/>
      <c r="EM327" s="17"/>
      <c r="EN327" s="17"/>
      <c r="EO327" s="17"/>
      <c r="EP327" s="17"/>
      <c r="EQ327" s="17"/>
      <c r="ER327" s="17"/>
      <c r="ES327" s="17"/>
      <c r="ET327" s="17"/>
      <c r="EU327" s="17"/>
      <c r="EV327" s="17"/>
      <c r="EW327" s="17"/>
      <c r="EX327" s="17"/>
      <c r="EY327" s="17"/>
      <c r="EZ327" s="17"/>
      <c r="FA327" s="17"/>
      <c r="FB327" s="17"/>
      <c r="FC327" s="17"/>
      <c r="FD327" s="17"/>
      <c r="FE327" s="17"/>
      <c r="FF327" s="17"/>
      <c r="FG327" s="17"/>
      <c r="FH327" s="17"/>
      <c r="FI327" s="17"/>
      <c r="FJ327" s="17"/>
      <c r="FK327" s="17"/>
      <c r="FL327" s="17"/>
      <c r="FM327" s="17"/>
      <c r="FN327" s="17"/>
      <c r="FO327" s="17"/>
      <c r="FP327" s="17"/>
      <c r="FQ327" s="17"/>
      <c r="FR327" s="17"/>
      <c r="FS327" s="17"/>
      <c r="FT327" s="17"/>
      <c r="FU327" s="17"/>
      <c r="FV327" s="17"/>
      <c r="FW327" s="17"/>
      <c r="FX327" s="17"/>
      <c r="FY327" s="17"/>
      <c r="FZ327" s="17"/>
      <c r="GA327" s="17"/>
      <c r="GB327" s="17"/>
      <c r="GC327" s="17"/>
      <c r="GD327" s="17"/>
      <c r="GE327" s="17"/>
      <c r="GF327" s="17"/>
      <c r="GG327" s="17"/>
      <c r="GH327" s="17"/>
      <c r="GI327" s="17"/>
      <c r="GJ327" s="17"/>
      <c r="GK327" s="17"/>
      <c r="GL327" s="17"/>
      <c r="GM327" s="17"/>
      <c r="GN327" s="17"/>
      <c r="GO327" s="17"/>
      <c r="GP327" s="17"/>
      <c r="GQ327" s="17"/>
      <c r="GR327" s="17"/>
      <c r="GS327" s="17"/>
      <c r="GT327" s="17"/>
      <c r="GU327" s="17"/>
      <c r="GV327" s="17"/>
      <c r="GW327" s="17"/>
      <c r="GX327" s="17"/>
      <c r="GY327" s="17"/>
      <c r="GZ327" s="17"/>
      <c r="HA327" s="17"/>
      <c r="HB327" s="17"/>
      <c r="HC327" s="17"/>
      <c r="HD327" s="17"/>
      <c r="HE327" s="17"/>
      <c r="HF327" s="17"/>
      <c r="HG327" s="17"/>
      <c r="HH327" s="17"/>
      <c r="HI327" s="17"/>
      <c r="HJ327" s="17"/>
      <c r="HK327" s="17"/>
      <c r="HL327" s="17"/>
      <c r="HM327" s="17"/>
      <c r="HN327" s="17"/>
    </row>
    <row r="328" spans="2:222" s="18" customFormat="1" ht="33.75">
      <c r="B328" s="129" t="s">
        <v>954</v>
      </c>
      <c r="C328" s="32" t="s">
        <v>1075</v>
      </c>
      <c r="D328" s="129" t="s">
        <v>5</v>
      </c>
      <c r="E328" s="41">
        <v>462</v>
      </c>
      <c r="F328" s="129" t="s">
        <v>151</v>
      </c>
      <c r="G328" s="129" t="s">
        <v>22</v>
      </c>
      <c r="H328" s="15" t="s">
        <v>1076</v>
      </c>
      <c r="I328" s="16">
        <v>38.549999999999997</v>
      </c>
      <c r="J328" s="16">
        <f t="shared" si="16"/>
        <v>17810.099999999999</v>
      </c>
      <c r="K328" s="17"/>
      <c r="L328" s="17"/>
      <c r="M328" s="17"/>
      <c r="N328" s="17"/>
      <c r="O328" s="17"/>
      <c r="P328" s="17"/>
      <c r="Q328" s="17"/>
      <c r="R328" s="17"/>
      <c r="S328" s="17"/>
      <c r="T328" s="17"/>
      <c r="U328" s="17"/>
      <c r="V328" s="17"/>
      <c r="W328" s="17"/>
      <c r="X328" s="17"/>
      <c r="Y328" s="17"/>
      <c r="Z328" s="17"/>
      <c r="AA328" s="17"/>
      <c r="AB328" s="17"/>
      <c r="AC328" s="17"/>
      <c r="AD328" s="17"/>
      <c r="AE328" s="17"/>
      <c r="AF328" s="17"/>
      <c r="AG328" s="17"/>
      <c r="AH328" s="17"/>
      <c r="AI328" s="17"/>
      <c r="AJ328" s="17"/>
      <c r="AK328" s="17"/>
      <c r="AL328" s="17"/>
      <c r="AM328" s="17"/>
      <c r="AN328" s="17"/>
      <c r="AO328" s="17"/>
      <c r="AP328" s="17"/>
      <c r="AQ328" s="17"/>
      <c r="AR328" s="17"/>
      <c r="AS328" s="17"/>
      <c r="AT328" s="17"/>
      <c r="AU328" s="17"/>
      <c r="AV328" s="17"/>
      <c r="AW328" s="17"/>
      <c r="AX328" s="17"/>
      <c r="AY328" s="17"/>
      <c r="AZ328" s="17"/>
      <c r="BA328" s="17"/>
      <c r="BB328" s="17"/>
      <c r="BC328" s="17"/>
      <c r="BD328" s="17"/>
      <c r="BE328" s="17"/>
      <c r="BF328" s="17"/>
      <c r="BG328" s="17"/>
      <c r="BH328" s="17"/>
      <c r="BI328" s="17"/>
      <c r="BJ328" s="17"/>
      <c r="BK328" s="17"/>
      <c r="BL328" s="17"/>
      <c r="BM328" s="17"/>
      <c r="BN328" s="17"/>
      <c r="BO328" s="17"/>
      <c r="BP328" s="17"/>
      <c r="BQ328" s="17"/>
      <c r="BR328" s="17"/>
      <c r="BS328" s="17"/>
      <c r="BT328" s="17"/>
      <c r="BU328" s="17"/>
      <c r="BV328" s="17"/>
      <c r="BW328" s="17"/>
      <c r="BX328" s="17"/>
      <c r="BY328" s="17"/>
      <c r="BZ328" s="17"/>
      <c r="CA328" s="17"/>
      <c r="CB328" s="17"/>
      <c r="CC328" s="17"/>
      <c r="CD328" s="17"/>
      <c r="CE328" s="17"/>
      <c r="CF328" s="17"/>
      <c r="CG328" s="17"/>
      <c r="CH328" s="17"/>
      <c r="CI328" s="17"/>
      <c r="CJ328" s="17"/>
      <c r="CK328" s="17"/>
      <c r="CL328" s="17"/>
      <c r="CM328" s="17"/>
      <c r="CN328" s="17"/>
      <c r="CO328" s="17"/>
      <c r="CP328" s="17"/>
      <c r="CQ328" s="17"/>
      <c r="CR328" s="17"/>
      <c r="CS328" s="17"/>
      <c r="CT328" s="17"/>
      <c r="CU328" s="17"/>
      <c r="CV328" s="17"/>
      <c r="CW328" s="17"/>
      <c r="CX328" s="17"/>
      <c r="CY328" s="17"/>
      <c r="CZ328" s="17"/>
      <c r="DA328" s="17"/>
      <c r="DB328" s="17"/>
      <c r="DC328" s="17"/>
      <c r="DD328" s="17"/>
      <c r="DE328" s="17"/>
      <c r="DF328" s="17"/>
      <c r="DG328" s="17"/>
      <c r="DH328" s="17"/>
      <c r="DI328" s="17"/>
      <c r="DJ328" s="17"/>
      <c r="DK328" s="17"/>
      <c r="DL328" s="17"/>
      <c r="DM328" s="17"/>
      <c r="DN328" s="17"/>
      <c r="DO328" s="17"/>
      <c r="DP328" s="17"/>
      <c r="DQ328" s="17"/>
      <c r="DR328" s="17"/>
      <c r="DS328" s="17"/>
      <c r="DT328" s="17"/>
      <c r="DU328" s="17"/>
      <c r="DV328" s="17"/>
      <c r="DW328" s="17"/>
      <c r="DX328" s="17"/>
      <c r="DY328" s="17"/>
      <c r="DZ328" s="17"/>
      <c r="EA328" s="17"/>
      <c r="EB328" s="17"/>
      <c r="EC328" s="17"/>
      <c r="ED328" s="17"/>
      <c r="EE328" s="17"/>
      <c r="EF328" s="17"/>
      <c r="EG328" s="17"/>
      <c r="EH328" s="17"/>
      <c r="EI328" s="17"/>
      <c r="EJ328" s="17"/>
      <c r="EK328" s="17"/>
      <c r="EL328" s="17"/>
      <c r="EM328" s="17"/>
      <c r="EN328" s="17"/>
      <c r="EO328" s="17"/>
      <c r="EP328" s="17"/>
      <c r="EQ328" s="17"/>
      <c r="ER328" s="17"/>
      <c r="ES328" s="17"/>
      <c r="ET328" s="17"/>
      <c r="EU328" s="17"/>
      <c r="EV328" s="17"/>
      <c r="EW328" s="17"/>
      <c r="EX328" s="17"/>
      <c r="EY328" s="17"/>
      <c r="EZ328" s="17"/>
      <c r="FA328" s="17"/>
      <c r="FB328" s="17"/>
      <c r="FC328" s="17"/>
      <c r="FD328" s="17"/>
      <c r="FE328" s="17"/>
      <c r="FF328" s="17"/>
      <c r="FG328" s="17"/>
      <c r="FH328" s="17"/>
      <c r="FI328" s="17"/>
      <c r="FJ328" s="17"/>
      <c r="FK328" s="17"/>
      <c r="FL328" s="17"/>
      <c r="FM328" s="17"/>
      <c r="FN328" s="17"/>
      <c r="FO328" s="17"/>
      <c r="FP328" s="17"/>
      <c r="FQ328" s="17"/>
      <c r="FR328" s="17"/>
      <c r="FS328" s="17"/>
      <c r="FT328" s="17"/>
      <c r="FU328" s="17"/>
      <c r="FV328" s="17"/>
      <c r="FW328" s="17"/>
      <c r="FX328" s="17"/>
      <c r="FY328" s="17"/>
      <c r="FZ328" s="17"/>
      <c r="GA328" s="17"/>
      <c r="GB328" s="17"/>
      <c r="GC328" s="17"/>
      <c r="GD328" s="17"/>
      <c r="GE328" s="17"/>
      <c r="GF328" s="17"/>
      <c r="GG328" s="17"/>
      <c r="GH328" s="17"/>
      <c r="GI328" s="17"/>
      <c r="GJ328" s="17"/>
      <c r="GK328" s="17"/>
      <c r="GL328" s="17"/>
      <c r="GM328" s="17"/>
      <c r="GN328" s="17"/>
      <c r="GO328" s="17"/>
      <c r="GP328" s="17"/>
      <c r="GQ328" s="17"/>
      <c r="GR328" s="17"/>
      <c r="GS328" s="17"/>
      <c r="GT328" s="17"/>
      <c r="GU328" s="17"/>
      <c r="GV328" s="17"/>
      <c r="GW328" s="17"/>
      <c r="GX328" s="17"/>
      <c r="GY328" s="17"/>
      <c r="GZ328" s="17"/>
      <c r="HA328" s="17"/>
      <c r="HB328" s="17"/>
      <c r="HC328" s="17"/>
      <c r="HD328" s="17"/>
      <c r="HE328" s="17"/>
      <c r="HF328" s="17"/>
      <c r="HG328" s="17"/>
      <c r="HH328" s="17"/>
      <c r="HI328" s="17"/>
      <c r="HJ328" s="17"/>
      <c r="HK328" s="17"/>
      <c r="HL328" s="17"/>
      <c r="HM328" s="17"/>
      <c r="HN328" s="17"/>
    </row>
    <row r="329" spans="2:222" s="18" customFormat="1" ht="33.75">
      <c r="B329" s="129" t="s">
        <v>955</v>
      </c>
      <c r="C329" s="32" t="s">
        <v>262</v>
      </c>
      <c r="D329" s="129" t="s">
        <v>5</v>
      </c>
      <c r="E329" s="41">
        <v>4</v>
      </c>
      <c r="F329" s="129" t="s">
        <v>151</v>
      </c>
      <c r="G329" s="129" t="s">
        <v>1087</v>
      </c>
      <c r="H329" s="15" t="s">
        <v>1068</v>
      </c>
      <c r="I329" s="16">
        <v>94</v>
      </c>
      <c r="J329" s="16">
        <f t="shared" si="16"/>
        <v>376</v>
      </c>
      <c r="K329" s="17"/>
      <c r="L329" s="17"/>
      <c r="M329" s="17"/>
      <c r="N329" s="17"/>
      <c r="O329" s="17"/>
      <c r="P329" s="17"/>
      <c r="Q329" s="17"/>
      <c r="R329" s="17"/>
      <c r="S329" s="17"/>
      <c r="T329" s="17"/>
      <c r="U329" s="17"/>
      <c r="V329" s="17"/>
      <c r="W329" s="17"/>
      <c r="X329" s="17"/>
      <c r="Y329" s="17"/>
      <c r="Z329" s="17"/>
      <c r="AA329" s="17"/>
      <c r="AB329" s="17"/>
      <c r="AC329" s="17"/>
      <c r="AD329" s="17"/>
      <c r="AE329" s="17"/>
      <c r="AF329" s="17"/>
      <c r="AG329" s="17"/>
      <c r="AH329" s="17"/>
      <c r="AI329" s="17"/>
      <c r="AJ329" s="17"/>
      <c r="AK329" s="17"/>
      <c r="AL329" s="17"/>
      <c r="AM329" s="17"/>
      <c r="AN329" s="17"/>
      <c r="AO329" s="17"/>
      <c r="AP329" s="17"/>
      <c r="AQ329" s="17"/>
      <c r="AR329" s="17"/>
      <c r="AS329" s="17"/>
      <c r="AT329" s="17"/>
      <c r="AU329" s="17"/>
      <c r="AV329" s="17"/>
      <c r="AW329" s="17"/>
      <c r="AX329" s="17"/>
      <c r="AY329" s="17"/>
      <c r="AZ329" s="17"/>
      <c r="BA329" s="17"/>
      <c r="BB329" s="17"/>
      <c r="BC329" s="17"/>
      <c r="BD329" s="17"/>
      <c r="BE329" s="17"/>
      <c r="BF329" s="17"/>
      <c r="BG329" s="17"/>
      <c r="BH329" s="17"/>
      <c r="BI329" s="17"/>
      <c r="BJ329" s="17"/>
      <c r="BK329" s="17"/>
      <c r="BL329" s="17"/>
      <c r="BM329" s="17"/>
      <c r="BN329" s="17"/>
      <c r="BO329" s="17"/>
      <c r="BP329" s="17"/>
      <c r="BQ329" s="17"/>
      <c r="BR329" s="17"/>
      <c r="BS329" s="17"/>
      <c r="BT329" s="17"/>
      <c r="BU329" s="17"/>
      <c r="BV329" s="17"/>
      <c r="BW329" s="17"/>
      <c r="BX329" s="17"/>
      <c r="BY329" s="17"/>
      <c r="BZ329" s="17"/>
      <c r="CA329" s="17"/>
      <c r="CB329" s="17"/>
      <c r="CC329" s="17"/>
      <c r="CD329" s="17"/>
      <c r="CE329" s="17"/>
      <c r="CF329" s="17"/>
      <c r="CG329" s="17"/>
      <c r="CH329" s="17"/>
      <c r="CI329" s="17"/>
      <c r="CJ329" s="17"/>
      <c r="CK329" s="17"/>
      <c r="CL329" s="17"/>
      <c r="CM329" s="17"/>
      <c r="CN329" s="17"/>
      <c r="CO329" s="17"/>
      <c r="CP329" s="17"/>
      <c r="CQ329" s="17"/>
      <c r="CR329" s="17"/>
      <c r="CS329" s="17"/>
      <c r="CT329" s="17"/>
      <c r="CU329" s="17"/>
      <c r="CV329" s="17"/>
      <c r="CW329" s="17"/>
      <c r="CX329" s="17"/>
      <c r="CY329" s="17"/>
      <c r="CZ329" s="17"/>
      <c r="DA329" s="17"/>
      <c r="DB329" s="17"/>
      <c r="DC329" s="17"/>
      <c r="DD329" s="17"/>
      <c r="DE329" s="17"/>
      <c r="DF329" s="17"/>
      <c r="DG329" s="17"/>
      <c r="DH329" s="17"/>
      <c r="DI329" s="17"/>
      <c r="DJ329" s="17"/>
      <c r="DK329" s="17"/>
      <c r="DL329" s="17"/>
      <c r="DM329" s="17"/>
      <c r="DN329" s="17"/>
      <c r="DO329" s="17"/>
      <c r="DP329" s="17"/>
      <c r="DQ329" s="17"/>
      <c r="DR329" s="17"/>
      <c r="DS329" s="17"/>
      <c r="DT329" s="17"/>
      <c r="DU329" s="17"/>
      <c r="DV329" s="17"/>
      <c r="DW329" s="17"/>
      <c r="DX329" s="17"/>
      <c r="DY329" s="17"/>
      <c r="DZ329" s="17"/>
      <c r="EA329" s="17"/>
      <c r="EB329" s="17"/>
      <c r="EC329" s="17"/>
      <c r="ED329" s="17"/>
      <c r="EE329" s="17"/>
      <c r="EF329" s="17"/>
      <c r="EG329" s="17"/>
      <c r="EH329" s="17"/>
      <c r="EI329" s="17"/>
      <c r="EJ329" s="17"/>
      <c r="EK329" s="17"/>
      <c r="EL329" s="17"/>
      <c r="EM329" s="17"/>
      <c r="EN329" s="17"/>
      <c r="EO329" s="17"/>
      <c r="EP329" s="17"/>
      <c r="EQ329" s="17"/>
      <c r="ER329" s="17"/>
      <c r="ES329" s="17"/>
      <c r="ET329" s="17"/>
      <c r="EU329" s="17"/>
      <c r="EV329" s="17"/>
      <c r="EW329" s="17"/>
      <c r="EX329" s="17"/>
      <c r="EY329" s="17"/>
      <c r="EZ329" s="17"/>
      <c r="FA329" s="17"/>
      <c r="FB329" s="17"/>
      <c r="FC329" s="17"/>
      <c r="FD329" s="17"/>
      <c r="FE329" s="17"/>
      <c r="FF329" s="17"/>
      <c r="FG329" s="17"/>
      <c r="FH329" s="17"/>
      <c r="FI329" s="17"/>
      <c r="FJ329" s="17"/>
      <c r="FK329" s="17"/>
      <c r="FL329" s="17"/>
      <c r="FM329" s="17"/>
      <c r="FN329" s="17"/>
      <c r="FO329" s="17"/>
      <c r="FP329" s="17"/>
      <c r="FQ329" s="17"/>
      <c r="FR329" s="17"/>
      <c r="FS329" s="17"/>
      <c r="FT329" s="17"/>
      <c r="FU329" s="17"/>
      <c r="FV329" s="17"/>
      <c r="FW329" s="17"/>
      <c r="FX329" s="17"/>
      <c r="FY329" s="17"/>
      <c r="FZ329" s="17"/>
      <c r="GA329" s="17"/>
      <c r="GB329" s="17"/>
      <c r="GC329" s="17"/>
      <c r="GD329" s="17"/>
      <c r="GE329" s="17"/>
      <c r="GF329" s="17"/>
      <c r="GG329" s="17"/>
      <c r="GH329" s="17"/>
      <c r="GI329" s="17"/>
      <c r="GJ329" s="17"/>
      <c r="GK329" s="17"/>
      <c r="GL329" s="17"/>
      <c r="GM329" s="17"/>
      <c r="GN329" s="17"/>
      <c r="GO329" s="17"/>
      <c r="GP329" s="17"/>
      <c r="GQ329" s="17"/>
      <c r="GR329" s="17"/>
      <c r="GS329" s="17"/>
      <c r="GT329" s="17"/>
      <c r="GU329" s="17"/>
      <c r="GV329" s="17"/>
      <c r="GW329" s="17"/>
      <c r="GX329" s="17"/>
      <c r="GY329" s="17"/>
      <c r="GZ329" s="17"/>
      <c r="HA329" s="17"/>
      <c r="HB329" s="17"/>
      <c r="HC329" s="17"/>
      <c r="HD329" s="17"/>
      <c r="HE329" s="17"/>
      <c r="HF329" s="17"/>
      <c r="HG329" s="17"/>
      <c r="HH329" s="17"/>
      <c r="HI329" s="17"/>
      <c r="HJ329" s="17"/>
      <c r="HK329" s="17"/>
      <c r="HL329" s="17"/>
      <c r="HM329" s="17"/>
      <c r="HN329" s="17"/>
    </row>
    <row r="330" spans="2:222" s="18" customFormat="1" ht="22.5">
      <c r="B330" s="129" t="s">
        <v>956</v>
      </c>
      <c r="C330" s="32" t="s">
        <v>263</v>
      </c>
      <c r="D330" s="129" t="s">
        <v>5</v>
      </c>
      <c r="E330" s="41">
        <v>26</v>
      </c>
      <c r="F330" s="129" t="s">
        <v>151</v>
      </c>
      <c r="G330" s="129" t="s">
        <v>1087</v>
      </c>
      <c r="H330" s="15" t="s">
        <v>1069</v>
      </c>
      <c r="I330" s="16">
        <v>221.49</v>
      </c>
      <c r="J330" s="16">
        <f t="shared" si="16"/>
        <v>5758.74</v>
      </c>
      <c r="K330" s="17"/>
      <c r="L330" s="17"/>
      <c r="M330" s="17"/>
      <c r="N330" s="17"/>
      <c r="O330" s="17"/>
      <c r="P330" s="17"/>
      <c r="Q330" s="17"/>
      <c r="R330" s="17"/>
      <c r="S330" s="17"/>
      <c r="T330" s="17"/>
      <c r="U330" s="17"/>
      <c r="V330" s="17"/>
      <c r="W330" s="17"/>
      <c r="X330" s="17"/>
      <c r="Y330" s="17"/>
      <c r="Z330" s="17"/>
      <c r="AA330" s="17"/>
      <c r="AB330" s="17"/>
      <c r="AC330" s="17"/>
      <c r="AD330" s="17"/>
      <c r="AE330" s="17"/>
      <c r="AF330" s="17"/>
      <c r="AG330" s="17"/>
      <c r="AH330" s="17"/>
      <c r="AI330" s="17"/>
      <c r="AJ330" s="17"/>
      <c r="AK330" s="17"/>
      <c r="AL330" s="17"/>
      <c r="AM330" s="17"/>
      <c r="AN330" s="17"/>
      <c r="AO330" s="17"/>
      <c r="AP330" s="17"/>
      <c r="AQ330" s="17"/>
      <c r="AR330" s="17"/>
      <c r="AS330" s="17"/>
      <c r="AT330" s="17"/>
      <c r="AU330" s="17"/>
      <c r="AV330" s="17"/>
      <c r="AW330" s="17"/>
      <c r="AX330" s="17"/>
      <c r="AY330" s="17"/>
      <c r="AZ330" s="17"/>
      <c r="BA330" s="17"/>
      <c r="BB330" s="17"/>
      <c r="BC330" s="17"/>
      <c r="BD330" s="17"/>
      <c r="BE330" s="17"/>
      <c r="BF330" s="17"/>
      <c r="BG330" s="17"/>
      <c r="BH330" s="17"/>
      <c r="BI330" s="17"/>
      <c r="BJ330" s="17"/>
      <c r="BK330" s="17"/>
      <c r="BL330" s="17"/>
      <c r="BM330" s="17"/>
      <c r="BN330" s="17"/>
      <c r="BO330" s="17"/>
      <c r="BP330" s="17"/>
      <c r="BQ330" s="17"/>
      <c r="BR330" s="17"/>
      <c r="BS330" s="17"/>
      <c r="BT330" s="17"/>
      <c r="BU330" s="17"/>
      <c r="BV330" s="17"/>
      <c r="BW330" s="17"/>
      <c r="BX330" s="17"/>
      <c r="BY330" s="17"/>
      <c r="BZ330" s="17"/>
      <c r="CA330" s="17"/>
      <c r="CB330" s="17"/>
      <c r="CC330" s="17"/>
      <c r="CD330" s="17"/>
      <c r="CE330" s="17"/>
      <c r="CF330" s="17"/>
      <c r="CG330" s="17"/>
      <c r="CH330" s="17"/>
      <c r="CI330" s="17"/>
      <c r="CJ330" s="17"/>
      <c r="CK330" s="17"/>
      <c r="CL330" s="17"/>
      <c r="CM330" s="17"/>
      <c r="CN330" s="17"/>
      <c r="CO330" s="17"/>
      <c r="CP330" s="17"/>
      <c r="CQ330" s="17"/>
      <c r="CR330" s="17"/>
      <c r="CS330" s="17"/>
      <c r="CT330" s="17"/>
      <c r="CU330" s="17"/>
      <c r="CV330" s="17"/>
      <c r="CW330" s="17"/>
      <c r="CX330" s="17"/>
      <c r="CY330" s="17"/>
      <c r="CZ330" s="17"/>
      <c r="DA330" s="17"/>
      <c r="DB330" s="17"/>
      <c r="DC330" s="17"/>
      <c r="DD330" s="17"/>
      <c r="DE330" s="17"/>
      <c r="DF330" s="17"/>
      <c r="DG330" s="17"/>
      <c r="DH330" s="17"/>
      <c r="DI330" s="17"/>
      <c r="DJ330" s="17"/>
      <c r="DK330" s="17"/>
      <c r="DL330" s="17"/>
      <c r="DM330" s="17"/>
      <c r="DN330" s="17"/>
      <c r="DO330" s="17"/>
      <c r="DP330" s="17"/>
      <c r="DQ330" s="17"/>
      <c r="DR330" s="17"/>
      <c r="DS330" s="17"/>
      <c r="DT330" s="17"/>
      <c r="DU330" s="17"/>
      <c r="DV330" s="17"/>
      <c r="DW330" s="17"/>
      <c r="DX330" s="17"/>
      <c r="DY330" s="17"/>
      <c r="DZ330" s="17"/>
      <c r="EA330" s="17"/>
      <c r="EB330" s="17"/>
      <c r="EC330" s="17"/>
      <c r="ED330" s="17"/>
      <c r="EE330" s="17"/>
      <c r="EF330" s="17"/>
      <c r="EG330" s="17"/>
      <c r="EH330" s="17"/>
      <c r="EI330" s="17"/>
      <c r="EJ330" s="17"/>
      <c r="EK330" s="17"/>
      <c r="EL330" s="17"/>
      <c r="EM330" s="17"/>
      <c r="EN330" s="17"/>
      <c r="EO330" s="17"/>
      <c r="EP330" s="17"/>
      <c r="EQ330" s="17"/>
      <c r="ER330" s="17"/>
      <c r="ES330" s="17"/>
      <c r="ET330" s="17"/>
      <c r="EU330" s="17"/>
      <c r="EV330" s="17"/>
      <c r="EW330" s="17"/>
      <c r="EX330" s="17"/>
      <c r="EY330" s="17"/>
      <c r="EZ330" s="17"/>
      <c r="FA330" s="17"/>
      <c r="FB330" s="17"/>
      <c r="FC330" s="17"/>
      <c r="FD330" s="17"/>
      <c r="FE330" s="17"/>
      <c r="FF330" s="17"/>
      <c r="FG330" s="17"/>
      <c r="FH330" s="17"/>
      <c r="FI330" s="17"/>
      <c r="FJ330" s="17"/>
      <c r="FK330" s="17"/>
      <c r="FL330" s="17"/>
      <c r="FM330" s="17"/>
      <c r="FN330" s="17"/>
      <c r="FO330" s="17"/>
      <c r="FP330" s="17"/>
      <c r="FQ330" s="17"/>
      <c r="FR330" s="17"/>
      <c r="FS330" s="17"/>
      <c r="FT330" s="17"/>
      <c r="FU330" s="17"/>
      <c r="FV330" s="17"/>
      <c r="FW330" s="17"/>
      <c r="FX330" s="17"/>
      <c r="FY330" s="17"/>
      <c r="FZ330" s="17"/>
      <c r="GA330" s="17"/>
      <c r="GB330" s="17"/>
      <c r="GC330" s="17"/>
      <c r="GD330" s="17"/>
      <c r="GE330" s="17"/>
      <c r="GF330" s="17"/>
      <c r="GG330" s="17"/>
      <c r="GH330" s="17"/>
      <c r="GI330" s="17"/>
      <c r="GJ330" s="17"/>
      <c r="GK330" s="17"/>
      <c r="GL330" s="17"/>
      <c r="GM330" s="17"/>
      <c r="GN330" s="17"/>
      <c r="GO330" s="17"/>
      <c r="GP330" s="17"/>
      <c r="GQ330" s="17"/>
      <c r="GR330" s="17"/>
      <c r="GS330" s="17"/>
      <c r="GT330" s="17"/>
      <c r="GU330" s="17"/>
      <c r="GV330" s="17"/>
      <c r="GW330" s="17"/>
      <c r="GX330" s="17"/>
      <c r="GY330" s="17"/>
      <c r="GZ330" s="17"/>
      <c r="HA330" s="17"/>
      <c r="HB330" s="17"/>
      <c r="HC330" s="17"/>
      <c r="HD330" s="17"/>
      <c r="HE330" s="17"/>
      <c r="HF330" s="17"/>
      <c r="HG330" s="17"/>
      <c r="HH330" s="17"/>
      <c r="HI330" s="17"/>
      <c r="HJ330" s="17"/>
      <c r="HK330" s="17"/>
      <c r="HL330" s="17"/>
      <c r="HM330" s="17"/>
      <c r="HN330" s="17"/>
    </row>
    <row r="331" spans="2:222" s="18" customFormat="1" ht="22.5">
      <c r="B331" s="129" t="s">
        <v>957</v>
      </c>
      <c r="C331" s="32" t="s">
        <v>264</v>
      </c>
      <c r="D331" s="129" t="s">
        <v>5</v>
      </c>
      <c r="E331" s="41">
        <v>13</v>
      </c>
      <c r="F331" s="129" t="s">
        <v>151</v>
      </c>
      <c r="G331" s="129" t="s">
        <v>1087</v>
      </c>
      <c r="H331" s="15" t="s">
        <v>1079</v>
      </c>
      <c r="I331" s="16">
        <v>75.98</v>
      </c>
      <c r="J331" s="16">
        <f t="shared" si="16"/>
        <v>987.74</v>
      </c>
      <c r="K331" s="17"/>
      <c r="L331" s="17"/>
      <c r="M331" s="17"/>
      <c r="N331" s="17"/>
      <c r="O331" s="17"/>
      <c r="P331" s="17"/>
      <c r="Q331" s="17"/>
      <c r="R331" s="17"/>
      <c r="S331" s="17"/>
      <c r="T331" s="17"/>
      <c r="U331" s="17"/>
      <c r="V331" s="17"/>
      <c r="W331" s="17"/>
      <c r="X331" s="17"/>
      <c r="Y331" s="17"/>
      <c r="Z331" s="17"/>
      <c r="AA331" s="17"/>
      <c r="AB331" s="17"/>
      <c r="AC331" s="17"/>
      <c r="AD331" s="17"/>
      <c r="AE331" s="17"/>
      <c r="AF331" s="17"/>
      <c r="AG331" s="17"/>
      <c r="AH331" s="17"/>
      <c r="AI331" s="17"/>
      <c r="AJ331" s="17"/>
      <c r="AK331" s="17"/>
      <c r="AL331" s="17"/>
      <c r="AM331" s="17"/>
      <c r="AN331" s="17"/>
      <c r="AO331" s="17"/>
      <c r="AP331" s="17"/>
      <c r="AQ331" s="17"/>
      <c r="AR331" s="17"/>
      <c r="AS331" s="17"/>
      <c r="AT331" s="17"/>
      <c r="AU331" s="17"/>
      <c r="AV331" s="17"/>
      <c r="AW331" s="17"/>
      <c r="AX331" s="17"/>
      <c r="AY331" s="17"/>
      <c r="AZ331" s="17"/>
      <c r="BA331" s="17"/>
      <c r="BB331" s="17"/>
      <c r="BC331" s="17"/>
      <c r="BD331" s="17"/>
      <c r="BE331" s="17"/>
      <c r="BF331" s="17"/>
      <c r="BG331" s="17"/>
      <c r="BH331" s="17"/>
      <c r="BI331" s="17"/>
      <c r="BJ331" s="17"/>
      <c r="BK331" s="17"/>
      <c r="BL331" s="17"/>
      <c r="BM331" s="17"/>
      <c r="BN331" s="17"/>
      <c r="BO331" s="17"/>
      <c r="BP331" s="17"/>
      <c r="BQ331" s="17"/>
      <c r="BR331" s="17"/>
      <c r="BS331" s="17"/>
      <c r="BT331" s="17"/>
      <c r="BU331" s="17"/>
      <c r="BV331" s="17"/>
      <c r="BW331" s="17"/>
      <c r="BX331" s="17"/>
      <c r="BY331" s="17"/>
      <c r="BZ331" s="17"/>
      <c r="CA331" s="17"/>
      <c r="CB331" s="17"/>
      <c r="CC331" s="17"/>
      <c r="CD331" s="17"/>
      <c r="CE331" s="17"/>
      <c r="CF331" s="17"/>
      <c r="CG331" s="17"/>
      <c r="CH331" s="17"/>
      <c r="CI331" s="17"/>
      <c r="CJ331" s="17"/>
      <c r="CK331" s="17"/>
      <c r="CL331" s="17"/>
      <c r="CM331" s="17"/>
      <c r="CN331" s="17"/>
      <c r="CO331" s="17"/>
      <c r="CP331" s="17"/>
      <c r="CQ331" s="17"/>
      <c r="CR331" s="17"/>
      <c r="CS331" s="17"/>
      <c r="CT331" s="17"/>
      <c r="CU331" s="17"/>
      <c r="CV331" s="17"/>
      <c r="CW331" s="17"/>
      <c r="CX331" s="17"/>
      <c r="CY331" s="17"/>
      <c r="CZ331" s="17"/>
      <c r="DA331" s="17"/>
      <c r="DB331" s="17"/>
      <c r="DC331" s="17"/>
      <c r="DD331" s="17"/>
      <c r="DE331" s="17"/>
      <c r="DF331" s="17"/>
      <c r="DG331" s="17"/>
      <c r="DH331" s="17"/>
      <c r="DI331" s="17"/>
      <c r="DJ331" s="17"/>
      <c r="DK331" s="17"/>
      <c r="DL331" s="17"/>
      <c r="DM331" s="17"/>
      <c r="DN331" s="17"/>
      <c r="DO331" s="17"/>
      <c r="DP331" s="17"/>
      <c r="DQ331" s="17"/>
      <c r="DR331" s="17"/>
      <c r="DS331" s="17"/>
      <c r="DT331" s="17"/>
      <c r="DU331" s="17"/>
      <c r="DV331" s="17"/>
      <c r="DW331" s="17"/>
      <c r="DX331" s="17"/>
      <c r="DY331" s="17"/>
      <c r="DZ331" s="17"/>
      <c r="EA331" s="17"/>
      <c r="EB331" s="17"/>
      <c r="EC331" s="17"/>
      <c r="ED331" s="17"/>
      <c r="EE331" s="17"/>
      <c r="EF331" s="17"/>
      <c r="EG331" s="17"/>
      <c r="EH331" s="17"/>
      <c r="EI331" s="17"/>
      <c r="EJ331" s="17"/>
      <c r="EK331" s="17"/>
      <c r="EL331" s="17"/>
      <c r="EM331" s="17"/>
      <c r="EN331" s="17"/>
      <c r="EO331" s="17"/>
      <c r="EP331" s="17"/>
      <c r="EQ331" s="17"/>
      <c r="ER331" s="17"/>
      <c r="ES331" s="17"/>
      <c r="ET331" s="17"/>
      <c r="EU331" s="17"/>
      <c r="EV331" s="17"/>
      <c r="EW331" s="17"/>
      <c r="EX331" s="17"/>
      <c r="EY331" s="17"/>
      <c r="EZ331" s="17"/>
      <c r="FA331" s="17"/>
      <c r="FB331" s="17"/>
      <c r="FC331" s="17"/>
      <c r="FD331" s="17"/>
      <c r="FE331" s="17"/>
      <c r="FF331" s="17"/>
      <c r="FG331" s="17"/>
      <c r="FH331" s="17"/>
      <c r="FI331" s="17"/>
      <c r="FJ331" s="17"/>
      <c r="FK331" s="17"/>
      <c r="FL331" s="17"/>
      <c r="FM331" s="17"/>
      <c r="FN331" s="17"/>
      <c r="FO331" s="17"/>
      <c r="FP331" s="17"/>
      <c r="FQ331" s="17"/>
      <c r="FR331" s="17"/>
      <c r="FS331" s="17"/>
      <c r="FT331" s="17"/>
      <c r="FU331" s="17"/>
      <c r="FV331" s="17"/>
      <c r="FW331" s="17"/>
      <c r="FX331" s="17"/>
      <c r="FY331" s="17"/>
      <c r="FZ331" s="17"/>
      <c r="GA331" s="17"/>
      <c r="GB331" s="17"/>
      <c r="GC331" s="17"/>
      <c r="GD331" s="17"/>
      <c r="GE331" s="17"/>
      <c r="GF331" s="17"/>
      <c r="GG331" s="17"/>
      <c r="GH331" s="17"/>
      <c r="GI331" s="17"/>
      <c r="GJ331" s="17"/>
      <c r="GK331" s="17"/>
      <c r="GL331" s="17"/>
      <c r="GM331" s="17"/>
      <c r="GN331" s="17"/>
      <c r="GO331" s="17"/>
      <c r="GP331" s="17"/>
      <c r="GQ331" s="17"/>
      <c r="GR331" s="17"/>
      <c r="GS331" s="17"/>
      <c r="GT331" s="17"/>
      <c r="GU331" s="17"/>
      <c r="GV331" s="17"/>
      <c r="GW331" s="17"/>
      <c r="GX331" s="17"/>
      <c r="GY331" s="17"/>
      <c r="GZ331" s="17"/>
      <c r="HA331" s="17"/>
      <c r="HB331" s="17"/>
      <c r="HC331" s="17"/>
      <c r="HD331" s="17"/>
      <c r="HE331" s="17"/>
      <c r="HF331" s="17"/>
      <c r="HG331" s="17"/>
      <c r="HH331" s="17"/>
      <c r="HI331" s="17"/>
      <c r="HJ331" s="17"/>
      <c r="HK331" s="17"/>
      <c r="HL331" s="17"/>
      <c r="HM331" s="17"/>
      <c r="HN331" s="17"/>
    </row>
    <row r="332" spans="2:222" s="18" customFormat="1">
      <c r="B332" s="129" t="s">
        <v>958</v>
      </c>
      <c r="C332" s="32" t="s">
        <v>265</v>
      </c>
      <c r="D332" s="129" t="s">
        <v>5</v>
      </c>
      <c r="E332" s="41">
        <v>11</v>
      </c>
      <c r="F332" s="129" t="s">
        <v>178</v>
      </c>
      <c r="G332" s="129" t="s">
        <v>22</v>
      </c>
      <c r="H332" s="15" t="s">
        <v>266</v>
      </c>
      <c r="I332" s="16">
        <v>13.14</v>
      </c>
      <c r="J332" s="16">
        <f t="shared" si="16"/>
        <v>144.54000000000002</v>
      </c>
      <c r="K332" s="17"/>
      <c r="L332" s="17"/>
      <c r="M332" s="17"/>
      <c r="N332" s="17"/>
      <c r="O332" s="17"/>
      <c r="P332" s="17"/>
      <c r="Q332" s="17"/>
      <c r="R332" s="17"/>
      <c r="S332" s="17"/>
      <c r="T332" s="17"/>
      <c r="U332" s="17"/>
      <c r="V332" s="17"/>
      <c r="W332" s="17"/>
      <c r="X332" s="17"/>
      <c r="Y332" s="17"/>
      <c r="Z332" s="17"/>
      <c r="AA332" s="17"/>
      <c r="AB332" s="17"/>
      <c r="AC332" s="17"/>
      <c r="AD332" s="17"/>
      <c r="AE332" s="17"/>
      <c r="AF332" s="17"/>
      <c r="AG332" s="17"/>
      <c r="AH332" s="17"/>
      <c r="AI332" s="17"/>
      <c r="AJ332" s="17"/>
      <c r="AK332" s="17"/>
      <c r="AL332" s="17"/>
      <c r="AM332" s="17"/>
      <c r="AN332" s="17"/>
      <c r="AO332" s="17"/>
      <c r="AP332" s="17"/>
      <c r="AQ332" s="17"/>
      <c r="AR332" s="17"/>
      <c r="AS332" s="17"/>
      <c r="AT332" s="17"/>
      <c r="AU332" s="17"/>
      <c r="AV332" s="17"/>
      <c r="AW332" s="17"/>
      <c r="AX332" s="17"/>
      <c r="AY332" s="17"/>
      <c r="AZ332" s="17"/>
      <c r="BA332" s="17"/>
      <c r="BB332" s="17"/>
      <c r="BC332" s="17"/>
      <c r="BD332" s="17"/>
      <c r="BE332" s="17"/>
      <c r="BF332" s="17"/>
      <c r="BG332" s="17"/>
      <c r="BH332" s="17"/>
      <c r="BI332" s="17"/>
      <c r="BJ332" s="17"/>
      <c r="BK332" s="17"/>
      <c r="BL332" s="17"/>
      <c r="BM332" s="17"/>
      <c r="BN332" s="17"/>
      <c r="BO332" s="17"/>
      <c r="BP332" s="17"/>
      <c r="BQ332" s="17"/>
      <c r="BR332" s="17"/>
      <c r="BS332" s="17"/>
      <c r="BT332" s="17"/>
      <c r="BU332" s="17"/>
      <c r="BV332" s="17"/>
      <c r="BW332" s="17"/>
      <c r="BX332" s="17"/>
      <c r="BY332" s="17"/>
      <c r="BZ332" s="17"/>
      <c r="CA332" s="17"/>
      <c r="CB332" s="17"/>
      <c r="CC332" s="17"/>
      <c r="CD332" s="17"/>
      <c r="CE332" s="17"/>
      <c r="CF332" s="17"/>
      <c r="CG332" s="17"/>
      <c r="CH332" s="17"/>
      <c r="CI332" s="17"/>
      <c r="CJ332" s="17"/>
      <c r="CK332" s="17"/>
      <c r="CL332" s="17"/>
      <c r="CM332" s="17"/>
      <c r="CN332" s="17"/>
      <c r="CO332" s="17"/>
      <c r="CP332" s="17"/>
      <c r="CQ332" s="17"/>
      <c r="CR332" s="17"/>
      <c r="CS332" s="17"/>
      <c r="CT332" s="17"/>
      <c r="CU332" s="17"/>
      <c r="CV332" s="17"/>
      <c r="CW332" s="17"/>
      <c r="CX332" s="17"/>
      <c r="CY332" s="17"/>
      <c r="CZ332" s="17"/>
      <c r="DA332" s="17"/>
      <c r="DB332" s="17"/>
      <c r="DC332" s="17"/>
      <c r="DD332" s="17"/>
      <c r="DE332" s="17"/>
      <c r="DF332" s="17"/>
      <c r="DG332" s="17"/>
      <c r="DH332" s="17"/>
      <c r="DI332" s="17"/>
      <c r="DJ332" s="17"/>
      <c r="DK332" s="17"/>
      <c r="DL332" s="17"/>
      <c r="DM332" s="17"/>
      <c r="DN332" s="17"/>
      <c r="DO332" s="17"/>
      <c r="DP332" s="17"/>
      <c r="DQ332" s="17"/>
      <c r="DR332" s="17"/>
      <c r="DS332" s="17"/>
      <c r="DT332" s="17"/>
      <c r="DU332" s="17"/>
      <c r="DV332" s="17"/>
      <c r="DW332" s="17"/>
      <c r="DX332" s="17"/>
      <c r="DY332" s="17"/>
      <c r="DZ332" s="17"/>
      <c r="EA332" s="17"/>
      <c r="EB332" s="17"/>
      <c r="EC332" s="17"/>
      <c r="ED332" s="17"/>
      <c r="EE332" s="17"/>
      <c r="EF332" s="17"/>
      <c r="EG332" s="17"/>
      <c r="EH332" s="17"/>
      <c r="EI332" s="17"/>
      <c r="EJ332" s="17"/>
      <c r="EK332" s="17"/>
      <c r="EL332" s="17"/>
      <c r="EM332" s="17"/>
      <c r="EN332" s="17"/>
      <c r="EO332" s="17"/>
      <c r="EP332" s="17"/>
      <c r="EQ332" s="17"/>
      <c r="ER332" s="17"/>
      <c r="ES332" s="17"/>
      <c r="ET332" s="17"/>
      <c r="EU332" s="17"/>
      <c r="EV332" s="17"/>
      <c r="EW332" s="17"/>
      <c r="EX332" s="17"/>
      <c r="EY332" s="17"/>
      <c r="EZ332" s="17"/>
      <c r="FA332" s="17"/>
      <c r="FB332" s="17"/>
      <c r="FC332" s="17"/>
      <c r="FD332" s="17"/>
      <c r="FE332" s="17"/>
      <c r="FF332" s="17"/>
      <c r="FG332" s="17"/>
      <c r="FH332" s="17"/>
      <c r="FI332" s="17"/>
      <c r="FJ332" s="17"/>
      <c r="FK332" s="17"/>
      <c r="FL332" s="17"/>
      <c r="FM332" s="17"/>
      <c r="FN332" s="17"/>
      <c r="FO332" s="17"/>
      <c r="FP332" s="17"/>
      <c r="FQ332" s="17"/>
      <c r="FR332" s="17"/>
      <c r="FS332" s="17"/>
      <c r="FT332" s="17"/>
      <c r="FU332" s="17"/>
      <c r="FV332" s="17"/>
      <c r="FW332" s="17"/>
      <c r="FX332" s="17"/>
      <c r="FY332" s="17"/>
      <c r="FZ332" s="17"/>
      <c r="GA332" s="17"/>
      <c r="GB332" s="17"/>
      <c r="GC332" s="17"/>
      <c r="GD332" s="17"/>
      <c r="GE332" s="17"/>
      <c r="GF332" s="17"/>
      <c r="GG332" s="17"/>
      <c r="GH332" s="17"/>
      <c r="GI332" s="17"/>
      <c r="GJ332" s="17"/>
      <c r="GK332" s="17"/>
      <c r="GL332" s="17"/>
      <c r="GM332" s="17"/>
      <c r="GN332" s="17"/>
      <c r="GO332" s="17"/>
      <c r="GP332" s="17"/>
      <c r="GQ332" s="17"/>
      <c r="GR332" s="17"/>
      <c r="GS332" s="17"/>
      <c r="GT332" s="17"/>
      <c r="GU332" s="17"/>
      <c r="GV332" s="17"/>
      <c r="GW332" s="17"/>
      <c r="GX332" s="17"/>
      <c r="GY332" s="17"/>
      <c r="GZ332" s="17"/>
      <c r="HA332" s="17"/>
      <c r="HB332" s="17"/>
      <c r="HC332" s="17"/>
      <c r="HD332" s="17"/>
      <c r="HE332" s="17"/>
      <c r="HF332" s="17"/>
      <c r="HG332" s="17"/>
      <c r="HH332" s="17"/>
      <c r="HI332" s="17"/>
      <c r="HJ332" s="17"/>
      <c r="HK332" s="17"/>
      <c r="HL332" s="17"/>
      <c r="HM332" s="17"/>
      <c r="HN332" s="17"/>
    </row>
    <row r="333" spans="2:222" s="18" customFormat="1">
      <c r="B333" s="129" t="s">
        <v>959</v>
      </c>
      <c r="C333" s="46" t="s">
        <v>267</v>
      </c>
      <c r="D333" s="129" t="s">
        <v>5</v>
      </c>
      <c r="E333" s="41">
        <v>17</v>
      </c>
      <c r="F333" s="129" t="s">
        <v>178</v>
      </c>
      <c r="G333" s="129" t="s">
        <v>22</v>
      </c>
      <c r="H333" s="15" t="s">
        <v>268</v>
      </c>
      <c r="I333" s="16">
        <v>21.75</v>
      </c>
      <c r="J333" s="16">
        <f t="shared" si="16"/>
        <v>369.75</v>
      </c>
      <c r="K333" s="17"/>
      <c r="L333" s="17"/>
      <c r="M333" s="17"/>
      <c r="N333" s="17"/>
      <c r="O333" s="17"/>
      <c r="P333" s="17"/>
      <c r="Q333" s="17"/>
      <c r="R333" s="17"/>
      <c r="S333" s="17"/>
      <c r="T333" s="17"/>
      <c r="U333" s="17"/>
      <c r="V333" s="17"/>
      <c r="W333" s="17"/>
      <c r="X333" s="17"/>
      <c r="Y333" s="17"/>
      <c r="Z333" s="17"/>
      <c r="AA333" s="17"/>
      <c r="AB333" s="17"/>
      <c r="AC333" s="17"/>
      <c r="AD333" s="17"/>
      <c r="AE333" s="17"/>
      <c r="AF333" s="17"/>
      <c r="AG333" s="17"/>
      <c r="AH333" s="17"/>
      <c r="AI333" s="17"/>
      <c r="AJ333" s="17"/>
      <c r="AK333" s="17"/>
      <c r="AL333" s="17"/>
      <c r="AM333" s="17"/>
      <c r="AN333" s="17"/>
      <c r="AO333" s="17"/>
      <c r="AP333" s="17"/>
      <c r="AQ333" s="17"/>
      <c r="AR333" s="17"/>
      <c r="AS333" s="17"/>
      <c r="AT333" s="17"/>
      <c r="AU333" s="17"/>
      <c r="AV333" s="17"/>
      <c r="AW333" s="17"/>
      <c r="AX333" s="17"/>
      <c r="AY333" s="17"/>
      <c r="AZ333" s="17"/>
      <c r="BA333" s="17"/>
      <c r="BB333" s="17"/>
      <c r="BC333" s="17"/>
      <c r="BD333" s="17"/>
      <c r="BE333" s="17"/>
      <c r="BF333" s="17"/>
      <c r="BG333" s="17"/>
      <c r="BH333" s="17"/>
      <c r="BI333" s="17"/>
      <c r="BJ333" s="17"/>
      <c r="BK333" s="17"/>
      <c r="BL333" s="17"/>
      <c r="BM333" s="17"/>
      <c r="BN333" s="17"/>
      <c r="BO333" s="17"/>
      <c r="BP333" s="17"/>
      <c r="BQ333" s="17"/>
      <c r="BR333" s="17"/>
      <c r="BS333" s="17"/>
      <c r="BT333" s="17"/>
      <c r="BU333" s="17"/>
      <c r="BV333" s="17"/>
      <c r="BW333" s="17"/>
      <c r="BX333" s="17"/>
      <c r="BY333" s="17"/>
      <c r="BZ333" s="17"/>
      <c r="CA333" s="17"/>
      <c r="CB333" s="17"/>
      <c r="CC333" s="17"/>
      <c r="CD333" s="17"/>
      <c r="CE333" s="17"/>
      <c r="CF333" s="17"/>
      <c r="CG333" s="17"/>
      <c r="CH333" s="17"/>
      <c r="CI333" s="17"/>
      <c r="CJ333" s="17"/>
      <c r="CK333" s="17"/>
      <c r="CL333" s="17"/>
      <c r="CM333" s="17"/>
      <c r="CN333" s="17"/>
      <c r="CO333" s="17"/>
      <c r="CP333" s="17"/>
      <c r="CQ333" s="17"/>
      <c r="CR333" s="17"/>
      <c r="CS333" s="17"/>
      <c r="CT333" s="17"/>
      <c r="CU333" s="17"/>
      <c r="CV333" s="17"/>
      <c r="CW333" s="17"/>
      <c r="CX333" s="17"/>
      <c r="CY333" s="17"/>
      <c r="CZ333" s="17"/>
      <c r="DA333" s="17"/>
      <c r="DB333" s="17"/>
      <c r="DC333" s="17"/>
      <c r="DD333" s="17"/>
      <c r="DE333" s="17"/>
      <c r="DF333" s="17"/>
      <c r="DG333" s="17"/>
      <c r="DH333" s="17"/>
      <c r="DI333" s="17"/>
      <c r="DJ333" s="17"/>
      <c r="DK333" s="17"/>
      <c r="DL333" s="17"/>
      <c r="DM333" s="17"/>
      <c r="DN333" s="17"/>
      <c r="DO333" s="17"/>
      <c r="DP333" s="17"/>
      <c r="DQ333" s="17"/>
      <c r="DR333" s="17"/>
      <c r="DS333" s="17"/>
      <c r="DT333" s="17"/>
      <c r="DU333" s="17"/>
      <c r="DV333" s="17"/>
      <c r="DW333" s="17"/>
      <c r="DX333" s="17"/>
      <c r="DY333" s="17"/>
      <c r="DZ333" s="17"/>
      <c r="EA333" s="17"/>
      <c r="EB333" s="17"/>
      <c r="EC333" s="17"/>
      <c r="ED333" s="17"/>
      <c r="EE333" s="17"/>
      <c r="EF333" s="17"/>
      <c r="EG333" s="17"/>
      <c r="EH333" s="17"/>
      <c r="EI333" s="17"/>
      <c r="EJ333" s="17"/>
      <c r="EK333" s="17"/>
      <c r="EL333" s="17"/>
      <c r="EM333" s="17"/>
      <c r="EN333" s="17"/>
      <c r="EO333" s="17"/>
      <c r="EP333" s="17"/>
      <c r="EQ333" s="17"/>
      <c r="ER333" s="17"/>
      <c r="ES333" s="17"/>
      <c r="ET333" s="17"/>
      <c r="EU333" s="17"/>
      <c r="EV333" s="17"/>
      <c r="EW333" s="17"/>
      <c r="EX333" s="17"/>
      <c r="EY333" s="17"/>
      <c r="EZ333" s="17"/>
      <c r="FA333" s="17"/>
      <c r="FB333" s="17"/>
      <c r="FC333" s="17"/>
      <c r="FD333" s="17"/>
      <c r="FE333" s="17"/>
      <c r="FF333" s="17"/>
      <c r="FG333" s="17"/>
      <c r="FH333" s="17"/>
      <c r="FI333" s="17"/>
      <c r="FJ333" s="17"/>
      <c r="FK333" s="17"/>
      <c r="FL333" s="17"/>
      <c r="FM333" s="17"/>
      <c r="FN333" s="17"/>
      <c r="FO333" s="17"/>
      <c r="FP333" s="17"/>
      <c r="FQ333" s="17"/>
      <c r="FR333" s="17"/>
      <c r="FS333" s="17"/>
      <c r="FT333" s="17"/>
      <c r="FU333" s="17"/>
      <c r="FV333" s="17"/>
      <c r="FW333" s="17"/>
      <c r="FX333" s="17"/>
      <c r="FY333" s="17"/>
      <c r="FZ333" s="17"/>
      <c r="GA333" s="17"/>
      <c r="GB333" s="17"/>
      <c r="GC333" s="17"/>
      <c r="GD333" s="17"/>
      <c r="GE333" s="17"/>
      <c r="GF333" s="17"/>
      <c r="GG333" s="17"/>
      <c r="GH333" s="17"/>
      <c r="GI333" s="17"/>
      <c r="GJ333" s="17"/>
      <c r="GK333" s="17"/>
      <c r="GL333" s="17"/>
      <c r="GM333" s="17"/>
      <c r="GN333" s="17"/>
      <c r="GO333" s="17"/>
      <c r="GP333" s="17"/>
      <c r="GQ333" s="17"/>
      <c r="GR333" s="17"/>
      <c r="GS333" s="17"/>
      <c r="GT333" s="17"/>
      <c r="GU333" s="17"/>
      <c r="GV333" s="17"/>
      <c r="GW333" s="17"/>
      <c r="GX333" s="17"/>
      <c r="GY333" s="17"/>
      <c r="GZ333" s="17"/>
      <c r="HA333" s="17"/>
      <c r="HB333" s="17"/>
      <c r="HC333" s="17"/>
      <c r="HD333" s="17"/>
      <c r="HE333" s="17"/>
      <c r="HF333" s="17"/>
      <c r="HG333" s="17"/>
      <c r="HH333" s="17"/>
      <c r="HI333" s="17"/>
      <c r="HJ333" s="17"/>
      <c r="HK333" s="17"/>
      <c r="HL333" s="17"/>
      <c r="HM333" s="17"/>
      <c r="HN333" s="17"/>
    </row>
    <row r="334" spans="2:222" s="18" customFormat="1">
      <c r="B334" s="129" t="s">
        <v>960</v>
      </c>
      <c r="C334" s="32" t="s">
        <v>269</v>
      </c>
      <c r="D334" s="129" t="s">
        <v>5</v>
      </c>
      <c r="E334" s="41">
        <v>28</v>
      </c>
      <c r="F334" s="129" t="s">
        <v>178</v>
      </c>
      <c r="G334" s="129" t="s">
        <v>22</v>
      </c>
      <c r="H334" s="15" t="s">
        <v>270</v>
      </c>
      <c r="I334" s="16">
        <v>28.95</v>
      </c>
      <c r="J334" s="16">
        <f t="shared" si="16"/>
        <v>810.6</v>
      </c>
      <c r="K334" s="17"/>
      <c r="L334" s="17"/>
      <c r="M334" s="17"/>
      <c r="N334" s="17"/>
      <c r="O334" s="17"/>
      <c r="P334" s="17"/>
      <c r="Q334" s="17"/>
      <c r="R334" s="17"/>
      <c r="S334" s="17"/>
      <c r="T334" s="17"/>
      <c r="U334" s="17"/>
      <c r="V334" s="17"/>
      <c r="W334" s="17"/>
      <c r="X334" s="17"/>
      <c r="Y334" s="17"/>
      <c r="Z334" s="17"/>
      <c r="AA334" s="17"/>
      <c r="AB334" s="17"/>
      <c r="AC334" s="17"/>
      <c r="AD334" s="17"/>
      <c r="AE334" s="17"/>
      <c r="AF334" s="17"/>
      <c r="AG334" s="17"/>
      <c r="AH334" s="17"/>
      <c r="AI334" s="17"/>
      <c r="AJ334" s="17"/>
      <c r="AK334" s="17"/>
      <c r="AL334" s="17"/>
      <c r="AM334" s="17"/>
      <c r="AN334" s="17"/>
      <c r="AO334" s="17"/>
      <c r="AP334" s="17"/>
      <c r="AQ334" s="17"/>
      <c r="AR334" s="17"/>
      <c r="AS334" s="17"/>
      <c r="AT334" s="17"/>
      <c r="AU334" s="17"/>
      <c r="AV334" s="17"/>
      <c r="AW334" s="17"/>
      <c r="AX334" s="17"/>
      <c r="AY334" s="17"/>
      <c r="AZ334" s="17"/>
      <c r="BA334" s="17"/>
      <c r="BB334" s="17"/>
      <c r="BC334" s="17"/>
      <c r="BD334" s="17"/>
      <c r="BE334" s="17"/>
      <c r="BF334" s="17"/>
      <c r="BG334" s="17"/>
      <c r="BH334" s="17"/>
      <c r="BI334" s="17"/>
      <c r="BJ334" s="17"/>
      <c r="BK334" s="17"/>
      <c r="BL334" s="17"/>
      <c r="BM334" s="17"/>
      <c r="BN334" s="17"/>
      <c r="BO334" s="17"/>
      <c r="BP334" s="17"/>
      <c r="BQ334" s="17"/>
      <c r="BR334" s="17"/>
      <c r="BS334" s="17"/>
      <c r="BT334" s="17"/>
      <c r="BU334" s="17"/>
      <c r="BV334" s="17"/>
      <c r="BW334" s="17"/>
      <c r="BX334" s="17"/>
      <c r="BY334" s="17"/>
      <c r="BZ334" s="17"/>
      <c r="CA334" s="17"/>
      <c r="CB334" s="17"/>
      <c r="CC334" s="17"/>
      <c r="CD334" s="17"/>
      <c r="CE334" s="17"/>
      <c r="CF334" s="17"/>
      <c r="CG334" s="17"/>
      <c r="CH334" s="17"/>
      <c r="CI334" s="17"/>
      <c r="CJ334" s="17"/>
      <c r="CK334" s="17"/>
      <c r="CL334" s="17"/>
      <c r="CM334" s="17"/>
      <c r="CN334" s="17"/>
      <c r="CO334" s="17"/>
      <c r="CP334" s="17"/>
      <c r="CQ334" s="17"/>
      <c r="CR334" s="17"/>
      <c r="CS334" s="17"/>
      <c r="CT334" s="17"/>
      <c r="CU334" s="17"/>
      <c r="CV334" s="17"/>
      <c r="CW334" s="17"/>
      <c r="CX334" s="17"/>
      <c r="CY334" s="17"/>
      <c r="CZ334" s="17"/>
      <c r="DA334" s="17"/>
      <c r="DB334" s="17"/>
      <c r="DC334" s="17"/>
      <c r="DD334" s="17"/>
      <c r="DE334" s="17"/>
      <c r="DF334" s="17"/>
      <c r="DG334" s="17"/>
      <c r="DH334" s="17"/>
      <c r="DI334" s="17"/>
      <c r="DJ334" s="17"/>
      <c r="DK334" s="17"/>
      <c r="DL334" s="17"/>
      <c r="DM334" s="17"/>
      <c r="DN334" s="17"/>
      <c r="DO334" s="17"/>
      <c r="DP334" s="17"/>
      <c r="DQ334" s="17"/>
      <c r="DR334" s="17"/>
      <c r="DS334" s="17"/>
      <c r="DT334" s="17"/>
      <c r="DU334" s="17"/>
      <c r="DV334" s="17"/>
      <c r="DW334" s="17"/>
      <c r="DX334" s="17"/>
      <c r="DY334" s="17"/>
      <c r="DZ334" s="17"/>
      <c r="EA334" s="17"/>
      <c r="EB334" s="17"/>
      <c r="EC334" s="17"/>
      <c r="ED334" s="17"/>
      <c r="EE334" s="17"/>
      <c r="EF334" s="17"/>
      <c r="EG334" s="17"/>
      <c r="EH334" s="17"/>
      <c r="EI334" s="17"/>
      <c r="EJ334" s="17"/>
      <c r="EK334" s="17"/>
      <c r="EL334" s="17"/>
      <c r="EM334" s="17"/>
      <c r="EN334" s="17"/>
      <c r="EO334" s="17"/>
      <c r="EP334" s="17"/>
      <c r="EQ334" s="17"/>
      <c r="ER334" s="17"/>
      <c r="ES334" s="17"/>
      <c r="ET334" s="17"/>
      <c r="EU334" s="17"/>
      <c r="EV334" s="17"/>
      <c r="EW334" s="17"/>
      <c r="EX334" s="17"/>
      <c r="EY334" s="17"/>
      <c r="EZ334" s="17"/>
      <c r="FA334" s="17"/>
      <c r="FB334" s="17"/>
      <c r="FC334" s="17"/>
      <c r="FD334" s="17"/>
      <c r="FE334" s="17"/>
      <c r="FF334" s="17"/>
      <c r="FG334" s="17"/>
      <c r="FH334" s="17"/>
      <c r="FI334" s="17"/>
      <c r="FJ334" s="17"/>
      <c r="FK334" s="17"/>
      <c r="FL334" s="17"/>
      <c r="FM334" s="17"/>
      <c r="FN334" s="17"/>
      <c r="FO334" s="17"/>
      <c r="FP334" s="17"/>
      <c r="FQ334" s="17"/>
      <c r="FR334" s="17"/>
      <c r="FS334" s="17"/>
      <c r="FT334" s="17"/>
      <c r="FU334" s="17"/>
      <c r="FV334" s="17"/>
      <c r="FW334" s="17"/>
      <c r="FX334" s="17"/>
      <c r="FY334" s="17"/>
      <c r="FZ334" s="17"/>
      <c r="GA334" s="17"/>
      <c r="GB334" s="17"/>
      <c r="GC334" s="17"/>
      <c r="GD334" s="17"/>
      <c r="GE334" s="17"/>
      <c r="GF334" s="17"/>
      <c r="GG334" s="17"/>
      <c r="GH334" s="17"/>
      <c r="GI334" s="17"/>
      <c r="GJ334" s="17"/>
      <c r="GK334" s="17"/>
      <c r="GL334" s="17"/>
      <c r="GM334" s="17"/>
      <c r="GN334" s="17"/>
      <c r="GO334" s="17"/>
      <c r="GP334" s="17"/>
      <c r="GQ334" s="17"/>
      <c r="GR334" s="17"/>
      <c r="GS334" s="17"/>
      <c r="GT334" s="17"/>
      <c r="GU334" s="17"/>
      <c r="GV334" s="17"/>
      <c r="GW334" s="17"/>
      <c r="GX334" s="17"/>
      <c r="GY334" s="17"/>
      <c r="GZ334" s="17"/>
      <c r="HA334" s="17"/>
      <c r="HB334" s="17"/>
      <c r="HC334" s="17"/>
      <c r="HD334" s="17"/>
      <c r="HE334" s="17"/>
      <c r="HF334" s="17"/>
      <c r="HG334" s="17"/>
      <c r="HH334" s="17"/>
      <c r="HI334" s="17"/>
      <c r="HJ334" s="17"/>
      <c r="HK334" s="17"/>
      <c r="HL334" s="17"/>
      <c r="HM334" s="17"/>
      <c r="HN334" s="17"/>
    </row>
    <row r="335" spans="2:222" s="18" customFormat="1" ht="22.5">
      <c r="B335" s="129" t="s">
        <v>961</v>
      </c>
      <c r="C335" s="46" t="s">
        <v>271</v>
      </c>
      <c r="D335" s="129" t="s">
        <v>5</v>
      </c>
      <c r="E335" s="41">
        <v>1</v>
      </c>
      <c r="F335" s="129" t="s">
        <v>178</v>
      </c>
      <c r="G335" s="129" t="s">
        <v>22</v>
      </c>
      <c r="H335" s="15" t="s">
        <v>272</v>
      </c>
      <c r="I335" s="16">
        <v>28.25</v>
      </c>
      <c r="J335" s="16">
        <f t="shared" si="16"/>
        <v>28.25</v>
      </c>
      <c r="K335" s="17"/>
      <c r="L335" s="17"/>
      <c r="M335" s="17"/>
      <c r="N335" s="17"/>
      <c r="O335" s="17"/>
      <c r="P335" s="17"/>
      <c r="Q335" s="17"/>
      <c r="R335" s="17"/>
      <c r="S335" s="17"/>
      <c r="T335" s="17"/>
      <c r="U335" s="17"/>
      <c r="V335" s="17"/>
      <c r="W335" s="17"/>
      <c r="X335" s="17"/>
      <c r="Y335" s="17"/>
      <c r="Z335" s="17"/>
      <c r="AA335" s="17"/>
      <c r="AB335" s="17"/>
      <c r="AC335" s="17"/>
      <c r="AD335" s="17"/>
      <c r="AE335" s="17"/>
      <c r="AF335" s="17"/>
      <c r="AG335" s="17"/>
      <c r="AH335" s="17"/>
      <c r="AI335" s="17"/>
      <c r="AJ335" s="17"/>
      <c r="AK335" s="17"/>
      <c r="AL335" s="17"/>
      <c r="AM335" s="17"/>
      <c r="AN335" s="17"/>
      <c r="AO335" s="17"/>
      <c r="AP335" s="17"/>
      <c r="AQ335" s="17"/>
      <c r="AR335" s="17"/>
      <c r="AS335" s="17"/>
      <c r="AT335" s="17"/>
      <c r="AU335" s="17"/>
      <c r="AV335" s="17"/>
      <c r="AW335" s="17"/>
      <c r="AX335" s="17"/>
      <c r="AY335" s="17"/>
      <c r="AZ335" s="17"/>
      <c r="BA335" s="17"/>
      <c r="BB335" s="17"/>
      <c r="BC335" s="17"/>
      <c r="BD335" s="17"/>
      <c r="BE335" s="17"/>
      <c r="BF335" s="17"/>
      <c r="BG335" s="17"/>
      <c r="BH335" s="17"/>
      <c r="BI335" s="17"/>
      <c r="BJ335" s="17"/>
      <c r="BK335" s="17"/>
      <c r="BL335" s="17"/>
      <c r="BM335" s="17"/>
      <c r="BN335" s="17"/>
      <c r="BO335" s="17"/>
      <c r="BP335" s="17"/>
      <c r="BQ335" s="17"/>
      <c r="BR335" s="17"/>
      <c r="BS335" s="17"/>
      <c r="BT335" s="17"/>
      <c r="BU335" s="17"/>
      <c r="BV335" s="17"/>
      <c r="BW335" s="17"/>
      <c r="BX335" s="17"/>
      <c r="BY335" s="17"/>
      <c r="BZ335" s="17"/>
      <c r="CA335" s="17"/>
      <c r="CB335" s="17"/>
      <c r="CC335" s="17"/>
      <c r="CD335" s="17"/>
      <c r="CE335" s="17"/>
      <c r="CF335" s="17"/>
      <c r="CG335" s="17"/>
      <c r="CH335" s="17"/>
      <c r="CI335" s="17"/>
      <c r="CJ335" s="17"/>
      <c r="CK335" s="17"/>
      <c r="CL335" s="17"/>
      <c r="CM335" s="17"/>
      <c r="CN335" s="17"/>
      <c r="CO335" s="17"/>
      <c r="CP335" s="17"/>
      <c r="CQ335" s="17"/>
      <c r="CR335" s="17"/>
      <c r="CS335" s="17"/>
      <c r="CT335" s="17"/>
      <c r="CU335" s="17"/>
      <c r="CV335" s="17"/>
      <c r="CW335" s="17"/>
      <c r="CX335" s="17"/>
      <c r="CY335" s="17"/>
      <c r="CZ335" s="17"/>
      <c r="DA335" s="17"/>
      <c r="DB335" s="17"/>
      <c r="DC335" s="17"/>
      <c r="DD335" s="17"/>
      <c r="DE335" s="17"/>
      <c r="DF335" s="17"/>
      <c r="DG335" s="17"/>
      <c r="DH335" s="17"/>
      <c r="DI335" s="17"/>
      <c r="DJ335" s="17"/>
      <c r="DK335" s="17"/>
      <c r="DL335" s="17"/>
      <c r="DM335" s="17"/>
      <c r="DN335" s="17"/>
      <c r="DO335" s="17"/>
      <c r="DP335" s="17"/>
      <c r="DQ335" s="17"/>
      <c r="DR335" s="17"/>
      <c r="DS335" s="17"/>
      <c r="DT335" s="17"/>
      <c r="DU335" s="17"/>
      <c r="DV335" s="17"/>
      <c r="DW335" s="17"/>
      <c r="DX335" s="17"/>
      <c r="DY335" s="17"/>
      <c r="DZ335" s="17"/>
      <c r="EA335" s="17"/>
      <c r="EB335" s="17"/>
      <c r="EC335" s="17"/>
      <c r="ED335" s="17"/>
      <c r="EE335" s="17"/>
      <c r="EF335" s="17"/>
      <c r="EG335" s="17"/>
      <c r="EH335" s="17"/>
      <c r="EI335" s="17"/>
      <c r="EJ335" s="17"/>
      <c r="EK335" s="17"/>
      <c r="EL335" s="17"/>
      <c r="EM335" s="17"/>
      <c r="EN335" s="17"/>
      <c r="EO335" s="17"/>
      <c r="EP335" s="17"/>
      <c r="EQ335" s="17"/>
      <c r="ER335" s="17"/>
      <c r="ES335" s="17"/>
      <c r="ET335" s="17"/>
      <c r="EU335" s="17"/>
      <c r="EV335" s="17"/>
      <c r="EW335" s="17"/>
      <c r="EX335" s="17"/>
      <c r="EY335" s="17"/>
      <c r="EZ335" s="17"/>
      <c r="FA335" s="17"/>
      <c r="FB335" s="17"/>
      <c r="FC335" s="17"/>
      <c r="FD335" s="17"/>
      <c r="FE335" s="17"/>
      <c r="FF335" s="17"/>
      <c r="FG335" s="17"/>
      <c r="FH335" s="17"/>
      <c r="FI335" s="17"/>
      <c r="FJ335" s="17"/>
      <c r="FK335" s="17"/>
      <c r="FL335" s="17"/>
      <c r="FM335" s="17"/>
      <c r="FN335" s="17"/>
      <c r="FO335" s="17"/>
      <c r="FP335" s="17"/>
      <c r="FQ335" s="17"/>
      <c r="FR335" s="17"/>
      <c r="FS335" s="17"/>
      <c r="FT335" s="17"/>
      <c r="FU335" s="17"/>
      <c r="FV335" s="17"/>
      <c r="FW335" s="17"/>
      <c r="FX335" s="17"/>
      <c r="FY335" s="17"/>
      <c r="FZ335" s="17"/>
      <c r="GA335" s="17"/>
      <c r="GB335" s="17"/>
      <c r="GC335" s="17"/>
      <c r="GD335" s="17"/>
      <c r="GE335" s="17"/>
      <c r="GF335" s="17"/>
      <c r="GG335" s="17"/>
      <c r="GH335" s="17"/>
      <c r="GI335" s="17"/>
      <c r="GJ335" s="17"/>
      <c r="GK335" s="17"/>
      <c r="GL335" s="17"/>
      <c r="GM335" s="17"/>
      <c r="GN335" s="17"/>
      <c r="GO335" s="17"/>
      <c r="GP335" s="17"/>
      <c r="GQ335" s="17"/>
      <c r="GR335" s="17"/>
      <c r="GS335" s="17"/>
      <c r="GT335" s="17"/>
      <c r="GU335" s="17"/>
      <c r="GV335" s="17"/>
      <c r="GW335" s="17"/>
      <c r="GX335" s="17"/>
      <c r="GY335" s="17"/>
      <c r="GZ335" s="17"/>
      <c r="HA335" s="17"/>
      <c r="HB335" s="17"/>
      <c r="HC335" s="17"/>
      <c r="HD335" s="17"/>
      <c r="HE335" s="17"/>
      <c r="HF335" s="17"/>
      <c r="HG335" s="17"/>
      <c r="HH335" s="17"/>
      <c r="HI335" s="17"/>
      <c r="HJ335" s="17"/>
      <c r="HK335" s="17"/>
      <c r="HL335" s="17"/>
      <c r="HM335" s="17"/>
      <c r="HN335" s="17"/>
    </row>
    <row r="336" spans="2:222" s="18" customFormat="1">
      <c r="B336" s="129" t="s">
        <v>962</v>
      </c>
      <c r="C336" s="46" t="s">
        <v>273</v>
      </c>
      <c r="D336" s="129" t="s">
        <v>5</v>
      </c>
      <c r="E336" s="41">
        <v>175</v>
      </c>
      <c r="F336" s="129" t="s">
        <v>151</v>
      </c>
      <c r="G336" s="129" t="s">
        <v>22</v>
      </c>
      <c r="H336" s="15" t="s">
        <v>274</v>
      </c>
      <c r="I336" s="16">
        <v>22.62</v>
      </c>
      <c r="J336" s="16">
        <f t="shared" si="16"/>
        <v>3958.5</v>
      </c>
      <c r="K336" s="17"/>
      <c r="L336" s="17"/>
      <c r="M336" s="17"/>
      <c r="N336" s="17"/>
      <c r="O336" s="17"/>
      <c r="P336" s="17"/>
      <c r="Q336" s="17"/>
      <c r="R336" s="17"/>
      <c r="S336" s="17"/>
      <c r="T336" s="17"/>
      <c r="U336" s="17"/>
      <c r="V336" s="17"/>
      <c r="W336" s="17"/>
      <c r="X336" s="17"/>
      <c r="Y336" s="17"/>
      <c r="Z336" s="17"/>
      <c r="AA336" s="17"/>
      <c r="AB336" s="17"/>
      <c r="AC336" s="17"/>
      <c r="AD336" s="17"/>
      <c r="AE336" s="17"/>
      <c r="AF336" s="17"/>
      <c r="AG336" s="17"/>
      <c r="AH336" s="17"/>
      <c r="AI336" s="17"/>
      <c r="AJ336" s="17"/>
      <c r="AK336" s="17"/>
      <c r="AL336" s="17"/>
      <c r="AM336" s="17"/>
      <c r="AN336" s="17"/>
      <c r="AO336" s="17"/>
      <c r="AP336" s="17"/>
      <c r="AQ336" s="17"/>
      <c r="AR336" s="17"/>
      <c r="AS336" s="17"/>
      <c r="AT336" s="17"/>
      <c r="AU336" s="17"/>
      <c r="AV336" s="17"/>
      <c r="AW336" s="17"/>
      <c r="AX336" s="17"/>
      <c r="AY336" s="17"/>
      <c r="AZ336" s="17"/>
      <c r="BA336" s="17"/>
      <c r="BB336" s="17"/>
      <c r="BC336" s="17"/>
      <c r="BD336" s="17"/>
      <c r="BE336" s="17"/>
      <c r="BF336" s="17"/>
      <c r="BG336" s="17"/>
      <c r="BH336" s="17"/>
      <c r="BI336" s="17"/>
      <c r="BJ336" s="17"/>
      <c r="BK336" s="17"/>
      <c r="BL336" s="17"/>
      <c r="BM336" s="17"/>
      <c r="BN336" s="17"/>
      <c r="BO336" s="17"/>
      <c r="BP336" s="17"/>
      <c r="BQ336" s="17"/>
      <c r="BR336" s="17"/>
      <c r="BS336" s="17"/>
      <c r="BT336" s="17"/>
      <c r="BU336" s="17"/>
      <c r="BV336" s="17"/>
      <c r="BW336" s="17"/>
      <c r="BX336" s="17"/>
      <c r="BY336" s="17"/>
      <c r="BZ336" s="17"/>
      <c r="CA336" s="17"/>
      <c r="CB336" s="17"/>
      <c r="CC336" s="17"/>
      <c r="CD336" s="17"/>
      <c r="CE336" s="17"/>
      <c r="CF336" s="17"/>
      <c r="CG336" s="17"/>
      <c r="CH336" s="17"/>
      <c r="CI336" s="17"/>
      <c r="CJ336" s="17"/>
      <c r="CK336" s="17"/>
      <c r="CL336" s="17"/>
      <c r="CM336" s="17"/>
      <c r="CN336" s="17"/>
      <c r="CO336" s="17"/>
      <c r="CP336" s="17"/>
      <c r="CQ336" s="17"/>
      <c r="CR336" s="17"/>
      <c r="CS336" s="17"/>
      <c r="CT336" s="17"/>
      <c r="CU336" s="17"/>
      <c r="CV336" s="17"/>
      <c r="CW336" s="17"/>
      <c r="CX336" s="17"/>
      <c r="CY336" s="17"/>
      <c r="CZ336" s="17"/>
      <c r="DA336" s="17"/>
      <c r="DB336" s="17"/>
      <c r="DC336" s="17"/>
      <c r="DD336" s="17"/>
      <c r="DE336" s="17"/>
      <c r="DF336" s="17"/>
      <c r="DG336" s="17"/>
      <c r="DH336" s="17"/>
      <c r="DI336" s="17"/>
      <c r="DJ336" s="17"/>
      <c r="DK336" s="17"/>
      <c r="DL336" s="17"/>
      <c r="DM336" s="17"/>
      <c r="DN336" s="17"/>
      <c r="DO336" s="17"/>
      <c r="DP336" s="17"/>
      <c r="DQ336" s="17"/>
      <c r="DR336" s="17"/>
      <c r="DS336" s="17"/>
      <c r="DT336" s="17"/>
      <c r="DU336" s="17"/>
      <c r="DV336" s="17"/>
      <c r="DW336" s="17"/>
      <c r="DX336" s="17"/>
      <c r="DY336" s="17"/>
      <c r="DZ336" s="17"/>
      <c r="EA336" s="17"/>
      <c r="EB336" s="17"/>
      <c r="EC336" s="17"/>
      <c r="ED336" s="17"/>
      <c r="EE336" s="17"/>
      <c r="EF336" s="17"/>
      <c r="EG336" s="17"/>
      <c r="EH336" s="17"/>
      <c r="EI336" s="17"/>
      <c r="EJ336" s="17"/>
      <c r="EK336" s="17"/>
      <c r="EL336" s="17"/>
      <c r="EM336" s="17"/>
      <c r="EN336" s="17"/>
      <c r="EO336" s="17"/>
      <c r="EP336" s="17"/>
      <c r="EQ336" s="17"/>
      <c r="ER336" s="17"/>
      <c r="ES336" s="17"/>
      <c r="ET336" s="17"/>
      <c r="EU336" s="17"/>
      <c r="EV336" s="17"/>
      <c r="EW336" s="17"/>
      <c r="EX336" s="17"/>
      <c r="EY336" s="17"/>
      <c r="EZ336" s="17"/>
      <c r="FA336" s="17"/>
      <c r="FB336" s="17"/>
      <c r="FC336" s="17"/>
      <c r="FD336" s="17"/>
      <c r="FE336" s="17"/>
      <c r="FF336" s="17"/>
      <c r="FG336" s="17"/>
      <c r="FH336" s="17"/>
      <c r="FI336" s="17"/>
      <c r="FJ336" s="17"/>
      <c r="FK336" s="17"/>
      <c r="FL336" s="17"/>
      <c r="FM336" s="17"/>
      <c r="FN336" s="17"/>
      <c r="FO336" s="17"/>
      <c r="FP336" s="17"/>
      <c r="FQ336" s="17"/>
      <c r="FR336" s="17"/>
      <c r="FS336" s="17"/>
      <c r="FT336" s="17"/>
      <c r="FU336" s="17"/>
      <c r="FV336" s="17"/>
      <c r="FW336" s="17"/>
      <c r="FX336" s="17"/>
      <c r="FY336" s="17"/>
      <c r="FZ336" s="17"/>
      <c r="GA336" s="17"/>
      <c r="GB336" s="17"/>
      <c r="GC336" s="17"/>
      <c r="GD336" s="17"/>
      <c r="GE336" s="17"/>
      <c r="GF336" s="17"/>
      <c r="GG336" s="17"/>
      <c r="GH336" s="17"/>
      <c r="GI336" s="17"/>
      <c r="GJ336" s="17"/>
      <c r="GK336" s="17"/>
      <c r="GL336" s="17"/>
      <c r="GM336" s="17"/>
      <c r="GN336" s="17"/>
      <c r="GO336" s="17"/>
      <c r="GP336" s="17"/>
      <c r="GQ336" s="17"/>
      <c r="GR336" s="17"/>
      <c r="GS336" s="17"/>
      <c r="GT336" s="17"/>
      <c r="GU336" s="17"/>
      <c r="GV336" s="17"/>
      <c r="GW336" s="17"/>
      <c r="GX336" s="17"/>
      <c r="GY336" s="17"/>
      <c r="GZ336" s="17"/>
      <c r="HA336" s="17"/>
      <c r="HB336" s="17"/>
      <c r="HC336" s="17"/>
      <c r="HD336" s="17"/>
      <c r="HE336" s="17"/>
      <c r="HF336" s="17"/>
      <c r="HG336" s="17"/>
      <c r="HH336" s="17"/>
      <c r="HI336" s="17"/>
      <c r="HJ336" s="17"/>
      <c r="HK336" s="17"/>
      <c r="HL336" s="17"/>
      <c r="HM336" s="17"/>
      <c r="HN336" s="17"/>
    </row>
    <row r="337" spans="2:222" s="18" customFormat="1">
      <c r="B337" s="129" t="s">
        <v>963</v>
      </c>
      <c r="C337" s="32" t="s">
        <v>60</v>
      </c>
      <c r="D337" s="129" t="s">
        <v>5</v>
      </c>
      <c r="E337" s="41">
        <v>58</v>
      </c>
      <c r="F337" s="129" t="s">
        <v>151</v>
      </c>
      <c r="G337" s="129" t="s">
        <v>22</v>
      </c>
      <c r="H337" s="15" t="s">
        <v>26</v>
      </c>
      <c r="I337" s="16">
        <v>22.62</v>
      </c>
      <c r="J337" s="16">
        <f t="shared" si="16"/>
        <v>1311.96</v>
      </c>
      <c r="K337" s="17"/>
      <c r="L337" s="17"/>
      <c r="M337" s="17"/>
      <c r="N337" s="17"/>
      <c r="O337" s="17"/>
      <c r="P337" s="17"/>
      <c r="Q337" s="17"/>
      <c r="R337" s="17"/>
      <c r="S337" s="17"/>
      <c r="T337" s="17"/>
      <c r="U337" s="17"/>
      <c r="V337" s="17"/>
      <c r="W337" s="17"/>
      <c r="X337" s="17"/>
      <c r="Y337" s="17"/>
      <c r="Z337" s="17"/>
      <c r="AA337" s="17"/>
      <c r="AB337" s="17"/>
      <c r="AC337" s="17"/>
      <c r="AD337" s="17"/>
      <c r="AE337" s="17"/>
      <c r="AF337" s="17"/>
      <c r="AG337" s="17"/>
      <c r="AH337" s="17"/>
      <c r="AI337" s="17"/>
      <c r="AJ337" s="17"/>
      <c r="AK337" s="17"/>
      <c r="AL337" s="17"/>
      <c r="AM337" s="17"/>
      <c r="AN337" s="17"/>
      <c r="AO337" s="17"/>
      <c r="AP337" s="17"/>
      <c r="AQ337" s="17"/>
      <c r="AR337" s="17"/>
      <c r="AS337" s="17"/>
      <c r="AT337" s="17"/>
      <c r="AU337" s="17"/>
      <c r="AV337" s="17"/>
      <c r="AW337" s="17"/>
      <c r="AX337" s="17"/>
      <c r="AY337" s="17"/>
      <c r="AZ337" s="17"/>
      <c r="BA337" s="17"/>
      <c r="BB337" s="17"/>
      <c r="BC337" s="17"/>
      <c r="BD337" s="17"/>
      <c r="BE337" s="17"/>
      <c r="BF337" s="17"/>
      <c r="BG337" s="17"/>
      <c r="BH337" s="17"/>
      <c r="BI337" s="17"/>
      <c r="BJ337" s="17"/>
      <c r="BK337" s="17"/>
      <c r="BL337" s="17"/>
      <c r="BM337" s="17"/>
      <c r="BN337" s="17"/>
      <c r="BO337" s="17"/>
      <c r="BP337" s="17"/>
      <c r="BQ337" s="17"/>
      <c r="BR337" s="17"/>
      <c r="BS337" s="17"/>
      <c r="BT337" s="17"/>
      <c r="BU337" s="17"/>
      <c r="BV337" s="17"/>
      <c r="BW337" s="17"/>
      <c r="BX337" s="17"/>
      <c r="BY337" s="17"/>
      <c r="BZ337" s="17"/>
      <c r="CA337" s="17"/>
      <c r="CB337" s="17"/>
      <c r="CC337" s="17"/>
      <c r="CD337" s="17"/>
      <c r="CE337" s="17"/>
      <c r="CF337" s="17"/>
      <c r="CG337" s="17"/>
      <c r="CH337" s="17"/>
      <c r="CI337" s="17"/>
      <c r="CJ337" s="17"/>
      <c r="CK337" s="17"/>
      <c r="CL337" s="17"/>
      <c r="CM337" s="17"/>
      <c r="CN337" s="17"/>
      <c r="CO337" s="17"/>
      <c r="CP337" s="17"/>
      <c r="CQ337" s="17"/>
      <c r="CR337" s="17"/>
      <c r="CS337" s="17"/>
      <c r="CT337" s="17"/>
      <c r="CU337" s="17"/>
      <c r="CV337" s="17"/>
      <c r="CW337" s="17"/>
      <c r="CX337" s="17"/>
      <c r="CY337" s="17"/>
      <c r="CZ337" s="17"/>
      <c r="DA337" s="17"/>
      <c r="DB337" s="17"/>
      <c r="DC337" s="17"/>
      <c r="DD337" s="17"/>
      <c r="DE337" s="17"/>
      <c r="DF337" s="17"/>
      <c r="DG337" s="17"/>
      <c r="DH337" s="17"/>
      <c r="DI337" s="17"/>
      <c r="DJ337" s="17"/>
      <c r="DK337" s="17"/>
      <c r="DL337" s="17"/>
      <c r="DM337" s="17"/>
      <c r="DN337" s="17"/>
      <c r="DO337" s="17"/>
      <c r="DP337" s="17"/>
      <c r="DQ337" s="17"/>
      <c r="DR337" s="17"/>
      <c r="DS337" s="17"/>
      <c r="DT337" s="17"/>
      <c r="DU337" s="17"/>
      <c r="DV337" s="17"/>
      <c r="DW337" s="17"/>
      <c r="DX337" s="17"/>
      <c r="DY337" s="17"/>
      <c r="DZ337" s="17"/>
      <c r="EA337" s="17"/>
      <c r="EB337" s="17"/>
      <c r="EC337" s="17"/>
      <c r="ED337" s="17"/>
      <c r="EE337" s="17"/>
      <c r="EF337" s="17"/>
      <c r="EG337" s="17"/>
      <c r="EH337" s="17"/>
      <c r="EI337" s="17"/>
      <c r="EJ337" s="17"/>
      <c r="EK337" s="17"/>
      <c r="EL337" s="17"/>
      <c r="EM337" s="17"/>
      <c r="EN337" s="17"/>
      <c r="EO337" s="17"/>
      <c r="EP337" s="17"/>
      <c r="EQ337" s="17"/>
      <c r="ER337" s="17"/>
      <c r="ES337" s="17"/>
      <c r="ET337" s="17"/>
      <c r="EU337" s="17"/>
      <c r="EV337" s="17"/>
      <c r="EW337" s="17"/>
      <c r="EX337" s="17"/>
      <c r="EY337" s="17"/>
      <c r="EZ337" s="17"/>
      <c r="FA337" s="17"/>
      <c r="FB337" s="17"/>
      <c r="FC337" s="17"/>
      <c r="FD337" s="17"/>
      <c r="FE337" s="17"/>
      <c r="FF337" s="17"/>
      <c r="FG337" s="17"/>
      <c r="FH337" s="17"/>
      <c r="FI337" s="17"/>
      <c r="FJ337" s="17"/>
      <c r="FK337" s="17"/>
      <c r="FL337" s="17"/>
      <c r="FM337" s="17"/>
      <c r="FN337" s="17"/>
      <c r="FO337" s="17"/>
      <c r="FP337" s="17"/>
      <c r="FQ337" s="17"/>
      <c r="FR337" s="17"/>
      <c r="FS337" s="17"/>
      <c r="FT337" s="17"/>
      <c r="FU337" s="17"/>
      <c r="FV337" s="17"/>
      <c r="FW337" s="17"/>
      <c r="FX337" s="17"/>
      <c r="FY337" s="17"/>
      <c r="FZ337" s="17"/>
      <c r="GA337" s="17"/>
      <c r="GB337" s="17"/>
      <c r="GC337" s="17"/>
      <c r="GD337" s="17"/>
      <c r="GE337" s="17"/>
      <c r="GF337" s="17"/>
      <c r="GG337" s="17"/>
      <c r="GH337" s="17"/>
      <c r="GI337" s="17"/>
      <c r="GJ337" s="17"/>
      <c r="GK337" s="17"/>
      <c r="GL337" s="17"/>
      <c r="GM337" s="17"/>
      <c r="GN337" s="17"/>
      <c r="GO337" s="17"/>
      <c r="GP337" s="17"/>
      <c r="GQ337" s="17"/>
      <c r="GR337" s="17"/>
      <c r="GS337" s="17"/>
      <c r="GT337" s="17"/>
      <c r="GU337" s="17"/>
      <c r="GV337" s="17"/>
      <c r="GW337" s="17"/>
      <c r="GX337" s="17"/>
      <c r="GY337" s="17"/>
      <c r="GZ337" s="17"/>
      <c r="HA337" s="17"/>
      <c r="HB337" s="17"/>
      <c r="HC337" s="17"/>
      <c r="HD337" s="17"/>
      <c r="HE337" s="17"/>
      <c r="HF337" s="17"/>
      <c r="HG337" s="17"/>
      <c r="HH337" s="17"/>
      <c r="HI337" s="17"/>
      <c r="HJ337" s="17"/>
      <c r="HK337" s="17"/>
      <c r="HL337" s="17"/>
      <c r="HM337" s="17"/>
      <c r="HN337" s="17"/>
    </row>
    <row r="338" spans="2:222" s="18" customFormat="1" ht="22.5">
      <c r="B338" s="129" t="s">
        <v>964</v>
      </c>
      <c r="C338" s="32" t="s">
        <v>275</v>
      </c>
      <c r="D338" s="129" t="s">
        <v>5</v>
      </c>
      <c r="E338" s="41">
        <v>39</v>
      </c>
      <c r="F338" s="129" t="s">
        <v>151</v>
      </c>
      <c r="G338" s="129" t="s">
        <v>206</v>
      </c>
      <c r="H338" s="15">
        <v>92005</v>
      </c>
      <c r="I338" s="16">
        <v>40.69</v>
      </c>
      <c r="J338" s="16">
        <f t="shared" si="16"/>
        <v>1586.9099999999999</v>
      </c>
      <c r="K338" s="17"/>
      <c r="L338" s="17"/>
      <c r="M338" s="17"/>
      <c r="N338" s="17"/>
      <c r="O338" s="17"/>
      <c r="P338" s="17"/>
      <c r="Q338" s="17"/>
      <c r="R338" s="17"/>
      <c r="S338" s="17"/>
      <c r="T338" s="17"/>
      <c r="U338" s="17"/>
      <c r="V338" s="17"/>
      <c r="W338" s="17"/>
      <c r="X338" s="17"/>
      <c r="Y338" s="17"/>
      <c r="Z338" s="17"/>
      <c r="AA338" s="17"/>
      <c r="AB338" s="17"/>
      <c r="AC338" s="17"/>
      <c r="AD338" s="17"/>
      <c r="AE338" s="17"/>
      <c r="AF338" s="17"/>
      <c r="AG338" s="17"/>
      <c r="AH338" s="17"/>
      <c r="AI338" s="17"/>
      <c r="AJ338" s="17"/>
      <c r="AK338" s="17"/>
      <c r="AL338" s="17"/>
      <c r="AM338" s="17"/>
      <c r="AN338" s="17"/>
      <c r="AO338" s="17"/>
      <c r="AP338" s="17"/>
      <c r="AQ338" s="17"/>
      <c r="AR338" s="17"/>
      <c r="AS338" s="17"/>
      <c r="AT338" s="17"/>
      <c r="AU338" s="17"/>
      <c r="AV338" s="17"/>
      <c r="AW338" s="17"/>
      <c r="AX338" s="17"/>
      <c r="AY338" s="17"/>
      <c r="AZ338" s="17"/>
      <c r="BA338" s="17"/>
      <c r="BB338" s="17"/>
      <c r="BC338" s="17"/>
      <c r="BD338" s="17"/>
      <c r="BE338" s="17"/>
      <c r="BF338" s="17"/>
      <c r="BG338" s="17"/>
      <c r="BH338" s="17"/>
      <c r="BI338" s="17"/>
      <c r="BJ338" s="17"/>
      <c r="BK338" s="17"/>
      <c r="BL338" s="17"/>
      <c r="BM338" s="17"/>
      <c r="BN338" s="17"/>
      <c r="BO338" s="17"/>
      <c r="BP338" s="17"/>
      <c r="BQ338" s="17"/>
      <c r="BR338" s="17"/>
      <c r="BS338" s="17"/>
      <c r="BT338" s="17"/>
      <c r="BU338" s="17"/>
      <c r="BV338" s="17"/>
      <c r="BW338" s="17"/>
      <c r="BX338" s="17"/>
      <c r="BY338" s="17"/>
      <c r="BZ338" s="17"/>
      <c r="CA338" s="17"/>
      <c r="CB338" s="17"/>
      <c r="CC338" s="17"/>
      <c r="CD338" s="17"/>
      <c r="CE338" s="17"/>
      <c r="CF338" s="17"/>
      <c r="CG338" s="17"/>
      <c r="CH338" s="17"/>
      <c r="CI338" s="17"/>
      <c r="CJ338" s="17"/>
      <c r="CK338" s="17"/>
      <c r="CL338" s="17"/>
      <c r="CM338" s="17"/>
      <c r="CN338" s="17"/>
      <c r="CO338" s="17"/>
      <c r="CP338" s="17"/>
      <c r="CQ338" s="17"/>
      <c r="CR338" s="17"/>
      <c r="CS338" s="17"/>
      <c r="CT338" s="17"/>
      <c r="CU338" s="17"/>
      <c r="CV338" s="17"/>
      <c r="CW338" s="17"/>
      <c r="CX338" s="17"/>
      <c r="CY338" s="17"/>
      <c r="CZ338" s="17"/>
      <c r="DA338" s="17"/>
      <c r="DB338" s="17"/>
      <c r="DC338" s="17"/>
      <c r="DD338" s="17"/>
      <c r="DE338" s="17"/>
      <c r="DF338" s="17"/>
      <c r="DG338" s="17"/>
      <c r="DH338" s="17"/>
      <c r="DI338" s="17"/>
      <c r="DJ338" s="17"/>
      <c r="DK338" s="17"/>
      <c r="DL338" s="17"/>
      <c r="DM338" s="17"/>
      <c r="DN338" s="17"/>
      <c r="DO338" s="17"/>
      <c r="DP338" s="17"/>
      <c r="DQ338" s="17"/>
      <c r="DR338" s="17"/>
      <c r="DS338" s="17"/>
      <c r="DT338" s="17"/>
      <c r="DU338" s="17"/>
      <c r="DV338" s="17"/>
      <c r="DW338" s="17"/>
      <c r="DX338" s="17"/>
      <c r="DY338" s="17"/>
      <c r="DZ338" s="17"/>
      <c r="EA338" s="17"/>
      <c r="EB338" s="17"/>
      <c r="EC338" s="17"/>
      <c r="ED338" s="17"/>
      <c r="EE338" s="17"/>
      <c r="EF338" s="17"/>
      <c r="EG338" s="17"/>
      <c r="EH338" s="17"/>
      <c r="EI338" s="17"/>
      <c r="EJ338" s="17"/>
      <c r="EK338" s="17"/>
      <c r="EL338" s="17"/>
      <c r="EM338" s="17"/>
      <c r="EN338" s="17"/>
      <c r="EO338" s="17"/>
      <c r="EP338" s="17"/>
      <c r="EQ338" s="17"/>
      <c r="ER338" s="17"/>
      <c r="ES338" s="17"/>
      <c r="ET338" s="17"/>
      <c r="EU338" s="17"/>
      <c r="EV338" s="17"/>
      <c r="EW338" s="17"/>
      <c r="EX338" s="17"/>
      <c r="EY338" s="17"/>
      <c r="EZ338" s="17"/>
      <c r="FA338" s="17"/>
      <c r="FB338" s="17"/>
      <c r="FC338" s="17"/>
      <c r="FD338" s="17"/>
      <c r="FE338" s="17"/>
      <c r="FF338" s="17"/>
      <c r="FG338" s="17"/>
      <c r="FH338" s="17"/>
      <c r="FI338" s="17"/>
      <c r="FJ338" s="17"/>
      <c r="FK338" s="17"/>
      <c r="FL338" s="17"/>
      <c r="FM338" s="17"/>
      <c r="FN338" s="17"/>
      <c r="FO338" s="17"/>
      <c r="FP338" s="17"/>
      <c r="FQ338" s="17"/>
      <c r="FR338" s="17"/>
      <c r="FS338" s="17"/>
      <c r="FT338" s="17"/>
      <c r="FU338" s="17"/>
      <c r="FV338" s="17"/>
      <c r="FW338" s="17"/>
      <c r="FX338" s="17"/>
      <c r="FY338" s="17"/>
      <c r="FZ338" s="17"/>
      <c r="GA338" s="17"/>
      <c r="GB338" s="17"/>
      <c r="GC338" s="17"/>
      <c r="GD338" s="17"/>
      <c r="GE338" s="17"/>
      <c r="GF338" s="17"/>
      <c r="GG338" s="17"/>
      <c r="GH338" s="17"/>
      <c r="GI338" s="17"/>
      <c r="GJ338" s="17"/>
      <c r="GK338" s="17"/>
      <c r="GL338" s="17"/>
      <c r="GM338" s="17"/>
      <c r="GN338" s="17"/>
      <c r="GO338" s="17"/>
      <c r="GP338" s="17"/>
      <c r="GQ338" s="17"/>
      <c r="GR338" s="17"/>
      <c r="GS338" s="17"/>
      <c r="GT338" s="17"/>
      <c r="GU338" s="17"/>
      <c r="GV338" s="17"/>
      <c r="GW338" s="17"/>
      <c r="GX338" s="17"/>
      <c r="GY338" s="17"/>
      <c r="GZ338" s="17"/>
      <c r="HA338" s="17"/>
      <c r="HB338" s="17"/>
      <c r="HC338" s="17"/>
      <c r="HD338" s="17"/>
      <c r="HE338" s="17"/>
      <c r="HF338" s="17"/>
      <c r="HG338" s="17"/>
      <c r="HH338" s="17"/>
      <c r="HI338" s="17"/>
      <c r="HJ338" s="17"/>
      <c r="HK338" s="17"/>
      <c r="HL338" s="17"/>
      <c r="HM338" s="17"/>
      <c r="HN338" s="17"/>
    </row>
    <row r="339" spans="2:222" s="18" customFormat="1">
      <c r="B339" s="129" t="s">
        <v>965</v>
      </c>
      <c r="C339" s="32" t="s">
        <v>276</v>
      </c>
      <c r="D339" s="129" t="s">
        <v>5</v>
      </c>
      <c r="E339" s="41">
        <v>2</v>
      </c>
      <c r="F339" s="129" t="s">
        <v>178</v>
      </c>
      <c r="G339" s="129" t="s">
        <v>22</v>
      </c>
      <c r="H339" s="15" t="s">
        <v>277</v>
      </c>
      <c r="I339" s="16">
        <v>23.25</v>
      </c>
      <c r="J339" s="16">
        <f t="shared" si="16"/>
        <v>46.5</v>
      </c>
      <c r="K339" s="17"/>
      <c r="L339" s="17"/>
      <c r="M339" s="17"/>
      <c r="N339" s="17"/>
      <c r="O339" s="17"/>
      <c r="P339" s="17"/>
      <c r="Q339" s="17"/>
      <c r="R339" s="17"/>
      <c r="S339" s="17"/>
      <c r="T339" s="17"/>
      <c r="U339" s="17"/>
      <c r="V339" s="17"/>
      <c r="W339" s="17"/>
      <c r="X339" s="17"/>
      <c r="Y339" s="17"/>
      <c r="Z339" s="17"/>
      <c r="AA339" s="17"/>
      <c r="AB339" s="17"/>
      <c r="AC339" s="17"/>
      <c r="AD339" s="17"/>
      <c r="AE339" s="17"/>
      <c r="AF339" s="17"/>
      <c r="AG339" s="17"/>
      <c r="AH339" s="17"/>
      <c r="AI339" s="17"/>
      <c r="AJ339" s="17"/>
      <c r="AK339" s="17"/>
      <c r="AL339" s="17"/>
      <c r="AM339" s="17"/>
      <c r="AN339" s="17"/>
      <c r="AO339" s="17"/>
      <c r="AP339" s="17"/>
      <c r="AQ339" s="17"/>
      <c r="AR339" s="17"/>
      <c r="AS339" s="17"/>
      <c r="AT339" s="17"/>
      <c r="AU339" s="17"/>
      <c r="AV339" s="17"/>
      <c r="AW339" s="17"/>
      <c r="AX339" s="17"/>
      <c r="AY339" s="17"/>
      <c r="AZ339" s="17"/>
      <c r="BA339" s="17"/>
      <c r="BB339" s="17"/>
      <c r="BC339" s="17"/>
      <c r="BD339" s="17"/>
      <c r="BE339" s="17"/>
      <c r="BF339" s="17"/>
      <c r="BG339" s="17"/>
      <c r="BH339" s="17"/>
      <c r="BI339" s="17"/>
      <c r="BJ339" s="17"/>
      <c r="BK339" s="17"/>
      <c r="BL339" s="17"/>
      <c r="BM339" s="17"/>
      <c r="BN339" s="17"/>
      <c r="BO339" s="17"/>
      <c r="BP339" s="17"/>
      <c r="BQ339" s="17"/>
      <c r="BR339" s="17"/>
      <c r="BS339" s="17"/>
      <c r="BT339" s="17"/>
      <c r="BU339" s="17"/>
      <c r="BV339" s="17"/>
      <c r="BW339" s="17"/>
      <c r="BX339" s="17"/>
      <c r="BY339" s="17"/>
      <c r="BZ339" s="17"/>
      <c r="CA339" s="17"/>
      <c r="CB339" s="17"/>
      <c r="CC339" s="17"/>
      <c r="CD339" s="17"/>
      <c r="CE339" s="17"/>
      <c r="CF339" s="17"/>
      <c r="CG339" s="17"/>
      <c r="CH339" s="17"/>
      <c r="CI339" s="17"/>
      <c r="CJ339" s="17"/>
      <c r="CK339" s="17"/>
      <c r="CL339" s="17"/>
      <c r="CM339" s="17"/>
      <c r="CN339" s="17"/>
      <c r="CO339" s="17"/>
      <c r="CP339" s="17"/>
      <c r="CQ339" s="17"/>
      <c r="CR339" s="17"/>
      <c r="CS339" s="17"/>
      <c r="CT339" s="17"/>
      <c r="CU339" s="17"/>
      <c r="CV339" s="17"/>
      <c r="CW339" s="17"/>
      <c r="CX339" s="17"/>
      <c r="CY339" s="17"/>
      <c r="CZ339" s="17"/>
      <c r="DA339" s="17"/>
      <c r="DB339" s="17"/>
      <c r="DC339" s="17"/>
      <c r="DD339" s="17"/>
      <c r="DE339" s="17"/>
      <c r="DF339" s="17"/>
      <c r="DG339" s="17"/>
      <c r="DH339" s="17"/>
      <c r="DI339" s="17"/>
      <c r="DJ339" s="17"/>
      <c r="DK339" s="17"/>
      <c r="DL339" s="17"/>
      <c r="DM339" s="17"/>
      <c r="DN339" s="17"/>
      <c r="DO339" s="17"/>
      <c r="DP339" s="17"/>
      <c r="DQ339" s="17"/>
      <c r="DR339" s="17"/>
      <c r="DS339" s="17"/>
      <c r="DT339" s="17"/>
      <c r="DU339" s="17"/>
      <c r="DV339" s="17"/>
      <c r="DW339" s="17"/>
      <c r="DX339" s="17"/>
      <c r="DY339" s="17"/>
      <c r="DZ339" s="17"/>
      <c r="EA339" s="17"/>
      <c r="EB339" s="17"/>
      <c r="EC339" s="17"/>
      <c r="ED339" s="17"/>
      <c r="EE339" s="17"/>
      <c r="EF339" s="17"/>
      <c r="EG339" s="17"/>
      <c r="EH339" s="17"/>
      <c r="EI339" s="17"/>
      <c r="EJ339" s="17"/>
      <c r="EK339" s="17"/>
      <c r="EL339" s="17"/>
      <c r="EM339" s="17"/>
      <c r="EN339" s="17"/>
      <c r="EO339" s="17"/>
      <c r="EP339" s="17"/>
      <c r="EQ339" s="17"/>
      <c r="ER339" s="17"/>
      <c r="ES339" s="17"/>
      <c r="ET339" s="17"/>
      <c r="EU339" s="17"/>
      <c r="EV339" s="17"/>
      <c r="EW339" s="17"/>
      <c r="EX339" s="17"/>
      <c r="EY339" s="17"/>
      <c r="EZ339" s="17"/>
      <c r="FA339" s="17"/>
      <c r="FB339" s="17"/>
      <c r="FC339" s="17"/>
      <c r="FD339" s="17"/>
      <c r="FE339" s="17"/>
      <c r="FF339" s="17"/>
      <c r="FG339" s="17"/>
      <c r="FH339" s="17"/>
      <c r="FI339" s="17"/>
      <c r="FJ339" s="17"/>
      <c r="FK339" s="17"/>
      <c r="FL339" s="17"/>
      <c r="FM339" s="17"/>
      <c r="FN339" s="17"/>
      <c r="FO339" s="17"/>
      <c r="FP339" s="17"/>
      <c r="FQ339" s="17"/>
      <c r="FR339" s="17"/>
      <c r="FS339" s="17"/>
      <c r="FT339" s="17"/>
      <c r="FU339" s="17"/>
      <c r="FV339" s="17"/>
      <c r="FW339" s="17"/>
      <c r="FX339" s="17"/>
      <c r="FY339" s="17"/>
      <c r="FZ339" s="17"/>
      <c r="GA339" s="17"/>
      <c r="GB339" s="17"/>
      <c r="GC339" s="17"/>
      <c r="GD339" s="17"/>
      <c r="GE339" s="17"/>
      <c r="GF339" s="17"/>
      <c r="GG339" s="17"/>
      <c r="GH339" s="17"/>
      <c r="GI339" s="17"/>
      <c r="GJ339" s="17"/>
      <c r="GK339" s="17"/>
      <c r="GL339" s="17"/>
      <c r="GM339" s="17"/>
      <c r="GN339" s="17"/>
      <c r="GO339" s="17"/>
      <c r="GP339" s="17"/>
      <c r="GQ339" s="17"/>
      <c r="GR339" s="17"/>
      <c r="GS339" s="17"/>
      <c r="GT339" s="17"/>
      <c r="GU339" s="17"/>
      <c r="GV339" s="17"/>
      <c r="GW339" s="17"/>
      <c r="GX339" s="17"/>
      <c r="GY339" s="17"/>
      <c r="GZ339" s="17"/>
      <c r="HA339" s="17"/>
      <c r="HB339" s="17"/>
      <c r="HC339" s="17"/>
      <c r="HD339" s="17"/>
      <c r="HE339" s="17"/>
      <c r="HF339" s="17"/>
      <c r="HG339" s="17"/>
      <c r="HH339" s="17"/>
      <c r="HI339" s="17"/>
      <c r="HJ339" s="17"/>
      <c r="HK339" s="17"/>
      <c r="HL339" s="17"/>
      <c r="HM339" s="17"/>
      <c r="HN339" s="17"/>
    </row>
    <row r="340" spans="2:222" s="18" customFormat="1">
      <c r="B340" s="129" t="s">
        <v>966</v>
      </c>
      <c r="C340" s="32" t="s">
        <v>278</v>
      </c>
      <c r="D340" s="129" t="s">
        <v>5</v>
      </c>
      <c r="E340" s="41">
        <v>3</v>
      </c>
      <c r="F340" s="129" t="s">
        <v>151</v>
      </c>
      <c r="G340" s="129" t="s">
        <v>22</v>
      </c>
      <c r="H340" s="15" t="s">
        <v>279</v>
      </c>
      <c r="I340" s="16">
        <v>8.2799999999999994</v>
      </c>
      <c r="J340" s="16">
        <f t="shared" si="16"/>
        <v>24.839999999999996</v>
      </c>
      <c r="K340" s="17"/>
      <c r="L340" s="17"/>
      <c r="M340" s="17"/>
      <c r="N340" s="17"/>
      <c r="O340" s="17"/>
      <c r="P340" s="17"/>
      <c r="Q340" s="17"/>
      <c r="R340" s="17"/>
      <c r="S340" s="17"/>
      <c r="T340" s="17"/>
      <c r="U340" s="17"/>
      <c r="V340" s="17"/>
      <c r="W340" s="17"/>
      <c r="X340" s="17"/>
      <c r="Y340" s="17"/>
      <c r="Z340" s="17"/>
      <c r="AA340" s="17"/>
      <c r="AB340" s="17"/>
      <c r="AC340" s="17"/>
      <c r="AD340" s="17"/>
      <c r="AE340" s="17"/>
      <c r="AF340" s="17"/>
      <c r="AG340" s="17"/>
      <c r="AH340" s="17"/>
      <c r="AI340" s="17"/>
      <c r="AJ340" s="17"/>
      <c r="AK340" s="17"/>
      <c r="AL340" s="17"/>
      <c r="AM340" s="17"/>
      <c r="AN340" s="17"/>
      <c r="AO340" s="17"/>
      <c r="AP340" s="17"/>
      <c r="AQ340" s="17"/>
      <c r="AR340" s="17"/>
      <c r="AS340" s="17"/>
      <c r="AT340" s="17"/>
      <c r="AU340" s="17"/>
      <c r="AV340" s="17"/>
      <c r="AW340" s="17"/>
      <c r="AX340" s="17"/>
      <c r="AY340" s="17"/>
      <c r="AZ340" s="17"/>
      <c r="BA340" s="17"/>
      <c r="BB340" s="17"/>
      <c r="BC340" s="17"/>
      <c r="BD340" s="17"/>
      <c r="BE340" s="17"/>
      <c r="BF340" s="17"/>
      <c r="BG340" s="17"/>
      <c r="BH340" s="17"/>
      <c r="BI340" s="17"/>
      <c r="BJ340" s="17"/>
      <c r="BK340" s="17"/>
      <c r="BL340" s="17"/>
      <c r="BM340" s="17"/>
      <c r="BN340" s="17"/>
      <c r="BO340" s="17"/>
      <c r="BP340" s="17"/>
      <c r="BQ340" s="17"/>
      <c r="BR340" s="17"/>
      <c r="BS340" s="17"/>
      <c r="BT340" s="17"/>
      <c r="BU340" s="17"/>
      <c r="BV340" s="17"/>
      <c r="BW340" s="17"/>
      <c r="BX340" s="17"/>
      <c r="BY340" s="17"/>
      <c r="BZ340" s="17"/>
      <c r="CA340" s="17"/>
      <c r="CB340" s="17"/>
      <c r="CC340" s="17"/>
      <c r="CD340" s="17"/>
      <c r="CE340" s="17"/>
      <c r="CF340" s="17"/>
      <c r="CG340" s="17"/>
      <c r="CH340" s="17"/>
      <c r="CI340" s="17"/>
      <c r="CJ340" s="17"/>
      <c r="CK340" s="17"/>
      <c r="CL340" s="17"/>
      <c r="CM340" s="17"/>
      <c r="CN340" s="17"/>
      <c r="CO340" s="17"/>
      <c r="CP340" s="17"/>
      <c r="CQ340" s="17"/>
      <c r="CR340" s="17"/>
      <c r="CS340" s="17"/>
      <c r="CT340" s="17"/>
      <c r="CU340" s="17"/>
      <c r="CV340" s="17"/>
      <c r="CW340" s="17"/>
      <c r="CX340" s="17"/>
      <c r="CY340" s="17"/>
      <c r="CZ340" s="17"/>
      <c r="DA340" s="17"/>
      <c r="DB340" s="17"/>
      <c r="DC340" s="17"/>
      <c r="DD340" s="17"/>
      <c r="DE340" s="17"/>
      <c r="DF340" s="17"/>
      <c r="DG340" s="17"/>
      <c r="DH340" s="17"/>
      <c r="DI340" s="17"/>
      <c r="DJ340" s="17"/>
      <c r="DK340" s="17"/>
      <c r="DL340" s="17"/>
      <c r="DM340" s="17"/>
      <c r="DN340" s="17"/>
      <c r="DO340" s="17"/>
      <c r="DP340" s="17"/>
      <c r="DQ340" s="17"/>
      <c r="DR340" s="17"/>
      <c r="DS340" s="17"/>
      <c r="DT340" s="17"/>
      <c r="DU340" s="17"/>
      <c r="DV340" s="17"/>
      <c r="DW340" s="17"/>
      <c r="DX340" s="17"/>
      <c r="DY340" s="17"/>
      <c r="DZ340" s="17"/>
      <c r="EA340" s="17"/>
      <c r="EB340" s="17"/>
      <c r="EC340" s="17"/>
      <c r="ED340" s="17"/>
      <c r="EE340" s="17"/>
      <c r="EF340" s="17"/>
      <c r="EG340" s="17"/>
      <c r="EH340" s="17"/>
      <c r="EI340" s="17"/>
      <c r="EJ340" s="17"/>
      <c r="EK340" s="17"/>
      <c r="EL340" s="17"/>
      <c r="EM340" s="17"/>
      <c r="EN340" s="17"/>
      <c r="EO340" s="17"/>
      <c r="EP340" s="17"/>
      <c r="EQ340" s="17"/>
      <c r="ER340" s="17"/>
      <c r="ES340" s="17"/>
      <c r="ET340" s="17"/>
      <c r="EU340" s="17"/>
      <c r="EV340" s="17"/>
      <c r="EW340" s="17"/>
      <c r="EX340" s="17"/>
      <c r="EY340" s="17"/>
      <c r="EZ340" s="17"/>
      <c r="FA340" s="17"/>
      <c r="FB340" s="17"/>
      <c r="FC340" s="17"/>
      <c r="FD340" s="17"/>
      <c r="FE340" s="17"/>
      <c r="FF340" s="17"/>
      <c r="FG340" s="17"/>
      <c r="FH340" s="17"/>
      <c r="FI340" s="17"/>
      <c r="FJ340" s="17"/>
      <c r="FK340" s="17"/>
      <c r="FL340" s="17"/>
      <c r="FM340" s="17"/>
      <c r="FN340" s="17"/>
      <c r="FO340" s="17"/>
      <c r="FP340" s="17"/>
      <c r="FQ340" s="17"/>
      <c r="FR340" s="17"/>
      <c r="FS340" s="17"/>
      <c r="FT340" s="17"/>
      <c r="FU340" s="17"/>
      <c r="FV340" s="17"/>
      <c r="FW340" s="17"/>
      <c r="FX340" s="17"/>
      <c r="FY340" s="17"/>
      <c r="FZ340" s="17"/>
      <c r="GA340" s="17"/>
      <c r="GB340" s="17"/>
      <c r="GC340" s="17"/>
      <c r="GD340" s="17"/>
      <c r="GE340" s="17"/>
      <c r="GF340" s="17"/>
      <c r="GG340" s="17"/>
      <c r="GH340" s="17"/>
      <c r="GI340" s="17"/>
      <c r="GJ340" s="17"/>
      <c r="GK340" s="17"/>
      <c r="GL340" s="17"/>
      <c r="GM340" s="17"/>
      <c r="GN340" s="17"/>
      <c r="GO340" s="17"/>
      <c r="GP340" s="17"/>
      <c r="GQ340" s="17"/>
      <c r="GR340" s="17"/>
      <c r="GS340" s="17"/>
      <c r="GT340" s="17"/>
      <c r="GU340" s="17"/>
      <c r="GV340" s="17"/>
      <c r="GW340" s="17"/>
      <c r="GX340" s="17"/>
      <c r="GY340" s="17"/>
      <c r="GZ340" s="17"/>
      <c r="HA340" s="17"/>
      <c r="HB340" s="17"/>
      <c r="HC340" s="17"/>
      <c r="HD340" s="17"/>
      <c r="HE340" s="17"/>
      <c r="HF340" s="17"/>
      <c r="HG340" s="17"/>
      <c r="HH340" s="17"/>
      <c r="HI340" s="17"/>
      <c r="HJ340" s="17"/>
      <c r="HK340" s="17"/>
      <c r="HL340" s="17"/>
      <c r="HM340" s="17"/>
      <c r="HN340" s="17"/>
    </row>
    <row r="341" spans="2:222" s="18" customFormat="1" ht="22.5">
      <c r="B341" s="129" t="s">
        <v>967</v>
      </c>
      <c r="C341" s="32" t="s">
        <v>196</v>
      </c>
      <c r="D341" s="129" t="s">
        <v>5</v>
      </c>
      <c r="E341" s="41">
        <v>435</v>
      </c>
      <c r="F341" s="129" t="s">
        <v>151</v>
      </c>
      <c r="G341" s="129" t="s">
        <v>22</v>
      </c>
      <c r="H341" s="15" t="s">
        <v>197</v>
      </c>
      <c r="I341" s="16">
        <v>7.19</v>
      </c>
      <c r="J341" s="16">
        <f t="shared" si="16"/>
        <v>3127.65</v>
      </c>
      <c r="K341" s="17"/>
      <c r="L341" s="17"/>
      <c r="M341" s="17"/>
      <c r="N341" s="17"/>
      <c r="O341" s="17"/>
      <c r="P341" s="17"/>
      <c r="Q341" s="17"/>
      <c r="R341" s="17"/>
      <c r="S341" s="17"/>
      <c r="T341" s="17"/>
      <c r="U341" s="17"/>
      <c r="V341" s="17"/>
      <c r="W341" s="17"/>
      <c r="X341" s="17"/>
      <c r="Y341" s="17"/>
      <c r="Z341" s="17"/>
      <c r="AA341" s="17"/>
      <c r="AB341" s="17"/>
      <c r="AC341" s="17"/>
      <c r="AD341" s="17"/>
      <c r="AE341" s="17"/>
      <c r="AF341" s="17"/>
      <c r="AG341" s="17"/>
      <c r="AH341" s="17"/>
      <c r="AI341" s="17"/>
      <c r="AJ341" s="17"/>
      <c r="AK341" s="17"/>
      <c r="AL341" s="17"/>
      <c r="AM341" s="17"/>
      <c r="AN341" s="17"/>
      <c r="AO341" s="17"/>
      <c r="AP341" s="17"/>
      <c r="AQ341" s="17"/>
      <c r="AR341" s="17"/>
      <c r="AS341" s="17"/>
      <c r="AT341" s="17"/>
      <c r="AU341" s="17"/>
      <c r="AV341" s="17"/>
      <c r="AW341" s="17"/>
      <c r="AX341" s="17"/>
      <c r="AY341" s="17"/>
      <c r="AZ341" s="17"/>
      <c r="BA341" s="17"/>
      <c r="BB341" s="17"/>
      <c r="BC341" s="17"/>
      <c r="BD341" s="17"/>
      <c r="BE341" s="17"/>
      <c r="BF341" s="17"/>
      <c r="BG341" s="17"/>
      <c r="BH341" s="17"/>
      <c r="BI341" s="17"/>
      <c r="BJ341" s="17"/>
      <c r="BK341" s="17"/>
      <c r="BL341" s="17"/>
      <c r="BM341" s="17"/>
      <c r="BN341" s="17"/>
      <c r="BO341" s="17"/>
      <c r="BP341" s="17"/>
      <c r="BQ341" s="17"/>
      <c r="BR341" s="17"/>
      <c r="BS341" s="17"/>
      <c r="BT341" s="17"/>
      <c r="BU341" s="17"/>
      <c r="BV341" s="17"/>
      <c r="BW341" s="17"/>
      <c r="BX341" s="17"/>
      <c r="BY341" s="17"/>
      <c r="BZ341" s="17"/>
      <c r="CA341" s="17"/>
      <c r="CB341" s="17"/>
      <c r="CC341" s="17"/>
      <c r="CD341" s="17"/>
      <c r="CE341" s="17"/>
      <c r="CF341" s="17"/>
      <c r="CG341" s="17"/>
      <c r="CH341" s="17"/>
      <c r="CI341" s="17"/>
      <c r="CJ341" s="17"/>
      <c r="CK341" s="17"/>
      <c r="CL341" s="17"/>
      <c r="CM341" s="17"/>
      <c r="CN341" s="17"/>
      <c r="CO341" s="17"/>
      <c r="CP341" s="17"/>
      <c r="CQ341" s="17"/>
      <c r="CR341" s="17"/>
      <c r="CS341" s="17"/>
      <c r="CT341" s="17"/>
      <c r="CU341" s="17"/>
      <c r="CV341" s="17"/>
      <c r="CW341" s="17"/>
      <c r="CX341" s="17"/>
      <c r="CY341" s="17"/>
      <c r="CZ341" s="17"/>
      <c r="DA341" s="17"/>
      <c r="DB341" s="17"/>
      <c r="DC341" s="17"/>
      <c r="DD341" s="17"/>
      <c r="DE341" s="17"/>
      <c r="DF341" s="17"/>
      <c r="DG341" s="17"/>
      <c r="DH341" s="17"/>
      <c r="DI341" s="17"/>
      <c r="DJ341" s="17"/>
      <c r="DK341" s="17"/>
      <c r="DL341" s="17"/>
      <c r="DM341" s="17"/>
      <c r="DN341" s="17"/>
      <c r="DO341" s="17"/>
      <c r="DP341" s="17"/>
      <c r="DQ341" s="17"/>
      <c r="DR341" s="17"/>
      <c r="DS341" s="17"/>
      <c r="DT341" s="17"/>
      <c r="DU341" s="17"/>
      <c r="DV341" s="17"/>
      <c r="DW341" s="17"/>
      <c r="DX341" s="17"/>
      <c r="DY341" s="17"/>
      <c r="DZ341" s="17"/>
      <c r="EA341" s="17"/>
      <c r="EB341" s="17"/>
      <c r="EC341" s="17"/>
      <c r="ED341" s="17"/>
      <c r="EE341" s="17"/>
      <c r="EF341" s="17"/>
      <c r="EG341" s="17"/>
      <c r="EH341" s="17"/>
      <c r="EI341" s="17"/>
      <c r="EJ341" s="17"/>
      <c r="EK341" s="17"/>
      <c r="EL341" s="17"/>
      <c r="EM341" s="17"/>
      <c r="EN341" s="17"/>
      <c r="EO341" s="17"/>
      <c r="EP341" s="17"/>
      <c r="EQ341" s="17"/>
      <c r="ER341" s="17"/>
      <c r="ES341" s="17"/>
      <c r="ET341" s="17"/>
      <c r="EU341" s="17"/>
      <c r="EV341" s="17"/>
      <c r="EW341" s="17"/>
      <c r="EX341" s="17"/>
      <c r="EY341" s="17"/>
      <c r="EZ341" s="17"/>
      <c r="FA341" s="17"/>
      <c r="FB341" s="17"/>
      <c r="FC341" s="17"/>
      <c r="FD341" s="17"/>
      <c r="FE341" s="17"/>
      <c r="FF341" s="17"/>
      <c r="FG341" s="17"/>
      <c r="FH341" s="17"/>
      <c r="FI341" s="17"/>
      <c r="FJ341" s="17"/>
      <c r="FK341" s="17"/>
      <c r="FL341" s="17"/>
      <c r="FM341" s="17"/>
      <c r="FN341" s="17"/>
      <c r="FO341" s="17"/>
      <c r="FP341" s="17"/>
      <c r="FQ341" s="17"/>
      <c r="FR341" s="17"/>
      <c r="FS341" s="17"/>
      <c r="FT341" s="17"/>
      <c r="FU341" s="17"/>
      <c r="FV341" s="17"/>
      <c r="FW341" s="17"/>
      <c r="FX341" s="17"/>
      <c r="FY341" s="17"/>
      <c r="FZ341" s="17"/>
      <c r="GA341" s="17"/>
      <c r="GB341" s="17"/>
      <c r="GC341" s="17"/>
      <c r="GD341" s="17"/>
      <c r="GE341" s="17"/>
      <c r="GF341" s="17"/>
      <c r="GG341" s="17"/>
      <c r="GH341" s="17"/>
      <c r="GI341" s="17"/>
      <c r="GJ341" s="17"/>
      <c r="GK341" s="17"/>
      <c r="GL341" s="17"/>
      <c r="GM341" s="17"/>
      <c r="GN341" s="17"/>
      <c r="GO341" s="17"/>
      <c r="GP341" s="17"/>
      <c r="GQ341" s="17"/>
      <c r="GR341" s="17"/>
      <c r="GS341" s="17"/>
      <c r="GT341" s="17"/>
      <c r="GU341" s="17"/>
      <c r="GV341" s="17"/>
      <c r="GW341" s="17"/>
      <c r="GX341" s="17"/>
      <c r="GY341" s="17"/>
      <c r="GZ341" s="17"/>
      <c r="HA341" s="17"/>
      <c r="HB341" s="17"/>
      <c r="HC341" s="17"/>
      <c r="HD341" s="17"/>
      <c r="HE341" s="17"/>
      <c r="HF341" s="17"/>
      <c r="HG341" s="17"/>
      <c r="HH341" s="17"/>
      <c r="HI341" s="17"/>
      <c r="HJ341" s="17"/>
      <c r="HK341" s="17"/>
      <c r="HL341" s="17"/>
      <c r="HM341" s="17"/>
      <c r="HN341" s="17"/>
    </row>
    <row r="342" spans="2:222" s="18" customFormat="1" ht="22.5">
      <c r="B342" s="129" t="s">
        <v>968</v>
      </c>
      <c r="C342" s="32" t="s">
        <v>198</v>
      </c>
      <c r="D342" s="129" t="s">
        <v>5</v>
      </c>
      <c r="E342" s="41">
        <v>9</v>
      </c>
      <c r="F342" s="129" t="s">
        <v>151</v>
      </c>
      <c r="G342" s="129" t="s">
        <v>22</v>
      </c>
      <c r="H342" s="15" t="s">
        <v>199</v>
      </c>
      <c r="I342" s="16">
        <v>8.08</v>
      </c>
      <c r="J342" s="16">
        <f t="shared" si="16"/>
        <v>72.72</v>
      </c>
      <c r="K342" s="17"/>
      <c r="L342" s="17"/>
      <c r="M342" s="17"/>
      <c r="N342" s="17"/>
      <c r="O342" s="17"/>
      <c r="P342" s="17"/>
      <c r="Q342" s="17"/>
      <c r="R342" s="17"/>
      <c r="S342" s="17"/>
      <c r="T342" s="17"/>
      <c r="U342" s="17"/>
      <c r="V342" s="17"/>
      <c r="W342" s="17"/>
      <c r="X342" s="17"/>
      <c r="Y342" s="17"/>
      <c r="Z342" s="17"/>
      <c r="AA342" s="17"/>
      <c r="AB342" s="17"/>
      <c r="AC342" s="17"/>
      <c r="AD342" s="17"/>
      <c r="AE342" s="17"/>
      <c r="AF342" s="17"/>
      <c r="AG342" s="17"/>
      <c r="AH342" s="17"/>
      <c r="AI342" s="17"/>
      <c r="AJ342" s="17"/>
      <c r="AK342" s="17"/>
      <c r="AL342" s="17"/>
      <c r="AM342" s="17"/>
      <c r="AN342" s="17"/>
      <c r="AO342" s="17"/>
      <c r="AP342" s="17"/>
      <c r="AQ342" s="17"/>
      <c r="AR342" s="17"/>
      <c r="AS342" s="17"/>
      <c r="AT342" s="17"/>
      <c r="AU342" s="17"/>
      <c r="AV342" s="17"/>
      <c r="AW342" s="17"/>
      <c r="AX342" s="17"/>
      <c r="AY342" s="17"/>
      <c r="AZ342" s="17"/>
      <c r="BA342" s="17"/>
      <c r="BB342" s="17"/>
      <c r="BC342" s="17"/>
      <c r="BD342" s="17"/>
      <c r="BE342" s="17"/>
      <c r="BF342" s="17"/>
      <c r="BG342" s="17"/>
      <c r="BH342" s="17"/>
      <c r="BI342" s="17"/>
      <c r="BJ342" s="17"/>
      <c r="BK342" s="17"/>
      <c r="BL342" s="17"/>
      <c r="BM342" s="17"/>
      <c r="BN342" s="17"/>
      <c r="BO342" s="17"/>
      <c r="BP342" s="17"/>
      <c r="BQ342" s="17"/>
      <c r="BR342" s="17"/>
      <c r="BS342" s="17"/>
      <c r="BT342" s="17"/>
      <c r="BU342" s="17"/>
      <c r="BV342" s="17"/>
      <c r="BW342" s="17"/>
      <c r="BX342" s="17"/>
      <c r="BY342" s="17"/>
      <c r="BZ342" s="17"/>
      <c r="CA342" s="17"/>
      <c r="CB342" s="17"/>
      <c r="CC342" s="17"/>
      <c r="CD342" s="17"/>
      <c r="CE342" s="17"/>
      <c r="CF342" s="17"/>
      <c r="CG342" s="17"/>
      <c r="CH342" s="17"/>
      <c r="CI342" s="17"/>
      <c r="CJ342" s="17"/>
      <c r="CK342" s="17"/>
      <c r="CL342" s="17"/>
      <c r="CM342" s="17"/>
      <c r="CN342" s="17"/>
      <c r="CO342" s="17"/>
      <c r="CP342" s="17"/>
      <c r="CQ342" s="17"/>
      <c r="CR342" s="17"/>
      <c r="CS342" s="17"/>
      <c r="CT342" s="17"/>
      <c r="CU342" s="17"/>
      <c r="CV342" s="17"/>
      <c r="CW342" s="17"/>
      <c r="CX342" s="17"/>
      <c r="CY342" s="17"/>
      <c r="CZ342" s="17"/>
      <c r="DA342" s="17"/>
      <c r="DB342" s="17"/>
      <c r="DC342" s="17"/>
      <c r="DD342" s="17"/>
      <c r="DE342" s="17"/>
      <c r="DF342" s="17"/>
      <c r="DG342" s="17"/>
      <c r="DH342" s="17"/>
      <c r="DI342" s="17"/>
      <c r="DJ342" s="17"/>
      <c r="DK342" s="17"/>
      <c r="DL342" s="17"/>
      <c r="DM342" s="17"/>
      <c r="DN342" s="17"/>
      <c r="DO342" s="17"/>
      <c r="DP342" s="17"/>
      <c r="DQ342" s="17"/>
      <c r="DR342" s="17"/>
      <c r="DS342" s="17"/>
      <c r="DT342" s="17"/>
      <c r="DU342" s="17"/>
      <c r="DV342" s="17"/>
      <c r="DW342" s="17"/>
      <c r="DX342" s="17"/>
      <c r="DY342" s="17"/>
      <c r="DZ342" s="17"/>
      <c r="EA342" s="17"/>
      <c r="EB342" s="17"/>
      <c r="EC342" s="17"/>
      <c r="ED342" s="17"/>
      <c r="EE342" s="17"/>
      <c r="EF342" s="17"/>
      <c r="EG342" s="17"/>
      <c r="EH342" s="17"/>
      <c r="EI342" s="17"/>
      <c r="EJ342" s="17"/>
      <c r="EK342" s="17"/>
      <c r="EL342" s="17"/>
      <c r="EM342" s="17"/>
      <c r="EN342" s="17"/>
      <c r="EO342" s="17"/>
      <c r="EP342" s="17"/>
      <c r="EQ342" s="17"/>
      <c r="ER342" s="17"/>
      <c r="ES342" s="17"/>
      <c r="ET342" s="17"/>
      <c r="EU342" s="17"/>
      <c r="EV342" s="17"/>
      <c r="EW342" s="17"/>
      <c r="EX342" s="17"/>
      <c r="EY342" s="17"/>
      <c r="EZ342" s="17"/>
      <c r="FA342" s="17"/>
      <c r="FB342" s="17"/>
      <c r="FC342" s="17"/>
      <c r="FD342" s="17"/>
      <c r="FE342" s="17"/>
      <c r="FF342" s="17"/>
      <c r="FG342" s="17"/>
      <c r="FH342" s="17"/>
      <c r="FI342" s="17"/>
      <c r="FJ342" s="17"/>
      <c r="FK342" s="17"/>
      <c r="FL342" s="17"/>
      <c r="FM342" s="17"/>
      <c r="FN342" s="17"/>
      <c r="FO342" s="17"/>
      <c r="FP342" s="17"/>
      <c r="FQ342" s="17"/>
      <c r="FR342" s="17"/>
      <c r="FS342" s="17"/>
      <c r="FT342" s="17"/>
      <c r="FU342" s="17"/>
      <c r="FV342" s="17"/>
      <c r="FW342" s="17"/>
      <c r="FX342" s="17"/>
      <c r="FY342" s="17"/>
      <c r="FZ342" s="17"/>
      <c r="GA342" s="17"/>
      <c r="GB342" s="17"/>
      <c r="GC342" s="17"/>
      <c r="GD342" s="17"/>
      <c r="GE342" s="17"/>
      <c r="GF342" s="17"/>
      <c r="GG342" s="17"/>
      <c r="GH342" s="17"/>
      <c r="GI342" s="17"/>
      <c r="GJ342" s="17"/>
      <c r="GK342" s="17"/>
      <c r="GL342" s="17"/>
      <c r="GM342" s="17"/>
      <c r="GN342" s="17"/>
      <c r="GO342" s="17"/>
      <c r="GP342" s="17"/>
      <c r="GQ342" s="17"/>
      <c r="GR342" s="17"/>
      <c r="GS342" s="17"/>
      <c r="GT342" s="17"/>
      <c r="GU342" s="17"/>
      <c r="GV342" s="17"/>
      <c r="GW342" s="17"/>
      <c r="GX342" s="17"/>
      <c r="GY342" s="17"/>
      <c r="GZ342" s="17"/>
      <c r="HA342" s="17"/>
      <c r="HB342" s="17"/>
      <c r="HC342" s="17"/>
      <c r="HD342" s="17"/>
      <c r="HE342" s="17"/>
      <c r="HF342" s="17"/>
      <c r="HG342" s="17"/>
      <c r="HH342" s="17"/>
      <c r="HI342" s="17"/>
      <c r="HJ342" s="17"/>
      <c r="HK342" s="17"/>
      <c r="HL342" s="17"/>
      <c r="HM342" s="17"/>
      <c r="HN342" s="17"/>
    </row>
    <row r="343" spans="2:222" s="18" customFormat="1" ht="22.5">
      <c r="B343" s="129" t="s">
        <v>969</v>
      </c>
      <c r="C343" s="32" t="s">
        <v>280</v>
      </c>
      <c r="D343" s="129" t="s">
        <v>5</v>
      </c>
      <c r="E343" s="41">
        <v>5</v>
      </c>
      <c r="F343" s="129" t="s">
        <v>151</v>
      </c>
      <c r="G343" s="129" t="s">
        <v>1087</v>
      </c>
      <c r="H343" s="15" t="s">
        <v>1080</v>
      </c>
      <c r="I343" s="16">
        <v>485.12</v>
      </c>
      <c r="J343" s="16">
        <f t="shared" si="16"/>
        <v>2425.6</v>
      </c>
      <c r="K343" s="17"/>
      <c r="L343" s="17"/>
      <c r="M343" s="17"/>
      <c r="N343" s="17"/>
      <c r="O343" s="17"/>
      <c r="P343" s="17"/>
      <c r="Q343" s="17"/>
      <c r="R343" s="17"/>
      <c r="S343" s="17"/>
      <c r="T343" s="17"/>
      <c r="U343" s="17"/>
      <c r="V343" s="17"/>
      <c r="W343" s="17"/>
      <c r="X343" s="17"/>
      <c r="Y343" s="17"/>
      <c r="Z343" s="17"/>
      <c r="AA343" s="17"/>
      <c r="AB343" s="17"/>
      <c r="AC343" s="17"/>
      <c r="AD343" s="17"/>
      <c r="AE343" s="17"/>
      <c r="AF343" s="17"/>
      <c r="AG343" s="17"/>
      <c r="AH343" s="17"/>
      <c r="AI343" s="17"/>
      <c r="AJ343" s="17"/>
      <c r="AK343" s="17"/>
      <c r="AL343" s="17"/>
      <c r="AM343" s="17"/>
      <c r="AN343" s="17"/>
      <c r="AO343" s="17"/>
      <c r="AP343" s="17"/>
      <c r="AQ343" s="17"/>
      <c r="AR343" s="17"/>
      <c r="AS343" s="17"/>
      <c r="AT343" s="17"/>
      <c r="AU343" s="17"/>
      <c r="AV343" s="17"/>
      <c r="AW343" s="17"/>
      <c r="AX343" s="17"/>
      <c r="AY343" s="17"/>
      <c r="AZ343" s="17"/>
      <c r="BA343" s="17"/>
      <c r="BB343" s="17"/>
      <c r="BC343" s="17"/>
      <c r="BD343" s="17"/>
      <c r="BE343" s="17"/>
      <c r="BF343" s="17"/>
      <c r="BG343" s="17"/>
      <c r="BH343" s="17"/>
      <c r="BI343" s="17"/>
      <c r="BJ343" s="17"/>
      <c r="BK343" s="17"/>
      <c r="BL343" s="17"/>
      <c r="BM343" s="17"/>
      <c r="BN343" s="17"/>
      <c r="BO343" s="17"/>
      <c r="BP343" s="17"/>
      <c r="BQ343" s="17"/>
      <c r="BR343" s="17"/>
      <c r="BS343" s="17"/>
      <c r="BT343" s="17"/>
      <c r="BU343" s="17"/>
      <c r="BV343" s="17"/>
      <c r="BW343" s="17"/>
      <c r="BX343" s="17"/>
      <c r="BY343" s="17"/>
      <c r="BZ343" s="17"/>
      <c r="CA343" s="17"/>
      <c r="CB343" s="17"/>
      <c r="CC343" s="17"/>
      <c r="CD343" s="17"/>
      <c r="CE343" s="17"/>
      <c r="CF343" s="17"/>
      <c r="CG343" s="17"/>
      <c r="CH343" s="17"/>
      <c r="CI343" s="17"/>
      <c r="CJ343" s="17"/>
      <c r="CK343" s="17"/>
      <c r="CL343" s="17"/>
      <c r="CM343" s="17"/>
      <c r="CN343" s="17"/>
      <c r="CO343" s="17"/>
      <c r="CP343" s="17"/>
      <c r="CQ343" s="17"/>
      <c r="CR343" s="17"/>
      <c r="CS343" s="17"/>
      <c r="CT343" s="17"/>
      <c r="CU343" s="17"/>
      <c r="CV343" s="17"/>
      <c r="CW343" s="17"/>
      <c r="CX343" s="17"/>
      <c r="CY343" s="17"/>
      <c r="CZ343" s="17"/>
      <c r="DA343" s="17"/>
      <c r="DB343" s="17"/>
      <c r="DC343" s="17"/>
      <c r="DD343" s="17"/>
      <c r="DE343" s="17"/>
      <c r="DF343" s="17"/>
      <c r="DG343" s="17"/>
      <c r="DH343" s="17"/>
      <c r="DI343" s="17"/>
      <c r="DJ343" s="17"/>
      <c r="DK343" s="17"/>
      <c r="DL343" s="17"/>
      <c r="DM343" s="17"/>
      <c r="DN343" s="17"/>
      <c r="DO343" s="17"/>
      <c r="DP343" s="17"/>
      <c r="DQ343" s="17"/>
      <c r="DR343" s="17"/>
      <c r="DS343" s="17"/>
      <c r="DT343" s="17"/>
      <c r="DU343" s="17"/>
      <c r="DV343" s="17"/>
      <c r="DW343" s="17"/>
      <c r="DX343" s="17"/>
      <c r="DY343" s="17"/>
      <c r="DZ343" s="17"/>
      <c r="EA343" s="17"/>
      <c r="EB343" s="17"/>
      <c r="EC343" s="17"/>
      <c r="ED343" s="17"/>
      <c r="EE343" s="17"/>
      <c r="EF343" s="17"/>
      <c r="EG343" s="17"/>
      <c r="EH343" s="17"/>
      <c r="EI343" s="17"/>
      <c r="EJ343" s="17"/>
      <c r="EK343" s="17"/>
      <c r="EL343" s="17"/>
      <c r="EM343" s="17"/>
      <c r="EN343" s="17"/>
      <c r="EO343" s="17"/>
      <c r="EP343" s="17"/>
      <c r="EQ343" s="17"/>
      <c r="ER343" s="17"/>
      <c r="ES343" s="17"/>
      <c r="ET343" s="17"/>
      <c r="EU343" s="17"/>
      <c r="EV343" s="17"/>
      <c r="EW343" s="17"/>
      <c r="EX343" s="17"/>
      <c r="EY343" s="17"/>
      <c r="EZ343" s="17"/>
      <c r="FA343" s="17"/>
      <c r="FB343" s="17"/>
      <c r="FC343" s="17"/>
      <c r="FD343" s="17"/>
      <c r="FE343" s="17"/>
      <c r="FF343" s="17"/>
      <c r="FG343" s="17"/>
      <c r="FH343" s="17"/>
      <c r="FI343" s="17"/>
      <c r="FJ343" s="17"/>
      <c r="FK343" s="17"/>
      <c r="FL343" s="17"/>
      <c r="FM343" s="17"/>
      <c r="FN343" s="17"/>
      <c r="FO343" s="17"/>
      <c r="FP343" s="17"/>
      <c r="FQ343" s="17"/>
      <c r="FR343" s="17"/>
      <c r="FS343" s="17"/>
      <c r="FT343" s="17"/>
      <c r="FU343" s="17"/>
      <c r="FV343" s="17"/>
      <c r="FW343" s="17"/>
      <c r="FX343" s="17"/>
      <c r="FY343" s="17"/>
      <c r="FZ343" s="17"/>
      <c r="GA343" s="17"/>
      <c r="GB343" s="17"/>
      <c r="GC343" s="17"/>
      <c r="GD343" s="17"/>
      <c r="GE343" s="17"/>
      <c r="GF343" s="17"/>
      <c r="GG343" s="17"/>
      <c r="GH343" s="17"/>
      <c r="GI343" s="17"/>
      <c r="GJ343" s="17"/>
      <c r="GK343" s="17"/>
      <c r="GL343" s="17"/>
      <c r="GM343" s="17"/>
      <c r="GN343" s="17"/>
      <c r="GO343" s="17"/>
      <c r="GP343" s="17"/>
      <c r="GQ343" s="17"/>
      <c r="GR343" s="17"/>
      <c r="GS343" s="17"/>
      <c r="GT343" s="17"/>
      <c r="GU343" s="17"/>
      <c r="GV343" s="17"/>
      <c r="GW343" s="17"/>
      <c r="GX343" s="17"/>
      <c r="GY343" s="17"/>
      <c r="GZ343" s="17"/>
      <c r="HA343" s="17"/>
      <c r="HB343" s="17"/>
      <c r="HC343" s="17"/>
      <c r="HD343" s="17"/>
      <c r="HE343" s="17"/>
      <c r="HF343" s="17"/>
      <c r="HG343" s="17"/>
      <c r="HH343" s="17"/>
      <c r="HI343" s="17"/>
      <c r="HJ343" s="17"/>
      <c r="HK343" s="17"/>
      <c r="HL343" s="17"/>
      <c r="HM343" s="17"/>
      <c r="HN343" s="17"/>
    </row>
    <row r="344" spans="2:222" s="18" customFormat="1" ht="33.75">
      <c r="B344" s="129" t="s">
        <v>970</v>
      </c>
      <c r="C344" s="32" t="s">
        <v>745</v>
      </c>
      <c r="D344" s="129" t="s">
        <v>5</v>
      </c>
      <c r="E344" s="41">
        <v>3590</v>
      </c>
      <c r="F344" s="129" t="s">
        <v>158</v>
      </c>
      <c r="G344" s="129" t="s">
        <v>22</v>
      </c>
      <c r="H344" s="15" t="s">
        <v>746</v>
      </c>
      <c r="I344" s="16">
        <v>2.5</v>
      </c>
      <c r="J344" s="16">
        <f t="shared" si="16"/>
        <v>8975</v>
      </c>
      <c r="K344" s="17"/>
      <c r="L344" s="17"/>
      <c r="M344" s="17"/>
      <c r="N344" s="17"/>
      <c r="O344" s="17"/>
      <c r="P344" s="17"/>
      <c r="Q344" s="17"/>
      <c r="R344" s="17"/>
      <c r="S344" s="17"/>
      <c r="T344" s="17"/>
      <c r="U344" s="17"/>
      <c r="V344" s="17"/>
      <c r="W344" s="17"/>
      <c r="X344" s="17"/>
      <c r="Y344" s="17"/>
      <c r="Z344" s="17"/>
      <c r="AA344" s="17"/>
      <c r="AB344" s="17"/>
      <c r="AC344" s="17"/>
      <c r="AD344" s="17"/>
      <c r="AE344" s="17"/>
      <c r="AF344" s="17"/>
      <c r="AG344" s="17"/>
      <c r="AH344" s="17"/>
      <c r="AI344" s="17"/>
      <c r="AJ344" s="17"/>
      <c r="AK344" s="17"/>
      <c r="AL344" s="17"/>
      <c r="AM344" s="17"/>
      <c r="AN344" s="17"/>
      <c r="AO344" s="17"/>
      <c r="AP344" s="17"/>
      <c r="AQ344" s="17"/>
      <c r="AR344" s="17"/>
      <c r="AS344" s="17"/>
      <c r="AT344" s="17"/>
      <c r="AU344" s="17"/>
      <c r="AV344" s="17"/>
      <c r="AW344" s="17"/>
      <c r="AX344" s="17"/>
      <c r="AY344" s="17"/>
      <c r="AZ344" s="17"/>
      <c r="BA344" s="17"/>
      <c r="BB344" s="17"/>
      <c r="BC344" s="17"/>
      <c r="BD344" s="17"/>
      <c r="BE344" s="17"/>
      <c r="BF344" s="17"/>
      <c r="BG344" s="17"/>
      <c r="BH344" s="17"/>
      <c r="BI344" s="17"/>
      <c r="BJ344" s="17"/>
      <c r="BK344" s="17"/>
      <c r="BL344" s="17"/>
      <c r="BM344" s="17"/>
      <c r="BN344" s="17"/>
      <c r="BO344" s="17"/>
      <c r="BP344" s="17"/>
      <c r="BQ344" s="17"/>
      <c r="BR344" s="17"/>
      <c r="BS344" s="17"/>
      <c r="BT344" s="17"/>
      <c r="BU344" s="17"/>
      <c r="BV344" s="17"/>
      <c r="BW344" s="17"/>
      <c r="BX344" s="17"/>
      <c r="BY344" s="17"/>
      <c r="BZ344" s="17"/>
      <c r="CA344" s="17"/>
      <c r="CB344" s="17"/>
      <c r="CC344" s="17"/>
      <c r="CD344" s="17"/>
      <c r="CE344" s="17"/>
      <c r="CF344" s="17"/>
      <c r="CG344" s="17"/>
      <c r="CH344" s="17"/>
      <c r="CI344" s="17"/>
      <c r="CJ344" s="17"/>
      <c r="CK344" s="17"/>
      <c r="CL344" s="17"/>
      <c r="CM344" s="17"/>
      <c r="CN344" s="17"/>
      <c r="CO344" s="17"/>
      <c r="CP344" s="17"/>
      <c r="CQ344" s="17"/>
      <c r="CR344" s="17"/>
      <c r="CS344" s="17"/>
      <c r="CT344" s="17"/>
      <c r="CU344" s="17"/>
      <c r="CV344" s="17"/>
      <c r="CW344" s="17"/>
      <c r="CX344" s="17"/>
      <c r="CY344" s="17"/>
      <c r="CZ344" s="17"/>
      <c r="DA344" s="17"/>
      <c r="DB344" s="17"/>
      <c r="DC344" s="17"/>
      <c r="DD344" s="17"/>
      <c r="DE344" s="17"/>
      <c r="DF344" s="17"/>
      <c r="DG344" s="17"/>
      <c r="DH344" s="17"/>
      <c r="DI344" s="17"/>
      <c r="DJ344" s="17"/>
      <c r="DK344" s="17"/>
      <c r="DL344" s="17"/>
      <c r="DM344" s="17"/>
      <c r="DN344" s="17"/>
      <c r="DO344" s="17"/>
      <c r="DP344" s="17"/>
      <c r="DQ344" s="17"/>
      <c r="DR344" s="17"/>
      <c r="DS344" s="17"/>
      <c r="DT344" s="17"/>
      <c r="DU344" s="17"/>
      <c r="DV344" s="17"/>
      <c r="DW344" s="17"/>
      <c r="DX344" s="17"/>
      <c r="DY344" s="17"/>
      <c r="DZ344" s="17"/>
      <c r="EA344" s="17"/>
      <c r="EB344" s="17"/>
      <c r="EC344" s="17"/>
      <c r="ED344" s="17"/>
      <c r="EE344" s="17"/>
      <c r="EF344" s="17"/>
      <c r="EG344" s="17"/>
      <c r="EH344" s="17"/>
      <c r="EI344" s="17"/>
      <c r="EJ344" s="17"/>
      <c r="EK344" s="17"/>
      <c r="EL344" s="17"/>
      <c r="EM344" s="17"/>
      <c r="EN344" s="17"/>
      <c r="EO344" s="17"/>
      <c r="EP344" s="17"/>
      <c r="EQ344" s="17"/>
      <c r="ER344" s="17"/>
      <c r="ES344" s="17"/>
      <c r="ET344" s="17"/>
      <c r="EU344" s="17"/>
      <c r="EV344" s="17"/>
      <c r="EW344" s="17"/>
      <c r="EX344" s="17"/>
      <c r="EY344" s="17"/>
      <c r="EZ344" s="17"/>
      <c r="FA344" s="17"/>
      <c r="FB344" s="17"/>
      <c r="FC344" s="17"/>
      <c r="FD344" s="17"/>
      <c r="FE344" s="17"/>
      <c r="FF344" s="17"/>
      <c r="FG344" s="17"/>
      <c r="FH344" s="17"/>
      <c r="FI344" s="17"/>
      <c r="FJ344" s="17"/>
      <c r="FK344" s="17"/>
      <c r="FL344" s="17"/>
      <c r="FM344" s="17"/>
      <c r="FN344" s="17"/>
      <c r="FO344" s="17"/>
      <c r="FP344" s="17"/>
      <c r="FQ344" s="17"/>
      <c r="FR344" s="17"/>
      <c r="FS344" s="17"/>
      <c r="FT344" s="17"/>
      <c r="FU344" s="17"/>
      <c r="FV344" s="17"/>
      <c r="FW344" s="17"/>
      <c r="FX344" s="17"/>
      <c r="FY344" s="17"/>
      <c r="FZ344" s="17"/>
      <c r="GA344" s="17"/>
      <c r="GB344" s="17"/>
      <c r="GC344" s="17"/>
      <c r="GD344" s="17"/>
      <c r="GE344" s="17"/>
      <c r="GF344" s="17"/>
      <c r="GG344" s="17"/>
      <c r="GH344" s="17"/>
      <c r="GI344" s="17"/>
      <c r="GJ344" s="17"/>
      <c r="GK344" s="17"/>
      <c r="GL344" s="17"/>
      <c r="GM344" s="17"/>
      <c r="GN344" s="17"/>
      <c r="GO344" s="17"/>
      <c r="GP344" s="17"/>
      <c r="GQ344" s="17"/>
      <c r="GR344" s="17"/>
      <c r="GS344" s="17"/>
      <c r="GT344" s="17"/>
      <c r="GU344" s="17"/>
      <c r="GV344" s="17"/>
      <c r="GW344" s="17"/>
      <c r="GX344" s="17"/>
      <c r="GY344" s="17"/>
      <c r="GZ344" s="17"/>
      <c r="HA344" s="17"/>
      <c r="HB344" s="17"/>
      <c r="HC344" s="17"/>
      <c r="HD344" s="17"/>
      <c r="HE344" s="17"/>
      <c r="HF344" s="17"/>
      <c r="HG344" s="17"/>
      <c r="HH344" s="17"/>
      <c r="HI344" s="17"/>
      <c r="HJ344" s="17"/>
      <c r="HK344" s="17"/>
      <c r="HL344" s="17"/>
      <c r="HM344" s="17"/>
      <c r="HN344" s="17"/>
    </row>
    <row r="345" spans="2:222" s="18" customFormat="1" ht="33.75">
      <c r="B345" s="129" t="s">
        <v>971</v>
      </c>
      <c r="C345" s="32" t="s">
        <v>747</v>
      </c>
      <c r="D345" s="129" t="s">
        <v>5</v>
      </c>
      <c r="E345" s="41">
        <v>4440</v>
      </c>
      <c r="F345" s="129" t="s">
        <v>158</v>
      </c>
      <c r="G345" s="129" t="s">
        <v>22</v>
      </c>
      <c r="H345" s="15" t="s">
        <v>748</v>
      </c>
      <c r="I345" s="16">
        <v>4.08</v>
      </c>
      <c r="J345" s="16">
        <f t="shared" si="16"/>
        <v>18115.2</v>
      </c>
      <c r="K345" s="17"/>
      <c r="L345" s="17"/>
      <c r="M345" s="17"/>
      <c r="N345" s="17"/>
      <c r="O345" s="17"/>
      <c r="P345" s="17"/>
      <c r="Q345" s="17"/>
      <c r="R345" s="17"/>
      <c r="S345" s="17"/>
      <c r="T345" s="17"/>
      <c r="U345" s="17"/>
      <c r="V345" s="17"/>
      <c r="W345" s="17"/>
      <c r="X345" s="17"/>
      <c r="Y345" s="17"/>
      <c r="Z345" s="17"/>
      <c r="AA345" s="17"/>
      <c r="AB345" s="17"/>
      <c r="AC345" s="17"/>
      <c r="AD345" s="17"/>
      <c r="AE345" s="17"/>
      <c r="AF345" s="17"/>
      <c r="AG345" s="17"/>
      <c r="AH345" s="17"/>
      <c r="AI345" s="17"/>
      <c r="AJ345" s="17"/>
      <c r="AK345" s="17"/>
      <c r="AL345" s="17"/>
      <c r="AM345" s="17"/>
      <c r="AN345" s="17"/>
      <c r="AO345" s="17"/>
      <c r="AP345" s="17"/>
      <c r="AQ345" s="17"/>
      <c r="AR345" s="17"/>
      <c r="AS345" s="17"/>
      <c r="AT345" s="17"/>
      <c r="AU345" s="17"/>
      <c r="AV345" s="17"/>
      <c r="AW345" s="17"/>
      <c r="AX345" s="17"/>
      <c r="AY345" s="17"/>
      <c r="AZ345" s="17"/>
      <c r="BA345" s="17"/>
      <c r="BB345" s="17"/>
      <c r="BC345" s="17"/>
      <c r="BD345" s="17"/>
      <c r="BE345" s="17"/>
      <c r="BF345" s="17"/>
      <c r="BG345" s="17"/>
      <c r="BH345" s="17"/>
      <c r="BI345" s="17"/>
      <c r="BJ345" s="17"/>
      <c r="BK345" s="17"/>
      <c r="BL345" s="17"/>
      <c r="BM345" s="17"/>
      <c r="BN345" s="17"/>
      <c r="BO345" s="17"/>
      <c r="BP345" s="17"/>
      <c r="BQ345" s="17"/>
      <c r="BR345" s="17"/>
      <c r="BS345" s="17"/>
      <c r="BT345" s="17"/>
      <c r="BU345" s="17"/>
      <c r="BV345" s="17"/>
      <c r="BW345" s="17"/>
      <c r="BX345" s="17"/>
      <c r="BY345" s="17"/>
      <c r="BZ345" s="17"/>
      <c r="CA345" s="17"/>
      <c r="CB345" s="17"/>
      <c r="CC345" s="17"/>
      <c r="CD345" s="17"/>
      <c r="CE345" s="17"/>
      <c r="CF345" s="17"/>
      <c r="CG345" s="17"/>
      <c r="CH345" s="17"/>
      <c r="CI345" s="17"/>
      <c r="CJ345" s="17"/>
      <c r="CK345" s="17"/>
      <c r="CL345" s="17"/>
      <c r="CM345" s="17"/>
      <c r="CN345" s="17"/>
      <c r="CO345" s="17"/>
      <c r="CP345" s="17"/>
      <c r="CQ345" s="17"/>
      <c r="CR345" s="17"/>
      <c r="CS345" s="17"/>
      <c r="CT345" s="17"/>
      <c r="CU345" s="17"/>
      <c r="CV345" s="17"/>
      <c r="CW345" s="17"/>
      <c r="CX345" s="17"/>
      <c r="CY345" s="17"/>
      <c r="CZ345" s="17"/>
      <c r="DA345" s="17"/>
      <c r="DB345" s="17"/>
      <c r="DC345" s="17"/>
      <c r="DD345" s="17"/>
      <c r="DE345" s="17"/>
      <c r="DF345" s="17"/>
      <c r="DG345" s="17"/>
      <c r="DH345" s="17"/>
      <c r="DI345" s="17"/>
      <c r="DJ345" s="17"/>
      <c r="DK345" s="17"/>
      <c r="DL345" s="17"/>
      <c r="DM345" s="17"/>
      <c r="DN345" s="17"/>
      <c r="DO345" s="17"/>
      <c r="DP345" s="17"/>
      <c r="DQ345" s="17"/>
      <c r="DR345" s="17"/>
      <c r="DS345" s="17"/>
      <c r="DT345" s="17"/>
      <c r="DU345" s="17"/>
      <c r="DV345" s="17"/>
      <c r="DW345" s="17"/>
      <c r="DX345" s="17"/>
      <c r="DY345" s="17"/>
      <c r="DZ345" s="17"/>
      <c r="EA345" s="17"/>
      <c r="EB345" s="17"/>
      <c r="EC345" s="17"/>
      <c r="ED345" s="17"/>
      <c r="EE345" s="17"/>
      <c r="EF345" s="17"/>
      <c r="EG345" s="17"/>
      <c r="EH345" s="17"/>
      <c r="EI345" s="17"/>
      <c r="EJ345" s="17"/>
      <c r="EK345" s="17"/>
      <c r="EL345" s="17"/>
      <c r="EM345" s="17"/>
      <c r="EN345" s="17"/>
      <c r="EO345" s="17"/>
      <c r="EP345" s="17"/>
      <c r="EQ345" s="17"/>
      <c r="ER345" s="17"/>
      <c r="ES345" s="17"/>
      <c r="ET345" s="17"/>
      <c r="EU345" s="17"/>
      <c r="EV345" s="17"/>
      <c r="EW345" s="17"/>
      <c r="EX345" s="17"/>
      <c r="EY345" s="17"/>
      <c r="EZ345" s="17"/>
      <c r="FA345" s="17"/>
      <c r="FB345" s="17"/>
      <c r="FC345" s="17"/>
      <c r="FD345" s="17"/>
      <c r="FE345" s="17"/>
      <c r="FF345" s="17"/>
      <c r="FG345" s="17"/>
      <c r="FH345" s="17"/>
      <c r="FI345" s="17"/>
      <c r="FJ345" s="17"/>
      <c r="FK345" s="17"/>
      <c r="FL345" s="17"/>
      <c r="FM345" s="17"/>
      <c r="FN345" s="17"/>
      <c r="FO345" s="17"/>
      <c r="FP345" s="17"/>
      <c r="FQ345" s="17"/>
      <c r="FR345" s="17"/>
      <c r="FS345" s="17"/>
      <c r="FT345" s="17"/>
      <c r="FU345" s="17"/>
      <c r="FV345" s="17"/>
      <c r="FW345" s="17"/>
      <c r="FX345" s="17"/>
      <c r="FY345" s="17"/>
      <c r="FZ345" s="17"/>
      <c r="GA345" s="17"/>
      <c r="GB345" s="17"/>
      <c r="GC345" s="17"/>
      <c r="GD345" s="17"/>
      <c r="GE345" s="17"/>
      <c r="GF345" s="17"/>
      <c r="GG345" s="17"/>
      <c r="GH345" s="17"/>
      <c r="GI345" s="17"/>
      <c r="GJ345" s="17"/>
      <c r="GK345" s="17"/>
      <c r="GL345" s="17"/>
      <c r="GM345" s="17"/>
      <c r="GN345" s="17"/>
      <c r="GO345" s="17"/>
      <c r="GP345" s="17"/>
      <c r="GQ345" s="17"/>
      <c r="GR345" s="17"/>
      <c r="GS345" s="17"/>
      <c r="GT345" s="17"/>
      <c r="GU345" s="17"/>
      <c r="GV345" s="17"/>
      <c r="GW345" s="17"/>
      <c r="GX345" s="17"/>
      <c r="GY345" s="17"/>
      <c r="GZ345" s="17"/>
      <c r="HA345" s="17"/>
      <c r="HB345" s="17"/>
      <c r="HC345" s="17"/>
      <c r="HD345" s="17"/>
      <c r="HE345" s="17"/>
      <c r="HF345" s="17"/>
      <c r="HG345" s="17"/>
      <c r="HH345" s="17"/>
      <c r="HI345" s="17"/>
      <c r="HJ345" s="17"/>
      <c r="HK345" s="17"/>
      <c r="HL345" s="17"/>
      <c r="HM345" s="17"/>
      <c r="HN345" s="17"/>
    </row>
    <row r="346" spans="2:222" s="18" customFormat="1" ht="33.75">
      <c r="B346" s="129" t="s">
        <v>972</v>
      </c>
      <c r="C346" s="32" t="s">
        <v>749</v>
      </c>
      <c r="D346" s="129" t="s">
        <v>5</v>
      </c>
      <c r="E346" s="41">
        <v>420</v>
      </c>
      <c r="F346" s="129" t="s">
        <v>158</v>
      </c>
      <c r="G346" s="129" t="s">
        <v>22</v>
      </c>
      <c r="H346" s="15" t="s">
        <v>750</v>
      </c>
      <c r="I346" s="16">
        <v>5.72</v>
      </c>
      <c r="J346" s="16">
        <f t="shared" si="16"/>
        <v>2402.4</v>
      </c>
      <c r="K346" s="17"/>
      <c r="L346" s="17"/>
      <c r="M346" s="17"/>
      <c r="N346" s="17"/>
      <c r="O346" s="17"/>
      <c r="P346" s="17"/>
      <c r="Q346" s="17"/>
      <c r="R346" s="17"/>
      <c r="S346" s="17"/>
      <c r="T346" s="17"/>
      <c r="U346" s="17"/>
      <c r="V346" s="17"/>
      <c r="W346" s="17"/>
      <c r="X346" s="17"/>
      <c r="Y346" s="17"/>
      <c r="Z346" s="17"/>
      <c r="AA346" s="17"/>
      <c r="AB346" s="17"/>
      <c r="AC346" s="17"/>
      <c r="AD346" s="17"/>
      <c r="AE346" s="17"/>
      <c r="AF346" s="17"/>
      <c r="AG346" s="17"/>
      <c r="AH346" s="17"/>
      <c r="AI346" s="17"/>
      <c r="AJ346" s="17"/>
      <c r="AK346" s="17"/>
      <c r="AL346" s="17"/>
      <c r="AM346" s="17"/>
      <c r="AN346" s="17"/>
      <c r="AO346" s="17"/>
      <c r="AP346" s="17"/>
      <c r="AQ346" s="17"/>
      <c r="AR346" s="17"/>
      <c r="AS346" s="17"/>
      <c r="AT346" s="17"/>
      <c r="AU346" s="17"/>
      <c r="AV346" s="17"/>
      <c r="AW346" s="17"/>
      <c r="AX346" s="17"/>
      <c r="AY346" s="17"/>
      <c r="AZ346" s="17"/>
      <c r="BA346" s="17"/>
      <c r="BB346" s="17"/>
      <c r="BC346" s="17"/>
      <c r="BD346" s="17"/>
      <c r="BE346" s="17"/>
      <c r="BF346" s="17"/>
      <c r="BG346" s="17"/>
      <c r="BH346" s="17"/>
      <c r="BI346" s="17"/>
      <c r="BJ346" s="17"/>
      <c r="BK346" s="17"/>
      <c r="BL346" s="17"/>
      <c r="BM346" s="17"/>
      <c r="BN346" s="17"/>
      <c r="BO346" s="17"/>
      <c r="BP346" s="17"/>
      <c r="BQ346" s="17"/>
      <c r="BR346" s="17"/>
      <c r="BS346" s="17"/>
      <c r="BT346" s="17"/>
      <c r="BU346" s="17"/>
      <c r="BV346" s="17"/>
      <c r="BW346" s="17"/>
      <c r="BX346" s="17"/>
      <c r="BY346" s="17"/>
      <c r="BZ346" s="17"/>
      <c r="CA346" s="17"/>
      <c r="CB346" s="17"/>
      <c r="CC346" s="17"/>
      <c r="CD346" s="17"/>
      <c r="CE346" s="17"/>
      <c r="CF346" s="17"/>
      <c r="CG346" s="17"/>
      <c r="CH346" s="17"/>
      <c r="CI346" s="17"/>
      <c r="CJ346" s="17"/>
      <c r="CK346" s="17"/>
      <c r="CL346" s="17"/>
      <c r="CM346" s="17"/>
      <c r="CN346" s="17"/>
      <c r="CO346" s="17"/>
      <c r="CP346" s="17"/>
      <c r="CQ346" s="17"/>
      <c r="CR346" s="17"/>
      <c r="CS346" s="17"/>
      <c r="CT346" s="17"/>
      <c r="CU346" s="17"/>
      <c r="CV346" s="17"/>
      <c r="CW346" s="17"/>
      <c r="CX346" s="17"/>
      <c r="CY346" s="17"/>
      <c r="CZ346" s="17"/>
      <c r="DA346" s="17"/>
      <c r="DB346" s="17"/>
      <c r="DC346" s="17"/>
      <c r="DD346" s="17"/>
      <c r="DE346" s="17"/>
      <c r="DF346" s="17"/>
      <c r="DG346" s="17"/>
      <c r="DH346" s="17"/>
      <c r="DI346" s="17"/>
      <c r="DJ346" s="17"/>
      <c r="DK346" s="17"/>
      <c r="DL346" s="17"/>
      <c r="DM346" s="17"/>
      <c r="DN346" s="17"/>
      <c r="DO346" s="17"/>
      <c r="DP346" s="17"/>
      <c r="DQ346" s="17"/>
      <c r="DR346" s="17"/>
      <c r="DS346" s="17"/>
      <c r="DT346" s="17"/>
      <c r="DU346" s="17"/>
      <c r="DV346" s="17"/>
      <c r="DW346" s="17"/>
      <c r="DX346" s="17"/>
      <c r="DY346" s="17"/>
      <c r="DZ346" s="17"/>
      <c r="EA346" s="17"/>
      <c r="EB346" s="17"/>
      <c r="EC346" s="17"/>
      <c r="ED346" s="17"/>
      <c r="EE346" s="17"/>
      <c r="EF346" s="17"/>
      <c r="EG346" s="17"/>
      <c r="EH346" s="17"/>
      <c r="EI346" s="17"/>
      <c r="EJ346" s="17"/>
      <c r="EK346" s="17"/>
      <c r="EL346" s="17"/>
      <c r="EM346" s="17"/>
      <c r="EN346" s="17"/>
      <c r="EO346" s="17"/>
      <c r="EP346" s="17"/>
      <c r="EQ346" s="17"/>
      <c r="ER346" s="17"/>
      <c r="ES346" s="17"/>
      <c r="ET346" s="17"/>
      <c r="EU346" s="17"/>
      <c r="EV346" s="17"/>
      <c r="EW346" s="17"/>
      <c r="EX346" s="17"/>
      <c r="EY346" s="17"/>
      <c r="EZ346" s="17"/>
      <c r="FA346" s="17"/>
      <c r="FB346" s="17"/>
      <c r="FC346" s="17"/>
      <c r="FD346" s="17"/>
      <c r="FE346" s="17"/>
      <c r="FF346" s="17"/>
      <c r="FG346" s="17"/>
      <c r="FH346" s="17"/>
      <c r="FI346" s="17"/>
      <c r="FJ346" s="17"/>
      <c r="FK346" s="17"/>
      <c r="FL346" s="17"/>
      <c r="FM346" s="17"/>
      <c r="FN346" s="17"/>
      <c r="FO346" s="17"/>
      <c r="FP346" s="17"/>
      <c r="FQ346" s="17"/>
      <c r="FR346" s="17"/>
      <c r="FS346" s="17"/>
      <c r="FT346" s="17"/>
      <c r="FU346" s="17"/>
      <c r="FV346" s="17"/>
      <c r="FW346" s="17"/>
      <c r="FX346" s="17"/>
      <c r="FY346" s="17"/>
      <c r="FZ346" s="17"/>
      <c r="GA346" s="17"/>
      <c r="GB346" s="17"/>
      <c r="GC346" s="17"/>
      <c r="GD346" s="17"/>
      <c r="GE346" s="17"/>
      <c r="GF346" s="17"/>
      <c r="GG346" s="17"/>
      <c r="GH346" s="17"/>
      <c r="GI346" s="17"/>
      <c r="GJ346" s="17"/>
      <c r="GK346" s="17"/>
      <c r="GL346" s="17"/>
      <c r="GM346" s="17"/>
      <c r="GN346" s="17"/>
      <c r="GO346" s="17"/>
      <c r="GP346" s="17"/>
      <c r="GQ346" s="17"/>
      <c r="GR346" s="17"/>
      <c r="GS346" s="17"/>
      <c r="GT346" s="17"/>
      <c r="GU346" s="17"/>
      <c r="GV346" s="17"/>
      <c r="GW346" s="17"/>
      <c r="GX346" s="17"/>
      <c r="GY346" s="17"/>
      <c r="GZ346" s="17"/>
      <c r="HA346" s="17"/>
      <c r="HB346" s="17"/>
      <c r="HC346" s="17"/>
      <c r="HD346" s="17"/>
      <c r="HE346" s="17"/>
      <c r="HF346" s="17"/>
      <c r="HG346" s="17"/>
      <c r="HH346" s="17"/>
      <c r="HI346" s="17"/>
      <c r="HJ346" s="17"/>
      <c r="HK346" s="17"/>
      <c r="HL346" s="17"/>
      <c r="HM346" s="17"/>
      <c r="HN346" s="17"/>
    </row>
    <row r="347" spans="2:222" s="18" customFormat="1" ht="33.75">
      <c r="B347" s="129" t="s">
        <v>973</v>
      </c>
      <c r="C347" s="32" t="s">
        <v>751</v>
      </c>
      <c r="D347" s="129" t="s">
        <v>5</v>
      </c>
      <c r="E347" s="41">
        <v>95</v>
      </c>
      <c r="F347" s="129" t="s">
        <v>158</v>
      </c>
      <c r="G347" s="129" t="s">
        <v>22</v>
      </c>
      <c r="H347" s="15" t="s">
        <v>752</v>
      </c>
      <c r="I347" s="16">
        <v>8.18</v>
      </c>
      <c r="J347" s="16">
        <f t="shared" si="16"/>
        <v>777.1</v>
      </c>
      <c r="K347" s="17"/>
      <c r="L347" s="17"/>
      <c r="M347" s="17"/>
      <c r="N347" s="17"/>
      <c r="O347" s="17"/>
      <c r="P347" s="17"/>
      <c r="Q347" s="17"/>
      <c r="R347" s="17"/>
      <c r="S347" s="17"/>
      <c r="T347" s="17"/>
      <c r="U347" s="17"/>
      <c r="V347" s="17"/>
      <c r="W347" s="17"/>
      <c r="X347" s="17"/>
      <c r="Y347" s="17"/>
      <c r="Z347" s="17"/>
      <c r="AA347" s="17"/>
      <c r="AB347" s="17"/>
      <c r="AC347" s="17"/>
      <c r="AD347" s="17"/>
      <c r="AE347" s="17"/>
      <c r="AF347" s="17"/>
      <c r="AG347" s="17"/>
      <c r="AH347" s="17"/>
      <c r="AI347" s="17"/>
      <c r="AJ347" s="17"/>
      <c r="AK347" s="17"/>
      <c r="AL347" s="17"/>
      <c r="AM347" s="17"/>
      <c r="AN347" s="17"/>
      <c r="AO347" s="17"/>
      <c r="AP347" s="17"/>
      <c r="AQ347" s="17"/>
      <c r="AR347" s="17"/>
      <c r="AS347" s="17"/>
      <c r="AT347" s="17"/>
      <c r="AU347" s="17"/>
      <c r="AV347" s="17"/>
      <c r="AW347" s="17"/>
      <c r="AX347" s="17"/>
      <c r="AY347" s="17"/>
      <c r="AZ347" s="17"/>
      <c r="BA347" s="17"/>
      <c r="BB347" s="17"/>
      <c r="BC347" s="17"/>
      <c r="BD347" s="17"/>
      <c r="BE347" s="17"/>
      <c r="BF347" s="17"/>
      <c r="BG347" s="17"/>
      <c r="BH347" s="17"/>
      <c r="BI347" s="17"/>
      <c r="BJ347" s="17"/>
      <c r="BK347" s="17"/>
      <c r="BL347" s="17"/>
      <c r="BM347" s="17"/>
      <c r="BN347" s="17"/>
      <c r="BO347" s="17"/>
      <c r="BP347" s="17"/>
      <c r="BQ347" s="17"/>
      <c r="BR347" s="17"/>
      <c r="BS347" s="17"/>
      <c r="BT347" s="17"/>
      <c r="BU347" s="17"/>
      <c r="BV347" s="17"/>
      <c r="BW347" s="17"/>
      <c r="BX347" s="17"/>
      <c r="BY347" s="17"/>
      <c r="BZ347" s="17"/>
      <c r="CA347" s="17"/>
      <c r="CB347" s="17"/>
      <c r="CC347" s="17"/>
      <c r="CD347" s="17"/>
      <c r="CE347" s="17"/>
      <c r="CF347" s="17"/>
      <c r="CG347" s="17"/>
      <c r="CH347" s="17"/>
      <c r="CI347" s="17"/>
      <c r="CJ347" s="17"/>
      <c r="CK347" s="17"/>
      <c r="CL347" s="17"/>
      <c r="CM347" s="17"/>
      <c r="CN347" s="17"/>
      <c r="CO347" s="17"/>
      <c r="CP347" s="17"/>
      <c r="CQ347" s="17"/>
      <c r="CR347" s="17"/>
      <c r="CS347" s="17"/>
      <c r="CT347" s="17"/>
      <c r="CU347" s="17"/>
      <c r="CV347" s="17"/>
      <c r="CW347" s="17"/>
      <c r="CX347" s="17"/>
      <c r="CY347" s="17"/>
      <c r="CZ347" s="17"/>
      <c r="DA347" s="17"/>
      <c r="DB347" s="17"/>
      <c r="DC347" s="17"/>
      <c r="DD347" s="17"/>
      <c r="DE347" s="17"/>
      <c r="DF347" s="17"/>
      <c r="DG347" s="17"/>
      <c r="DH347" s="17"/>
      <c r="DI347" s="17"/>
      <c r="DJ347" s="17"/>
      <c r="DK347" s="17"/>
      <c r="DL347" s="17"/>
      <c r="DM347" s="17"/>
      <c r="DN347" s="17"/>
      <c r="DO347" s="17"/>
      <c r="DP347" s="17"/>
      <c r="DQ347" s="17"/>
      <c r="DR347" s="17"/>
      <c r="DS347" s="17"/>
      <c r="DT347" s="17"/>
      <c r="DU347" s="17"/>
      <c r="DV347" s="17"/>
      <c r="DW347" s="17"/>
      <c r="DX347" s="17"/>
      <c r="DY347" s="17"/>
      <c r="DZ347" s="17"/>
      <c r="EA347" s="17"/>
      <c r="EB347" s="17"/>
      <c r="EC347" s="17"/>
      <c r="ED347" s="17"/>
      <c r="EE347" s="17"/>
      <c r="EF347" s="17"/>
      <c r="EG347" s="17"/>
      <c r="EH347" s="17"/>
      <c r="EI347" s="17"/>
      <c r="EJ347" s="17"/>
      <c r="EK347" s="17"/>
      <c r="EL347" s="17"/>
      <c r="EM347" s="17"/>
      <c r="EN347" s="17"/>
      <c r="EO347" s="17"/>
      <c r="EP347" s="17"/>
      <c r="EQ347" s="17"/>
      <c r="ER347" s="17"/>
      <c r="ES347" s="17"/>
      <c r="ET347" s="17"/>
      <c r="EU347" s="17"/>
      <c r="EV347" s="17"/>
      <c r="EW347" s="17"/>
      <c r="EX347" s="17"/>
      <c r="EY347" s="17"/>
      <c r="EZ347" s="17"/>
      <c r="FA347" s="17"/>
      <c r="FB347" s="17"/>
      <c r="FC347" s="17"/>
      <c r="FD347" s="17"/>
      <c r="FE347" s="17"/>
      <c r="FF347" s="17"/>
      <c r="FG347" s="17"/>
      <c r="FH347" s="17"/>
      <c r="FI347" s="17"/>
      <c r="FJ347" s="17"/>
      <c r="FK347" s="17"/>
      <c r="FL347" s="17"/>
      <c r="FM347" s="17"/>
      <c r="FN347" s="17"/>
      <c r="FO347" s="17"/>
      <c r="FP347" s="17"/>
      <c r="FQ347" s="17"/>
      <c r="FR347" s="17"/>
      <c r="FS347" s="17"/>
      <c r="FT347" s="17"/>
      <c r="FU347" s="17"/>
      <c r="FV347" s="17"/>
      <c r="FW347" s="17"/>
      <c r="FX347" s="17"/>
      <c r="FY347" s="17"/>
      <c r="FZ347" s="17"/>
      <c r="GA347" s="17"/>
      <c r="GB347" s="17"/>
      <c r="GC347" s="17"/>
      <c r="GD347" s="17"/>
      <c r="GE347" s="17"/>
      <c r="GF347" s="17"/>
      <c r="GG347" s="17"/>
      <c r="GH347" s="17"/>
      <c r="GI347" s="17"/>
      <c r="GJ347" s="17"/>
      <c r="GK347" s="17"/>
      <c r="GL347" s="17"/>
      <c r="GM347" s="17"/>
      <c r="GN347" s="17"/>
      <c r="GO347" s="17"/>
      <c r="GP347" s="17"/>
      <c r="GQ347" s="17"/>
      <c r="GR347" s="17"/>
      <c r="GS347" s="17"/>
      <c r="GT347" s="17"/>
      <c r="GU347" s="17"/>
      <c r="GV347" s="17"/>
      <c r="GW347" s="17"/>
      <c r="GX347" s="17"/>
      <c r="GY347" s="17"/>
      <c r="GZ347" s="17"/>
      <c r="HA347" s="17"/>
      <c r="HB347" s="17"/>
      <c r="HC347" s="17"/>
      <c r="HD347" s="17"/>
      <c r="HE347" s="17"/>
      <c r="HF347" s="17"/>
      <c r="HG347" s="17"/>
      <c r="HH347" s="17"/>
      <c r="HI347" s="17"/>
      <c r="HJ347" s="17"/>
      <c r="HK347" s="17"/>
      <c r="HL347" s="17"/>
      <c r="HM347" s="17"/>
      <c r="HN347" s="17"/>
    </row>
    <row r="348" spans="2:222" s="18" customFormat="1">
      <c r="B348" s="129"/>
      <c r="C348" s="39" t="s">
        <v>69</v>
      </c>
      <c r="D348" s="129" t="s">
        <v>5</v>
      </c>
      <c r="E348" s="129"/>
      <c r="F348" s="129"/>
      <c r="G348" s="129"/>
      <c r="H348" s="15"/>
      <c r="I348" s="16"/>
      <c r="J348" s="165">
        <f>SUBTOTAL(9,J294:J347)</f>
        <v>204471.3296</v>
      </c>
      <c r="K348" s="17"/>
      <c r="L348" s="17"/>
      <c r="M348" s="17"/>
      <c r="N348" s="17"/>
      <c r="O348" s="17"/>
      <c r="P348" s="17"/>
      <c r="Q348" s="17"/>
      <c r="R348" s="17"/>
      <c r="S348" s="17"/>
      <c r="T348" s="17"/>
      <c r="U348" s="17"/>
      <c r="V348" s="17"/>
      <c r="W348" s="17"/>
      <c r="X348" s="17"/>
      <c r="Y348" s="17"/>
      <c r="Z348" s="17"/>
      <c r="AA348" s="17"/>
      <c r="AB348" s="17"/>
      <c r="AC348" s="17"/>
      <c r="AD348" s="17"/>
      <c r="AE348" s="17"/>
      <c r="AF348" s="17"/>
      <c r="AG348" s="17"/>
      <c r="AH348" s="17"/>
      <c r="AI348" s="17"/>
      <c r="AJ348" s="17"/>
      <c r="AK348" s="17"/>
      <c r="AL348" s="17"/>
      <c r="AM348" s="17"/>
      <c r="AN348" s="17"/>
      <c r="AO348" s="17"/>
      <c r="AP348" s="17"/>
      <c r="AQ348" s="17"/>
      <c r="AR348" s="17"/>
      <c r="AS348" s="17"/>
      <c r="AT348" s="17"/>
      <c r="AU348" s="17"/>
      <c r="AV348" s="17"/>
      <c r="AW348" s="17"/>
      <c r="AX348" s="17"/>
      <c r="AY348" s="17"/>
      <c r="AZ348" s="17"/>
      <c r="BA348" s="17"/>
      <c r="BB348" s="17"/>
      <c r="BC348" s="17"/>
      <c r="BD348" s="17"/>
      <c r="BE348" s="17"/>
      <c r="BF348" s="17"/>
      <c r="BG348" s="17"/>
      <c r="BH348" s="17"/>
      <c r="BI348" s="17"/>
      <c r="BJ348" s="17"/>
      <c r="BK348" s="17"/>
      <c r="BL348" s="17"/>
      <c r="BM348" s="17"/>
      <c r="BN348" s="17"/>
      <c r="BO348" s="17"/>
      <c r="BP348" s="17"/>
      <c r="BQ348" s="17"/>
      <c r="BR348" s="17"/>
      <c r="BS348" s="17"/>
      <c r="BT348" s="17"/>
      <c r="BU348" s="17"/>
      <c r="BV348" s="17"/>
      <c r="BW348" s="17"/>
      <c r="BX348" s="17"/>
      <c r="BY348" s="17"/>
      <c r="BZ348" s="17"/>
      <c r="CA348" s="17"/>
      <c r="CB348" s="17"/>
      <c r="CC348" s="17"/>
      <c r="CD348" s="17"/>
      <c r="CE348" s="17"/>
      <c r="CF348" s="17"/>
      <c r="CG348" s="17"/>
      <c r="CH348" s="17"/>
      <c r="CI348" s="17"/>
      <c r="CJ348" s="17"/>
      <c r="CK348" s="17"/>
      <c r="CL348" s="17"/>
      <c r="CM348" s="17"/>
      <c r="CN348" s="17"/>
      <c r="CO348" s="17"/>
      <c r="CP348" s="17"/>
      <c r="CQ348" s="17"/>
      <c r="CR348" s="17"/>
      <c r="CS348" s="17"/>
      <c r="CT348" s="17"/>
      <c r="CU348" s="17"/>
      <c r="CV348" s="17"/>
      <c r="CW348" s="17"/>
      <c r="CX348" s="17"/>
      <c r="CY348" s="17"/>
      <c r="CZ348" s="17"/>
      <c r="DA348" s="17"/>
      <c r="DB348" s="17"/>
      <c r="DC348" s="17"/>
      <c r="DD348" s="17"/>
      <c r="DE348" s="17"/>
      <c r="DF348" s="17"/>
      <c r="DG348" s="17"/>
      <c r="DH348" s="17"/>
      <c r="DI348" s="17"/>
      <c r="DJ348" s="17"/>
      <c r="DK348" s="17"/>
      <c r="DL348" s="17"/>
      <c r="DM348" s="17"/>
      <c r="DN348" s="17"/>
      <c r="DO348" s="17"/>
      <c r="DP348" s="17"/>
      <c r="DQ348" s="17"/>
      <c r="DR348" s="17"/>
      <c r="DS348" s="17"/>
      <c r="DT348" s="17"/>
      <c r="DU348" s="17"/>
      <c r="DV348" s="17"/>
      <c r="DW348" s="17"/>
      <c r="DX348" s="17"/>
      <c r="DY348" s="17"/>
      <c r="DZ348" s="17"/>
      <c r="EA348" s="17"/>
      <c r="EB348" s="17"/>
      <c r="EC348" s="17"/>
      <c r="ED348" s="17"/>
      <c r="EE348" s="17"/>
      <c r="EF348" s="17"/>
      <c r="EG348" s="17"/>
      <c r="EH348" s="17"/>
      <c r="EI348" s="17"/>
      <c r="EJ348" s="17"/>
      <c r="EK348" s="17"/>
      <c r="EL348" s="17"/>
      <c r="EM348" s="17"/>
      <c r="EN348" s="17"/>
      <c r="EO348" s="17"/>
      <c r="EP348" s="17"/>
      <c r="EQ348" s="17"/>
      <c r="ER348" s="17"/>
      <c r="ES348" s="17"/>
      <c r="ET348" s="17"/>
      <c r="EU348" s="17"/>
      <c r="EV348" s="17"/>
      <c r="EW348" s="17"/>
      <c r="EX348" s="17"/>
      <c r="EY348" s="17"/>
      <c r="EZ348" s="17"/>
      <c r="FA348" s="17"/>
      <c r="FB348" s="17"/>
      <c r="FC348" s="17"/>
      <c r="FD348" s="17"/>
      <c r="FE348" s="17"/>
      <c r="FF348" s="17"/>
      <c r="FG348" s="17"/>
      <c r="FH348" s="17"/>
      <c r="FI348" s="17"/>
      <c r="FJ348" s="17"/>
      <c r="FK348" s="17"/>
      <c r="FL348" s="17"/>
      <c r="FM348" s="17"/>
      <c r="FN348" s="17"/>
      <c r="FO348" s="17"/>
      <c r="FP348" s="17"/>
      <c r="FQ348" s="17"/>
      <c r="FR348" s="17"/>
      <c r="FS348" s="17"/>
      <c r="FT348" s="17"/>
      <c r="FU348" s="17"/>
      <c r="FV348" s="17"/>
      <c r="FW348" s="17"/>
      <c r="FX348" s="17"/>
      <c r="FY348" s="17"/>
      <c r="FZ348" s="17"/>
      <c r="GA348" s="17"/>
      <c r="GB348" s="17"/>
      <c r="GC348" s="17"/>
      <c r="GD348" s="17"/>
      <c r="GE348" s="17"/>
      <c r="GF348" s="17"/>
      <c r="GG348" s="17"/>
      <c r="GH348" s="17"/>
      <c r="GI348" s="17"/>
      <c r="GJ348" s="17"/>
      <c r="GK348" s="17"/>
      <c r="GL348" s="17"/>
      <c r="GM348" s="17"/>
      <c r="GN348" s="17"/>
      <c r="GO348" s="17"/>
      <c r="GP348" s="17"/>
      <c r="GQ348" s="17"/>
      <c r="GR348" s="17"/>
      <c r="GS348" s="17"/>
      <c r="GT348" s="17"/>
      <c r="GU348" s="17"/>
      <c r="GV348" s="17"/>
      <c r="GW348" s="17"/>
      <c r="GX348" s="17"/>
      <c r="GY348" s="17"/>
      <c r="GZ348" s="17"/>
      <c r="HA348" s="17"/>
      <c r="HB348" s="17"/>
      <c r="HC348" s="17"/>
      <c r="HD348" s="17"/>
      <c r="HE348" s="17"/>
      <c r="HF348" s="17"/>
      <c r="HG348" s="17"/>
      <c r="HH348" s="17"/>
      <c r="HI348" s="17"/>
      <c r="HJ348" s="17"/>
      <c r="HK348" s="17"/>
      <c r="HL348" s="17"/>
      <c r="HM348" s="17"/>
      <c r="HN348" s="17"/>
    </row>
    <row r="349" spans="2:222" s="47" customFormat="1" ht="24" customHeight="1">
      <c r="B349" s="33">
        <v>11</v>
      </c>
      <c r="C349" s="33" t="s">
        <v>149</v>
      </c>
      <c r="D349" s="33" t="s">
        <v>5</v>
      </c>
      <c r="E349" s="33"/>
      <c r="F349" s="33"/>
      <c r="G349" s="33" t="s">
        <v>3</v>
      </c>
      <c r="H349" s="33" t="s">
        <v>3</v>
      </c>
      <c r="I349" s="33" t="s">
        <v>3</v>
      </c>
      <c r="J349" s="163">
        <f>J378</f>
        <v>54156.588099999986</v>
      </c>
    </row>
    <row r="350" spans="2:222" s="18" customFormat="1">
      <c r="B350" s="129" t="s">
        <v>512</v>
      </c>
      <c r="C350" s="46" t="s">
        <v>150</v>
      </c>
      <c r="D350" s="129" t="s">
        <v>5</v>
      </c>
      <c r="E350" s="129">
        <v>1</v>
      </c>
      <c r="F350" s="129" t="s">
        <v>151</v>
      </c>
      <c r="G350" s="129" t="s">
        <v>22</v>
      </c>
      <c r="H350" s="15" t="s">
        <v>152</v>
      </c>
      <c r="I350" s="16">
        <v>192.11</v>
      </c>
      <c r="J350" s="16">
        <f t="shared" ref="J350:J377" si="17">I350*E350</f>
        <v>192.11</v>
      </c>
      <c r="K350" s="17"/>
      <c r="L350" s="17"/>
      <c r="M350" s="17"/>
      <c r="N350" s="17"/>
      <c r="O350" s="17"/>
      <c r="P350" s="17"/>
      <c r="Q350" s="17"/>
      <c r="R350" s="17"/>
      <c r="S350" s="17"/>
      <c r="T350" s="17"/>
      <c r="U350" s="17"/>
      <c r="V350" s="17"/>
      <c r="W350" s="17"/>
      <c r="X350" s="17"/>
      <c r="Y350" s="17"/>
      <c r="Z350" s="17"/>
      <c r="AA350" s="17"/>
      <c r="AB350" s="17"/>
      <c r="AC350" s="17"/>
      <c r="AD350" s="17"/>
      <c r="AE350" s="17"/>
      <c r="AF350" s="17"/>
      <c r="AG350" s="17"/>
      <c r="AH350" s="17"/>
      <c r="AI350" s="17"/>
      <c r="AJ350" s="17"/>
      <c r="AK350" s="17"/>
      <c r="AL350" s="17"/>
      <c r="AM350" s="17"/>
      <c r="AN350" s="17"/>
      <c r="AO350" s="17"/>
      <c r="AP350" s="17"/>
      <c r="AQ350" s="17"/>
      <c r="AR350" s="17"/>
      <c r="AS350" s="17"/>
      <c r="AT350" s="17"/>
      <c r="AU350" s="17"/>
      <c r="AV350" s="17"/>
      <c r="AW350" s="17"/>
      <c r="AX350" s="17"/>
      <c r="AY350" s="17"/>
      <c r="AZ350" s="17"/>
      <c r="BA350" s="17"/>
      <c r="BB350" s="17"/>
      <c r="BC350" s="17"/>
      <c r="BD350" s="17"/>
      <c r="BE350" s="17"/>
      <c r="BF350" s="17"/>
      <c r="BG350" s="17"/>
      <c r="BH350" s="17"/>
      <c r="BI350" s="17"/>
      <c r="BJ350" s="17"/>
      <c r="BK350" s="17"/>
      <c r="BL350" s="17"/>
      <c r="BM350" s="17"/>
      <c r="BN350" s="17"/>
      <c r="BO350" s="17"/>
      <c r="BP350" s="17"/>
      <c r="BQ350" s="17"/>
      <c r="BR350" s="17"/>
      <c r="BS350" s="17"/>
      <c r="BT350" s="17"/>
      <c r="BU350" s="17"/>
      <c r="BV350" s="17"/>
      <c r="BW350" s="17"/>
      <c r="BX350" s="17"/>
      <c r="BY350" s="17"/>
      <c r="BZ350" s="17"/>
      <c r="CA350" s="17"/>
      <c r="CB350" s="17"/>
      <c r="CC350" s="17"/>
      <c r="CD350" s="17"/>
      <c r="CE350" s="17"/>
      <c r="CF350" s="17"/>
      <c r="CG350" s="17"/>
      <c r="CH350" s="17"/>
      <c r="CI350" s="17"/>
      <c r="CJ350" s="17"/>
      <c r="CK350" s="17"/>
      <c r="CL350" s="17"/>
      <c r="CM350" s="17"/>
      <c r="CN350" s="17"/>
      <c r="CO350" s="17"/>
      <c r="CP350" s="17"/>
      <c r="CQ350" s="17"/>
      <c r="CR350" s="17"/>
      <c r="CS350" s="17"/>
      <c r="CT350" s="17"/>
      <c r="CU350" s="17"/>
      <c r="CV350" s="17"/>
      <c r="CW350" s="17"/>
      <c r="CX350" s="17"/>
      <c r="CY350" s="17"/>
      <c r="CZ350" s="17"/>
      <c r="DA350" s="17"/>
      <c r="DB350" s="17"/>
      <c r="DC350" s="17"/>
      <c r="DD350" s="17"/>
      <c r="DE350" s="17"/>
      <c r="DF350" s="17"/>
      <c r="DG350" s="17"/>
      <c r="DH350" s="17"/>
      <c r="DI350" s="17"/>
      <c r="DJ350" s="17"/>
      <c r="DK350" s="17"/>
      <c r="DL350" s="17"/>
      <c r="DM350" s="17"/>
      <c r="DN350" s="17"/>
      <c r="DO350" s="17"/>
      <c r="DP350" s="17"/>
      <c r="DQ350" s="17"/>
      <c r="DR350" s="17"/>
      <c r="DS350" s="17"/>
      <c r="DT350" s="17"/>
      <c r="DU350" s="17"/>
      <c r="DV350" s="17"/>
      <c r="DW350" s="17"/>
      <c r="DX350" s="17"/>
      <c r="DY350" s="17"/>
      <c r="DZ350" s="17"/>
      <c r="EA350" s="17"/>
      <c r="EB350" s="17"/>
      <c r="EC350" s="17"/>
      <c r="ED350" s="17"/>
      <c r="EE350" s="17"/>
      <c r="EF350" s="17"/>
      <c r="EG350" s="17"/>
      <c r="EH350" s="17"/>
      <c r="EI350" s="17"/>
      <c r="EJ350" s="17"/>
      <c r="EK350" s="17"/>
      <c r="EL350" s="17"/>
      <c r="EM350" s="17"/>
      <c r="EN350" s="17"/>
      <c r="EO350" s="17"/>
      <c r="EP350" s="17"/>
      <c r="EQ350" s="17"/>
      <c r="ER350" s="17"/>
      <c r="ES350" s="17"/>
      <c r="ET350" s="17"/>
      <c r="EU350" s="17"/>
      <c r="EV350" s="17"/>
      <c r="EW350" s="17"/>
      <c r="EX350" s="17"/>
      <c r="EY350" s="17"/>
      <c r="EZ350" s="17"/>
      <c r="FA350" s="17"/>
      <c r="FB350" s="17"/>
      <c r="FC350" s="17"/>
      <c r="FD350" s="17"/>
      <c r="FE350" s="17"/>
      <c r="FF350" s="17"/>
      <c r="FG350" s="17"/>
      <c r="FH350" s="17"/>
      <c r="FI350" s="17"/>
      <c r="FJ350" s="17"/>
      <c r="FK350" s="17"/>
      <c r="FL350" s="17"/>
      <c r="FM350" s="17"/>
      <c r="FN350" s="17"/>
      <c r="FO350" s="17"/>
      <c r="FP350" s="17"/>
      <c r="FQ350" s="17"/>
      <c r="FR350" s="17"/>
      <c r="FS350" s="17"/>
      <c r="FT350" s="17"/>
      <c r="FU350" s="17"/>
      <c r="FV350" s="17"/>
      <c r="FW350" s="17"/>
      <c r="FX350" s="17"/>
      <c r="FY350" s="17"/>
      <c r="FZ350" s="17"/>
      <c r="GA350" s="17"/>
      <c r="GB350" s="17"/>
      <c r="GC350" s="17"/>
      <c r="GD350" s="17"/>
      <c r="GE350" s="17"/>
      <c r="GF350" s="17"/>
      <c r="GG350" s="17"/>
      <c r="GH350" s="17"/>
      <c r="GI350" s="17"/>
      <c r="GJ350" s="17"/>
      <c r="GK350" s="17"/>
      <c r="GL350" s="17"/>
      <c r="GM350" s="17"/>
      <c r="GN350" s="17"/>
      <c r="GO350" s="17"/>
      <c r="GP350" s="17"/>
      <c r="GQ350" s="17"/>
      <c r="GR350" s="17"/>
      <c r="GS350" s="17"/>
      <c r="GT350" s="17"/>
      <c r="GU350" s="17"/>
      <c r="GV350" s="17"/>
      <c r="GW350" s="17"/>
      <c r="GX350" s="17"/>
      <c r="GY350" s="17"/>
      <c r="GZ350" s="17"/>
      <c r="HA350" s="17"/>
      <c r="HB350" s="17"/>
      <c r="HC350" s="17"/>
      <c r="HD350" s="17"/>
      <c r="HE350" s="17"/>
      <c r="HF350" s="17"/>
      <c r="HG350" s="17"/>
      <c r="HH350" s="17"/>
      <c r="HI350" s="17"/>
      <c r="HJ350" s="17"/>
      <c r="HK350" s="17"/>
      <c r="HL350" s="17"/>
      <c r="HM350" s="17"/>
      <c r="HN350" s="17"/>
    </row>
    <row r="351" spans="2:222" s="18" customFormat="1">
      <c r="B351" s="129" t="s">
        <v>710</v>
      </c>
      <c r="C351" s="46" t="s">
        <v>153</v>
      </c>
      <c r="D351" s="129" t="s">
        <v>5</v>
      </c>
      <c r="E351" s="129">
        <v>1</v>
      </c>
      <c r="F351" s="129" t="s">
        <v>151</v>
      </c>
      <c r="G351" s="129" t="s">
        <v>22</v>
      </c>
      <c r="H351" s="15" t="s">
        <v>154</v>
      </c>
      <c r="I351" s="16">
        <v>478.26</v>
      </c>
      <c r="J351" s="16">
        <f t="shared" si="17"/>
        <v>478.26</v>
      </c>
      <c r="K351" s="17"/>
      <c r="L351" s="17"/>
      <c r="M351" s="17"/>
      <c r="N351" s="17"/>
      <c r="O351" s="17"/>
      <c r="P351" s="17"/>
      <c r="Q351" s="17"/>
      <c r="R351" s="17"/>
      <c r="S351" s="17"/>
      <c r="T351" s="17"/>
      <c r="U351" s="17"/>
      <c r="V351" s="17"/>
      <c r="W351" s="17"/>
      <c r="X351" s="17"/>
      <c r="Y351" s="17"/>
      <c r="Z351" s="17"/>
      <c r="AA351" s="17"/>
      <c r="AB351" s="17"/>
      <c r="AC351" s="17"/>
      <c r="AD351" s="17"/>
      <c r="AE351" s="17"/>
      <c r="AF351" s="17"/>
      <c r="AG351" s="17"/>
      <c r="AH351" s="17"/>
      <c r="AI351" s="17"/>
      <c r="AJ351" s="17"/>
      <c r="AK351" s="17"/>
      <c r="AL351" s="17"/>
      <c r="AM351" s="17"/>
      <c r="AN351" s="17"/>
      <c r="AO351" s="17"/>
      <c r="AP351" s="17"/>
      <c r="AQ351" s="17"/>
      <c r="AR351" s="17"/>
      <c r="AS351" s="17"/>
      <c r="AT351" s="17"/>
      <c r="AU351" s="17"/>
      <c r="AV351" s="17"/>
      <c r="AW351" s="17"/>
      <c r="AX351" s="17"/>
      <c r="AY351" s="17"/>
      <c r="AZ351" s="17"/>
      <c r="BA351" s="17"/>
      <c r="BB351" s="17"/>
      <c r="BC351" s="17"/>
      <c r="BD351" s="17"/>
      <c r="BE351" s="17"/>
      <c r="BF351" s="17"/>
      <c r="BG351" s="17"/>
      <c r="BH351" s="17"/>
      <c r="BI351" s="17"/>
      <c r="BJ351" s="17"/>
      <c r="BK351" s="17"/>
      <c r="BL351" s="17"/>
      <c r="BM351" s="17"/>
      <c r="BN351" s="17"/>
      <c r="BO351" s="17"/>
      <c r="BP351" s="17"/>
      <c r="BQ351" s="17"/>
      <c r="BR351" s="17"/>
      <c r="BS351" s="17"/>
      <c r="BT351" s="17"/>
      <c r="BU351" s="17"/>
      <c r="BV351" s="17"/>
      <c r="BW351" s="17"/>
      <c r="BX351" s="17"/>
      <c r="BY351" s="17"/>
      <c r="BZ351" s="17"/>
      <c r="CA351" s="17"/>
      <c r="CB351" s="17"/>
      <c r="CC351" s="17"/>
      <c r="CD351" s="17"/>
      <c r="CE351" s="17"/>
      <c r="CF351" s="17"/>
      <c r="CG351" s="17"/>
      <c r="CH351" s="17"/>
      <c r="CI351" s="17"/>
      <c r="CJ351" s="17"/>
      <c r="CK351" s="17"/>
      <c r="CL351" s="17"/>
      <c r="CM351" s="17"/>
      <c r="CN351" s="17"/>
      <c r="CO351" s="17"/>
      <c r="CP351" s="17"/>
      <c r="CQ351" s="17"/>
      <c r="CR351" s="17"/>
      <c r="CS351" s="17"/>
      <c r="CT351" s="17"/>
      <c r="CU351" s="17"/>
      <c r="CV351" s="17"/>
      <c r="CW351" s="17"/>
      <c r="CX351" s="17"/>
      <c r="CY351" s="17"/>
      <c r="CZ351" s="17"/>
      <c r="DA351" s="17"/>
      <c r="DB351" s="17"/>
      <c r="DC351" s="17"/>
      <c r="DD351" s="17"/>
      <c r="DE351" s="17"/>
      <c r="DF351" s="17"/>
      <c r="DG351" s="17"/>
      <c r="DH351" s="17"/>
      <c r="DI351" s="17"/>
      <c r="DJ351" s="17"/>
      <c r="DK351" s="17"/>
      <c r="DL351" s="17"/>
      <c r="DM351" s="17"/>
      <c r="DN351" s="17"/>
      <c r="DO351" s="17"/>
      <c r="DP351" s="17"/>
      <c r="DQ351" s="17"/>
      <c r="DR351" s="17"/>
      <c r="DS351" s="17"/>
      <c r="DT351" s="17"/>
      <c r="DU351" s="17"/>
      <c r="DV351" s="17"/>
      <c r="DW351" s="17"/>
      <c r="DX351" s="17"/>
      <c r="DY351" s="17"/>
      <c r="DZ351" s="17"/>
      <c r="EA351" s="17"/>
      <c r="EB351" s="17"/>
      <c r="EC351" s="17"/>
      <c r="ED351" s="17"/>
      <c r="EE351" s="17"/>
      <c r="EF351" s="17"/>
      <c r="EG351" s="17"/>
      <c r="EH351" s="17"/>
      <c r="EI351" s="17"/>
      <c r="EJ351" s="17"/>
      <c r="EK351" s="17"/>
      <c r="EL351" s="17"/>
      <c r="EM351" s="17"/>
      <c r="EN351" s="17"/>
      <c r="EO351" s="17"/>
      <c r="EP351" s="17"/>
      <c r="EQ351" s="17"/>
      <c r="ER351" s="17"/>
      <c r="ES351" s="17"/>
      <c r="ET351" s="17"/>
      <c r="EU351" s="17"/>
      <c r="EV351" s="17"/>
      <c r="EW351" s="17"/>
      <c r="EX351" s="17"/>
      <c r="EY351" s="17"/>
      <c r="EZ351" s="17"/>
      <c r="FA351" s="17"/>
      <c r="FB351" s="17"/>
      <c r="FC351" s="17"/>
      <c r="FD351" s="17"/>
      <c r="FE351" s="17"/>
      <c r="FF351" s="17"/>
      <c r="FG351" s="17"/>
      <c r="FH351" s="17"/>
      <c r="FI351" s="17"/>
      <c r="FJ351" s="17"/>
      <c r="FK351" s="17"/>
      <c r="FL351" s="17"/>
      <c r="FM351" s="17"/>
      <c r="FN351" s="17"/>
      <c r="FO351" s="17"/>
      <c r="FP351" s="17"/>
      <c r="FQ351" s="17"/>
      <c r="FR351" s="17"/>
      <c r="FS351" s="17"/>
      <c r="FT351" s="17"/>
      <c r="FU351" s="17"/>
      <c r="FV351" s="17"/>
      <c r="FW351" s="17"/>
      <c r="FX351" s="17"/>
      <c r="FY351" s="17"/>
      <c r="FZ351" s="17"/>
      <c r="GA351" s="17"/>
      <c r="GB351" s="17"/>
      <c r="GC351" s="17"/>
      <c r="GD351" s="17"/>
      <c r="GE351" s="17"/>
      <c r="GF351" s="17"/>
      <c r="GG351" s="17"/>
      <c r="GH351" s="17"/>
      <c r="GI351" s="17"/>
      <c r="GJ351" s="17"/>
      <c r="GK351" s="17"/>
      <c r="GL351" s="17"/>
      <c r="GM351" s="17"/>
      <c r="GN351" s="17"/>
      <c r="GO351" s="17"/>
      <c r="GP351" s="17"/>
      <c r="GQ351" s="17"/>
      <c r="GR351" s="17"/>
      <c r="GS351" s="17"/>
      <c r="GT351" s="17"/>
      <c r="GU351" s="17"/>
      <c r="GV351" s="17"/>
      <c r="GW351" s="17"/>
      <c r="GX351" s="17"/>
      <c r="GY351" s="17"/>
      <c r="GZ351" s="17"/>
      <c r="HA351" s="17"/>
      <c r="HB351" s="17"/>
      <c r="HC351" s="17"/>
      <c r="HD351" s="17"/>
      <c r="HE351" s="17"/>
      <c r="HF351" s="17"/>
      <c r="HG351" s="17"/>
      <c r="HH351" s="17"/>
      <c r="HI351" s="17"/>
      <c r="HJ351" s="17"/>
      <c r="HK351" s="17"/>
      <c r="HL351" s="17"/>
      <c r="HM351" s="17"/>
      <c r="HN351" s="17"/>
    </row>
    <row r="352" spans="2:222" s="18" customFormat="1" ht="22.5">
      <c r="B352" s="129" t="s">
        <v>974</v>
      </c>
      <c r="C352" s="46" t="s">
        <v>155</v>
      </c>
      <c r="D352" s="129" t="s">
        <v>5</v>
      </c>
      <c r="E352" s="129">
        <v>4</v>
      </c>
      <c r="F352" s="129" t="s">
        <v>151</v>
      </c>
      <c r="G352" s="129" t="s">
        <v>22</v>
      </c>
      <c r="H352" s="15" t="s">
        <v>156</v>
      </c>
      <c r="I352" s="16">
        <v>129.38999999999999</v>
      </c>
      <c r="J352" s="16">
        <f t="shared" si="17"/>
        <v>517.55999999999995</v>
      </c>
      <c r="K352" s="17"/>
      <c r="L352" s="17"/>
      <c r="M352" s="17"/>
      <c r="N352" s="17"/>
      <c r="O352" s="17"/>
      <c r="P352" s="17"/>
      <c r="Q352" s="17"/>
      <c r="R352" s="17"/>
      <c r="S352" s="17"/>
      <c r="T352" s="17"/>
      <c r="U352" s="17"/>
      <c r="V352" s="17"/>
      <c r="W352" s="17"/>
      <c r="X352" s="17"/>
      <c r="Y352" s="17"/>
      <c r="Z352" s="17"/>
      <c r="AA352" s="17"/>
      <c r="AB352" s="17"/>
      <c r="AC352" s="17"/>
      <c r="AD352" s="17"/>
      <c r="AE352" s="17"/>
      <c r="AF352" s="17"/>
      <c r="AG352" s="17"/>
      <c r="AH352" s="17"/>
      <c r="AI352" s="17"/>
      <c r="AJ352" s="17"/>
      <c r="AK352" s="17"/>
      <c r="AL352" s="17"/>
      <c r="AM352" s="17"/>
      <c r="AN352" s="17"/>
      <c r="AO352" s="17"/>
      <c r="AP352" s="17"/>
      <c r="AQ352" s="17"/>
      <c r="AR352" s="17"/>
      <c r="AS352" s="17"/>
      <c r="AT352" s="17"/>
      <c r="AU352" s="17"/>
      <c r="AV352" s="17"/>
      <c r="AW352" s="17"/>
      <c r="AX352" s="17"/>
      <c r="AY352" s="17"/>
      <c r="AZ352" s="17"/>
      <c r="BA352" s="17"/>
      <c r="BB352" s="17"/>
      <c r="BC352" s="17"/>
      <c r="BD352" s="17"/>
      <c r="BE352" s="17"/>
      <c r="BF352" s="17"/>
      <c r="BG352" s="17"/>
      <c r="BH352" s="17"/>
      <c r="BI352" s="17"/>
      <c r="BJ352" s="17"/>
      <c r="BK352" s="17"/>
      <c r="BL352" s="17"/>
      <c r="BM352" s="17"/>
      <c r="BN352" s="17"/>
      <c r="BO352" s="17"/>
      <c r="BP352" s="17"/>
      <c r="BQ352" s="17"/>
      <c r="BR352" s="17"/>
      <c r="BS352" s="17"/>
      <c r="BT352" s="17"/>
      <c r="BU352" s="17"/>
      <c r="BV352" s="17"/>
      <c r="BW352" s="17"/>
      <c r="BX352" s="17"/>
      <c r="BY352" s="17"/>
      <c r="BZ352" s="17"/>
      <c r="CA352" s="17"/>
      <c r="CB352" s="17"/>
      <c r="CC352" s="17"/>
      <c r="CD352" s="17"/>
      <c r="CE352" s="17"/>
      <c r="CF352" s="17"/>
      <c r="CG352" s="17"/>
      <c r="CH352" s="17"/>
      <c r="CI352" s="17"/>
      <c r="CJ352" s="17"/>
      <c r="CK352" s="17"/>
      <c r="CL352" s="17"/>
      <c r="CM352" s="17"/>
      <c r="CN352" s="17"/>
      <c r="CO352" s="17"/>
      <c r="CP352" s="17"/>
      <c r="CQ352" s="17"/>
      <c r="CR352" s="17"/>
      <c r="CS352" s="17"/>
      <c r="CT352" s="17"/>
      <c r="CU352" s="17"/>
      <c r="CV352" s="17"/>
      <c r="CW352" s="17"/>
      <c r="CX352" s="17"/>
      <c r="CY352" s="17"/>
      <c r="CZ352" s="17"/>
      <c r="DA352" s="17"/>
      <c r="DB352" s="17"/>
      <c r="DC352" s="17"/>
      <c r="DD352" s="17"/>
      <c r="DE352" s="17"/>
      <c r="DF352" s="17"/>
      <c r="DG352" s="17"/>
      <c r="DH352" s="17"/>
      <c r="DI352" s="17"/>
      <c r="DJ352" s="17"/>
      <c r="DK352" s="17"/>
      <c r="DL352" s="17"/>
      <c r="DM352" s="17"/>
      <c r="DN352" s="17"/>
      <c r="DO352" s="17"/>
      <c r="DP352" s="17"/>
      <c r="DQ352" s="17"/>
      <c r="DR352" s="17"/>
      <c r="DS352" s="17"/>
      <c r="DT352" s="17"/>
      <c r="DU352" s="17"/>
      <c r="DV352" s="17"/>
      <c r="DW352" s="17"/>
      <c r="DX352" s="17"/>
      <c r="DY352" s="17"/>
      <c r="DZ352" s="17"/>
      <c r="EA352" s="17"/>
      <c r="EB352" s="17"/>
      <c r="EC352" s="17"/>
      <c r="ED352" s="17"/>
      <c r="EE352" s="17"/>
      <c r="EF352" s="17"/>
      <c r="EG352" s="17"/>
      <c r="EH352" s="17"/>
      <c r="EI352" s="17"/>
      <c r="EJ352" s="17"/>
      <c r="EK352" s="17"/>
      <c r="EL352" s="17"/>
      <c r="EM352" s="17"/>
      <c r="EN352" s="17"/>
      <c r="EO352" s="17"/>
      <c r="EP352" s="17"/>
      <c r="EQ352" s="17"/>
      <c r="ER352" s="17"/>
      <c r="ES352" s="17"/>
      <c r="ET352" s="17"/>
      <c r="EU352" s="17"/>
      <c r="EV352" s="17"/>
      <c r="EW352" s="17"/>
      <c r="EX352" s="17"/>
      <c r="EY352" s="17"/>
      <c r="EZ352" s="17"/>
      <c r="FA352" s="17"/>
      <c r="FB352" s="17"/>
      <c r="FC352" s="17"/>
      <c r="FD352" s="17"/>
      <c r="FE352" s="17"/>
      <c r="FF352" s="17"/>
      <c r="FG352" s="17"/>
      <c r="FH352" s="17"/>
      <c r="FI352" s="17"/>
      <c r="FJ352" s="17"/>
      <c r="FK352" s="17"/>
      <c r="FL352" s="17"/>
      <c r="FM352" s="17"/>
      <c r="FN352" s="17"/>
      <c r="FO352" s="17"/>
      <c r="FP352" s="17"/>
      <c r="FQ352" s="17"/>
      <c r="FR352" s="17"/>
      <c r="FS352" s="17"/>
      <c r="FT352" s="17"/>
      <c r="FU352" s="17"/>
      <c r="FV352" s="17"/>
      <c r="FW352" s="17"/>
      <c r="FX352" s="17"/>
      <c r="FY352" s="17"/>
      <c r="FZ352" s="17"/>
      <c r="GA352" s="17"/>
      <c r="GB352" s="17"/>
      <c r="GC352" s="17"/>
      <c r="GD352" s="17"/>
      <c r="GE352" s="17"/>
      <c r="GF352" s="17"/>
      <c r="GG352" s="17"/>
      <c r="GH352" s="17"/>
      <c r="GI352" s="17"/>
      <c r="GJ352" s="17"/>
      <c r="GK352" s="17"/>
      <c r="GL352" s="17"/>
      <c r="GM352" s="17"/>
      <c r="GN352" s="17"/>
      <c r="GO352" s="17"/>
      <c r="GP352" s="17"/>
      <c r="GQ352" s="17"/>
      <c r="GR352" s="17"/>
      <c r="GS352" s="17"/>
      <c r="GT352" s="17"/>
      <c r="GU352" s="17"/>
      <c r="GV352" s="17"/>
      <c r="GW352" s="17"/>
      <c r="GX352" s="17"/>
      <c r="GY352" s="17"/>
      <c r="GZ352" s="17"/>
      <c r="HA352" s="17"/>
      <c r="HB352" s="17"/>
      <c r="HC352" s="17"/>
      <c r="HD352" s="17"/>
      <c r="HE352" s="17"/>
      <c r="HF352" s="17"/>
      <c r="HG352" s="17"/>
      <c r="HH352" s="17"/>
      <c r="HI352" s="17"/>
      <c r="HJ352" s="17"/>
      <c r="HK352" s="17"/>
      <c r="HL352" s="17"/>
      <c r="HM352" s="17"/>
      <c r="HN352" s="17"/>
    </row>
    <row r="353" spans="2:222" s="18" customFormat="1" ht="22.5">
      <c r="B353" s="129" t="s">
        <v>975</v>
      </c>
      <c r="C353" s="32" t="s">
        <v>157</v>
      </c>
      <c r="D353" s="129" t="s">
        <v>5</v>
      </c>
      <c r="E353" s="129">
        <v>400</v>
      </c>
      <c r="F353" s="129" t="s">
        <v>158</v>
      </c>
      <c r="G353" s="129" t="s">
        <v>22</v>
      </c>
      <c r="H353" s="15" t="s">
        <v>159</v>
      </c>
      <c r="I353" s="16">
        <v>6.47</v>
      </c>
      <c r="J353" s="16">
        <f t="shared" si="17"/>
        <v>2588</v>
      </c>
      <c r="K353" s="17"/>
      <c r="L353" s="17"/>
      <c r="M353" s="17"/>
      <c r="N353" s="17"/>
      <c r="O353" s="17"/>
      <c r="P353" s="17"/>
      <c r="Q353" s="17"/>
      <c r="R353" s="17"/>
      <c r="S353" s="17"/>
      <c r="T353" s="17"/>
      <c r="U353" s="17"/>
      <c r="V353" s="17"/>
      <c r="W353" s="17"/>
      <c r="X353" s="17"/>
      <c r="Y353" s="17"/>
      <c r="Z353" s="17"/>
      <c r="AA353" s="17"/>
      <c r="AB353" s="17"/>
      <c r="AC353" s="17"/>
      <c r="AD353" s="17"/>
      <c r="AE353" s="17"/>
      <c r="AF353" s="17"/>
      <c r="AG353" s="17"/>
      <c r="AH353" s="17"/>
      <c r="AI353" s="17"/>
      <c r="AJ353" s="17"/>
      <c r="AK353" s="17"/>
      <c r="AL353" s="17"/>
      <c r="AM353" s="17"/>
      <c r="AN353" s="17"/>
      <c r="AO353" s="17"/>
      <c r="AP353" s="17"/>
      <c r="AQ353" s="17"/>
      <c r="AR353" s="17"/>
      <c r="AS353" s="17"/>
      <c r="AT353" s="17"/>
      <c r="AU353" s="17"/>
      <c r="AV353" s="17"/>
      <c r="AW353" s="17"/>
      <c r="AX353" s="17"/>
      <c r="AY353" s="17"/>
      <c r="AZ353" s="17"/>
      <c r="BA353" s="17"/>
      <c r="BB353" s="17"/>
      <c r="BC353" s="17"/>
      <c r="BD353" s="17"/>
      <c r="BE353" s="17"/>
      <c r="BF353" s="17"/>
      <c r="BG353" s="17"/>
      <c r="BH353" s="17"/>
      <c r="BI353" s="17"/>
      <c r="BJ353" s="17"/>
      <c r="BK353" s="17"/>
      <c r="BL353" s="17"/>
      <c r="BM353" s="17"/>
      <c r="BN353" s="17"/>
      <c r="BO353" s="17"/>
      <c r="BP353" s="17"/>
      <c r="BQ353" s="17"/>
      <c r="BR353" s="17"/>
      <c r="BS353" s="17"/>
      <c r="BT353" s="17"/>
      <c r="BU353" s="17"/>
      <c r="BV353" s="17"/>
      <c r="BW353" s="17"/>
      <c r="BX353" s="17"/>
      <c r="BY353" s="17"/>
      <c r="BZ353" s="17"/>
      <c r="CA353" s="17"/>
      <c r="CB353" s="17"/>
      <c r="CC353" s="17"/>
      <c r="CD353" s="17"/>
      <c r="CE353" s="17"/>
      <c r="CF353" s="17"/>
      <c r="CG353" s="17"/>
      <c r="CH353" s="17"/>
      <c r="CI353" s="17"/>
      <c r="CJ353" s="17"/>
      <c r="CK353" s="17"/>
      <c r="CL353" s="17"/>
      <c r="CM353" s="17"/>
      <c r="CN353" s="17"/>
      <c r="CO353" s="17"/>
      <c r="CP353" s="17"/>
      <c r="CQ353" s="17"/>
      <c r="CR353" s="17"/>
      <c r="CS353" s="17"/>
      <c r="CT353" s="17"/>
      <c r="CU353" s="17"/>
      <c r="CV353" s="17"/>
      <c r="CW353" s="17"/>
      <c r="CX353" s="17"/>
      <c r="CY353" s="17"/>
      <c r="CZ353" s="17"/>
      <c r="DA353" s="17"/>
      <c r="DB353" s="17"/>
      <c r="DC353" s="17"/>
      <c r="DD353" s="17"/>
      <c r="DE353" s="17"/>
      <c r="DF353" s="17"/>
      <c r="DG353" s="17"/>
      <c r="DH353" s="17"/>
      <c r="DI353" s="17"/>
      <c r="DJ353" s="17"/>
      <c r="DK353" s="17"/>
      <c r="DL353" s="17"/>
      <c r="DM353" s="17"/>
      <c r="DN353" s="17"/>
      <c r="DO353" s="17"/>
      <c r="DP353" s="17"/>
      <c r="DQ353" s="17"/>
      <c r="DR353" s="17"/>
      <c r="DS353" s="17"/>
      <c r="DT353" s="17"/>
      <c r="DU353" s="17"/>
      <c r="DV353" s="17"/>
      <c r="DW353" s="17"/>
      <c r="DX353" s="17"/>
      <c r="DY353" s="17"/>
      <c r="DZ353" s="17"/>
      <c r="EA353" s="17"/>
      <c r="EB353" s="17"/>
      <c r="EC353" s="17"/>
      <c r="ED353" s="17"/>
      <c r="EE353" s="17"/>
      <c r="EF353" s="17"/>
      <c r="EG353" s="17"/>
      <c r="EH353" s="17"/>
      <c r="EI353" s="17"/>
      <c r="EJ353" s="17"/>
      <c r="EK353" s="17"/>
      <c r="EL353" s="17"/>
      <c r="EM353" s="17"/>
      <c r="EN353" s="17"/>
      <c r="EO353" s="17"/>
      <c r="EP353" s="17"/>
      <c r="EQ353" s="17"/>
      <c r="ER353" s="17"/>
      <c r="ES353" s="17"/>
      <c r="ET353" s="17"/>
      <c r="EU353" s="17"/>
      <c r="EV353" s="17"/>
      <c r="EW353" s="17"/>
      <c r="EX353" s="17"/>
      <c r="EY353" s="17"/>
      <c r="EZ353" s="17"/>
      <c r="FA353" s="17"/>
      <c r="FB353" s="17"/>
      <c r="FC353" s="17"/>
      <c r="FD353" s="17"/>
      <c r="FE353" s="17"/>
      <c r="FF353" s="17"/>
      <c r="FG353" s="17"/>
      <c r="FH353" s="17"/>
      <c r="FI353" s="17"/>
      <c r="FJ353" s="17"/>
      <c r="FK353" s="17"/>
      <c r="FL353" s="17"/>
      <c r="FM353" s="17"/>
      <c r="FN353" s="17"/>
      <c r="FO353" s="17"/>
      <c r="FP353" s="17"/>
      <c r="FQ353" s="17"/>
      <c r="FR353" s="17"/>
      <c r="FS353" s="17"/>
      <c r="FT353" s="17"/>
      <c r="FU353" s="17"/>
      <c r="FV353" s="17"/>
      <c r="FW353" s="17"/>
      <c r="FX353" s="17"/>
      <c r="FY353" s="17"/>
      <c r="FZ353" s="17"/>
      <c r="GA353" s="17"/>
      <c r="GB353" s="17"/>
      <c r="GC353" s="17"/>
      <c r="GD353" s="17"/>
      <c r="GE353" s="17"/>
      <c r="GF353" s="17"/>
      <c r="GG353" s="17"/>
      <c r="GH353" s="17"/>
      <c r="GI353" s="17"/>
      <c r="GJ353" s="17"/>
      <c r="GK353" s="17"/>
      <c r="GL353" s="17"/>
      <c r="GM353" s="17"/>
      <c r="GN353" s="17"/>
      <c r="GO353" s="17"/>
      <c r="GP353" s="17"/>
      <c r="GQ353" s="17"/>
      <c r="GR353" s="17"/>
      <c r="GS353" s="17"/>
      <c r="GT353" s="17"/>
      <c r="GU353" s="17"/>
      <c r="GV353" s="17"/>
      <c r="GW353" s="17"/>
      <c r="GX353" s="17"/>
      <c r="GY353" s="17"/>
      <c r="GZ353" s="17"/>
      <c r="HA353" s="17"/>
      <c r="HB353" s="17"/>
      <c r="HC353" s="17"/>
      <c r="HD353" s="17"/>
      <c r="HE353" s="17"/>
      <c r="HF353" s="17"/>
      <c r="HG353" s="17"/>
      <c r="HH353" s="17"/>
      <c r="HI353" s="17"/>
      <c r="HJ353" s="17"/>
      <c r="HK353" s="17"/>
      <c r="HL353" s="17"/>
      <c r="HM353" s="17"/>
      <c r="HN353" s="17"/>
    </row>
    <row r="354" spans="2:222" s="18" customFormat="1">
      <c r="B354" s="129" t="s">
        <v>976</v>
      </c>
      <c r="C354" s="46" t="s">
        <v>160</v>
      </c>
      <c r="D354" s="129" t="s">
        <v>5</v>
      </c>
      <c r="E354" s="129">
        <v>70</v>
      </c>
      <c r="F354" s="129" t="s">
        <v>158</v>
      </c>
      <c r="G354" s="129" t="s">
        <v>22</v>
      </c>
      <c r="H354" s="15" t="s">
        <v>161</v>
      </c>
      <c r="I354" s="16">
        <v>4.8708299999999998</v>
      </c>
      <c r="J354" s="68">
        <f t="shared" si="17"/>
        <v>340.9581</v>
      </c>
      <c r="K354" s="17"/>
      <c r="L354" s="17"/>
      <c r="M354" s="17"/>
      <c r="N354" s="17"/>
      <c r="O354" s="17"/>
      <c r="P354" s="17"/>
      <c r="Q354" s="17"/>
      <c r="R354" s="17"/>
      <c r="S354" s="17"/>
      <c r="T354" s="17"/>
      <c r="U354" s="17"/>
      <c r="V354" s="17"/>
      <c r="W354" s="17"/>
      <c r="X354" s="17"/>
      <c r="Y354" s="17"/>
      <c r="Z354" s="17"/>
      <c r="AA354" s="17"/>
      <c r="AB354" s="17"/>
      <c r="AC354" s="17"/>
      <c r="AD354" s="17"/>
      <c r="AE354" s="17"/>
      <c r="AF354" s="17"/>
      <c r="AG354" s="17"/>
      <c r="AH354" s="17"/>
      <c r="AI354" s="17"/>
      <c r="AJ354" s="17"/>
      <c r="AK354" s="17"/>
      <c r="AL354" s="17"/>
      <c r="AM354" s="17"/>
      <c r="AN354" s="17"/>
      <c r="AO354" s="17"/>
      <c r="AP354" s="17"/>
      <c r="AQ354" s="17"/>
      <c r="AR354" s="17"/>
      <c r="AS354" s="17"/>
      <c r="AT354" s="17"/>
      <c r="AU354" s="17"/>
      <c r="AV354" s="17"/>
      <c r="AW354" s="17"/>
      <c r="AX354" s="17"/>
      <c r="AY354" s="17"/>
      <c r="AZ354" s="17"/>
      <c r="BA354" s="17"/>
      <c r="BB354" s="17"/>
      <c r="BC354" s="17"/>
      <c r="BD354" s="17"/>
      <c r="BE354" s="17"/>
      <c r="BF354" s="17"/>
      <c r="BG354" s="17"/>
      <c r="BH354" s="17"/>
      <c r="BI354" s="17"/>
      <c r="BJ354" s="17"/>
      <c r="BK354" s="17"/>
      <c r="BL354" s="17"/>
      <c r="BM354" s="17"/>
      <c r="BN354" s="17"/>
      <c r="BO354" s="17"/>
      <c r="BP354" s="17"/>
      <c r="BQ354" s="17"/>
      <c r="BR354" s="17"/>
      <c r="BS354" s="17"/>
      <c r="BT354" s="17"/>
      <c r="BU354" s="17"/>
      <c r="BV354" s="17"/>
      <c r="BW354" s="17"/>
      <c r="BX354" s="17"/>
      <c r="BY354" s="17"/>
      <c r="BZ354" s="17"/>
      <c r="CA354" s="17"/>
      <c r="CB354" s="17"/>
      <c r="CC354" s="17"/>
      <c r="CD354" s="17"/>
      <c r="CE354" s="17"/>
      <c r="CF354" s="17"/>
      <c r="CG354" s="17"/>
      <c r="CH354" s="17"/>
      <c r="CI354" s="17"/>
      <c r="CJ354" s="17"/>
      <c r="CK354" s="17"/>
      <c r="CL354" s="17"/>
      <c r="CM354" s="17"/>
      <c r="CN354" s="17"/>
      <c r="CO354" s="17"/>
      <c r="CP354" s="17"/>
      <c r="CQ354" s="17"/>
      <c r="CR354" s="17"/>
      <c r="CS354" s="17"/>
      <c r="CT354" s="17"/>
      <c r="CU354" s="17"/>
      <c r="CV354" s="17"/>
      <c r="CW354" s="17"/>
      <c r="CX354" s="17"/>
      <c r="CY354" s="17"/>
      <c r="CZ354" s="17"/>
      <c r="DA354" s="17"/>
      <c r="DB354" s="17"/>
      <c r="DC354" s="17"/>
      <c r="DD354" s="17"/>
      <c r="DE354" s="17"/>
      <c r="DF354" s="17"/>
      <c r="DG354" s="17"/>
      <c r="DH354" s="17"/>
      <c r="DI354" s="17"/>
      <c r="DJ354" s="17"/>
      <c r="DK354" s="17"/>
      <c r="DL354" s="17"/>
      <c r="DM354" s="17"/>
      <c r="DN354" s="17"/>
      <c r="DO354" s="17"/>
      <c r="DP354" s="17"/>
      <c r="DQ354" s="17"/>
      <c r="DR354" s="17"/>
      <c r="DS354" s="17"/>
      <c r="DT354" s="17"/>
      <c r="DU354" s="17"/>
      <c r="DV354" s="17"/>
      <c r="DW354" s="17"/>
      <c r="DX354" s="17"/>
      <c r="DY354" s="17"/>
      <c r="DZ354" s="17"/>
      <c r="EA354" s="17"/>
      <c r="EB354" s="17"/>
      <c r="EC354" s="17"/>
      <c r="ED354" s="17"/>
      <c r="EE354" s="17"/>
      <c r="EF354" s="17"/>
      <c r="EG354" s="17"/>
      <c r="EH354" s="17"/>
      <c r="EI354" s="17"/>
      <c r="EJ354" s="17"/>
      <c r="EK354" s="17"/>
      <c r="EL354" s="17"/>
      <c r="EM354" s="17"/>
      <c r="EN354" s="17"/>
      <c r="EO354" s="17"/>
      <c r="EP354" s="17"/>
      <c r="EQ354" s="17"/>
      <c r="ER354" s="17"/>
      <c r="ES354" s="17"/>
      <c r="ET354" s="17"/>
      <c r="EU354" s="17"/>
      <c r="EV354" s="17"/>
      <c r="EW354" s="17"/>
      <c r="EX354" s="17"/>
      <c r="EY354" s="17"/>
      <c r="EZ354" s="17"/>
      <c r="FA354" s="17"/>
      <c r="FB354" s="17"/>
      <c r="FC354" s="17"/>
      <c r="FD354" s="17"/>
      <c r="FE354" s="17"/>
      <c r="FF354" s="17"/>
      <c r="FG354" s="17"/>
      <c r="FH354" s="17"/>
      <c r="FI354" s="17"/>
      <c r="FJ354" s="17"/>
      <c r="FK354" s="17"/>
      <c r="FL354" s="17"/>
      <c r="FM354" s="17"/>
      <c r="FN354" s="17"/>
      <c r="FO354" s="17"/>
      <c r="FP354" s="17"/>
      <c r="FQ354" s="17"/>
      <c r="FR354" s="17"/>
      <c r="FS354" s="17"/>
      <c r="FT354" s="17"/>
      <c r="FU354" s="17"/>
      <c r="FV354" s="17"/>
      <c r="FW354" s="17"/>
      <c r="FX354" s="17"/>
      <c r="FY354" s="17"/>
      <c r="FZ354" s="17"/>
      <c r="GA354" s="17"/>
      <c r="GB354" s="17"/>
      <c r="GC354" s="17"/>
      <c r="GD354" s="17"/>
      <c r="GE354" s="17"/>
      <c r="GF354" s="17"/>
      <c r="GG354" s="17"/>
      <c r="GH354" s="17"/>
      <c r="GI354" s="17"/>
      <c r="GJ354" s="17"/>
      <c r="GK354" s="17"/>
      <c r="GL354" s="17"/>
      <c r="GM354" s="17"/>
      <c r="GN354" s="17"/>
      <c r="GO354" s="17"/>
      <c r="GP354" s="17"/>
      <c r="GQ354" s="17"/>
      <c r="GR354" s="17"/>
      <c r="GS354" s="17"/>
      <c r="GT354" s="17"/>
      <c r="GU354" s="17"/>
      <c r="GV354" s="17"/>
      <c r="GW354" s="17"/>
      <c r="GX354" s="17"/>
      <c r="GY354" s="17"/>
      <c r="GZ354" s="17"/>
      <c r="HA354" s="17"/>
      <c r="HB354" s="17"/>
      <c r="HC354" s="17"/>
      <c r="HD354" s="17"/>
      <c r="HE354" s="17"/>
      <c r="HF354" s="17"/>
      <c r="HG354" s="17"/>
      <c r="HH354" s="17"/>
      <c r="HI354" s="17"/>
      <c r="HJ354" s="17"/>
      <c r="HK354" s="17"/>
      <c r="HL354" s="17"/>
      <c r="HM354" s="17"/>
      <c r="HN354" s="17"/>
    </row>
    <row r="355" spans="2:222" s="18" customFormat="1">
      <c r="B355" s="129" t="s">
        <v>977</v>
      </c>
      <c r="C355" s="32" t="s">
        <v>162</v>
      </c>
      <c r="D355" s="129" t="s">
        <v>5</v>
      </c>
      <c r="E355" s="129">
        <v>35</v>
      </c>
      <c r="F355" s="129" t="s">
        <v>158</v>
      </c>
      <c r="G355" s="129" t="s">
        <v>22</v>
      </c>
      <c r="H355" s="15" t="s">
        <v>163</v>
      </c>
      <c r="I355" s="16">
        <v>7.38</v>
      </c>
      <c r="J355" s="68">
        <f t="shared" si="17"/>
        <v>258.3</v>
      </c>
      <c r="K355" s="17"/>
      <c r="L355" s="17"/>
      <c r="M355" s="17"/>
      <c r="N355" s="17"/>
      <c r="O355" s="17"/>
      <c r="P355" s="17"/>
      <c r="Q355" s="17"/>
      <c r="R355" s="17"/>
      <c r="S355" s="17"/>
      <c r="T355" s="17"/>
      <c r="U355" s="17"/>
      <c r="V355" s="17"/>
      <c r="W355" s="17"/>
      <c r="X355" s="17"/>
      <c r="Y355" s="17"/>
      <c r="Z355" s="17"/>
      <c r="AA355" s="17"/>
      <c r="AB355" s="17"/>
      <c r="AC355" s="17"/>
      <c r="AD355" s="17"/>
      <c r="AE355" s="17"/>
      <c r="AF355" s="17"/>
      <c r="AG355" s="17"/>
      <c r="AH355" s="17"/>
      <c r="AI355" s="17"/>
      <c r="AJ355" s="17"/>
      <c r="AK355" s="17"/>
      <c r="AL355" s="17"/>
      <c r="AM355" s="17"/>
      <c r="AN355" s="17"/>
      <c r="AO355" s="17"/>
      <c r="AP355" s="17"/>
      <c r="AQ355" s="17"/>
      <c r="AR355" s="17"/>
      <c r="AS355" s="17"/>
      <c r="AT355" s="17"/>
      <c r="AU355" s="17"/>
      <c r="AV355" s="17"/>
      <c r="AW355" s="17"/>
      <c r="AX355" s="17"/>
      <c r="AY355" s="17"/>
      <c r="AZ355" s="17"/>
      <c r="BA355" s="17"/>
      <c r="BB355" s="17"/>
      <c r="BC355" s="17"/>
      <c r="BD355" s="17"/>
      <c r="BE355" s="17"/>
      <c r="BF355" s="17"/>
      <c r="BG355" s="17"/>
      <c r="BH355" s="17"/>
      <c r="BI355" s="17"/>
      <c r="BJ355" s="17"/>
      <c r="BK355" s="17"/>
      <c r="BL355" s="17"/>
      <c r="BM355" s="17"/>
      <c r="BN355" s="17"/>
      <c r="BO355" s="17"/>
      <c r="BP355" s="17"/>
      <c r="BQ355" s="17"/>
      <c r="BR355" s="17"/>
      <c r="BS355" s="17"/>
      <c r="BT355" s="17"/>
      <c r="BU355" s="17"/>
      <c r="BV355" s="17"/>
      <c r="BW355" s="17"/>
      <c r="BX355" s="17"/>
      <c r="BY355" s="17"/>
      <c r="BZ355" s="17"/>
      <c r="CA355" s="17"/>
      <c r="CB355" s="17"/>
      <c r="CC355" s="17"/>
      <c r="CD355" s="17"/>
      <c r="CE355" s="17"/>
      <c r="CF355" s="17"/>
      <c r="CG355" s="17"/>
      <c r="CH355" s="17"/>
      <c r="CI355" s="17"/>
      <c r="CJ355" s="17"/>
      <c r="CK355" s="17"/>
      <c r="CL355" s="17"/>
      <c r="CM355" s="17"/>
      <c r="CN355" s="17"/>
      <c r="CO355" s="17"/>
      <c r="CP355" s="17"/>
      <c r="CQ355" s="17"/>
      <c r="CR355" s="17"/>
      <c r="CS355" s="17"/>
      <c r="CT355" s="17"/>
      <c r="CU355" s="17"/>
      <c r="CV355" s="17"/>
      <c r="CW355" s="17"/>
      <c r="CX355" s="17"/>
      <c r="CY355" s="17"/>
      <c r="CZ355" s="17"/>
      <c r="DA355" s="17"/>
      <c r="DB355" s="17"/>
      <c r="DC355" s="17"/>
      <c r="DD355" s="17"/>
      <c r="DE355" s="17"/>
      <c r="DF355" s="17"/>
      <c r="DG355" s="17"/>
      <c r="DH355" s="17"/>
      <c r="DI355" s="17"/>
      <c r="DJ355" s="17"/>
      <c r="DK355" s="17"/>
      <c r="DL355" s="17"/>
      <c r="DM355" s="17"/>
      <c r="DN355" s="17"/>
      <c r="DO355" s="17"/>
      <c r="DP355" s="17"/>
      <c r="DQ355" s="17"/>
      <c r="DR355" s="17"/>
      <c r="DS355" s="17"/>
      <c r="DT355" s="17"/>
      <c r="DU355" s="17"/>
      <c r="DV355" s="17"/>
      <c r="DW355" s="17"/>
      <c r="DX355" s="17"/>
      <c r="DY355" s="17"/>
      <c r="DZ355" s="17"/>
      <c r="EA355" s="17"/>
      <c r="EB355" s="17"/>
      <c r="EC355" s="17"/>
      <c r="ED355" s="17"/>
      <c r="EE355" s="17"/>
      <c r="EF355" s="17"/>
      <c r="EG355" s="17"/>
      <c r="EH355" s="17"/>
      <c r="EI355" s="17"/>
      <c r="EJ355" s="17"/>
      <c r="EK355" s="17"/>
      <c r="EL355" s="17"/>
      <c r="EM355" s="17"/>
      <c r="EN355" s="17"/>
      <c r="EO355" s="17"/>
      <c r="EP355" s="17"/>
      <c r="EQ355" s="17"/>
      <c r="ER355" s="17"/>
      <c r="ES355" s="17"/>
      <c r="ET355" s="17"/>
      <c r="EU355" s="17"/>
      <c r="EV355" s="17"/>
      <c r="EW355" s="17"/>
      <c r="EX355" s="17"/>
      <c r="EY355" s="17"/>
      <c r="EZ355" s="17"/>
      <c r="FA355" s="17"/>
      <c r="FB355" s="17"/>
      <c r="FC355" s="17"/>
      <c r="FD355" s="17"/>
      <c r="FE355" s="17"/>
      <c r="FF355" s="17"/>
      <c r="FG355" s="17"/>
      <c r="FH355" s="17"/>
      <c r="FI355" s="17"/>
      <c r="FJ355" s="17"/>
      <c r="FK355" s="17"/>
      <c r="FL355" s="17"/>
      <c r="FM355" s="17"/>
      <c r="FN355" s="17"/>
      <c r="FO355" s="17"/>
      <c r="FP355" s="17"/>
      <c r="FQ355" s="17"/>
      <c r="FR355" s="17"/>
      <c r="FS355" s="17"/>
      <c r="FT355" s="17"/>
      <c r="FU355" s="17"/>
      <c r="FV355" s="17"/>
      <c r="FW355" s="17"/>
      <c r="FX355" s="17"/>
      <c r="FY355" s="17"/>
      <c r="FZ355" s="17"/>
      <c r="GA355" s="17"/>
      <c r="GB355" s="17"/>
      <c r="GC355" s="17"/>
      <c r="GD355" s="17"/>
      <c r="GE355" s="17"/>
      <c r="GF355" s="17"/>
      <c r="GG355" s="17"/>
      <c r="GH355" s="17"/>
      <c r="GI355" s="17"/>
      <c r="GJ355" s="17"/>
      <c r="GK355" s="17"/>
      <c r="GL355" s="17"/>
      <c r="GM355" s="17"/>
      <c r="GN355" s="17"/>
      <c r="GO355" s="17"/>
      <c r="GP355" s="17"/>
      <c r="GQ355" s="17"/>
      <c r="GR355" s="17"/>
      <c r="GS355" s="17"/>
      <c r="GT355" s="17"/>
      <c r="GU355" s="17"/>
      <c r="GV355" s="17"/>
      <c r="GW355" s="17"/>
      <c r="GX355" s="17"/>
      <c r="GY355" s="17"/>
      <c r="GZ355" s="17"/>
      <c r="HA355" s="17"/>
      <c r="HB355" s="17"/>
      <c r="HC355" s="17"/>
      <c r="HD355" s="17"/>
      <c r="HE355" s="17"/>
      <c r="HF355" s="17"/>
      <c r="HG355" s="17"/>
      <c r="HH355" s="17"/>
      <c r="HI355" s="17"/>
      <c r="HJ355" s="17"/>
      <c r="HK355" s="17"/>
      <c r="HL355" s="17"/>
      <c r="HM355" s="17"/>
      <c r="HN355" s="17"/>
    </row>
    <row r="356" spans="2:222" s="18" customFormat="1" ht="22.5">
      <c r="B356" s="129" t="s">
        <v>978</v>
      </c>
      <c r="C356" s="46" t="s">
        <v>164</v>
      </c>
      <c r="D356" s="129" t="s">
        <v>5</v>
      </c>
      <c r="E356" s="129">
        <v>90</v>
      </c>
      <c r="F356" s="129" t="s">
        <v>158</v>
      </c>
      <c r="G356" s="129" t="s">
        <v>22</v>
      </c>
      <c r="H356" s="15" t="s">
        <v>165</v>
      </c>
      <c r="I356" s="16">
        <v>20.56</v>
      </c>
      <c r="J356" s="16">
        <f t="shared" si="17"/>
        <v>1850.3999999999999</v>
      </c>
      <c r="K356" s="17"/>
      <c r="L356" s="17"/>
      <c r="M356" s="17"/>
      <c r="N356" s="17"/>
      <c r="O356" s="17"/>
      <c r="P356" s="17"/>
      <c r="Q356" s="17"/>
      <c r="R356" s="17"/>
      <c r="S356" s="17"/>
      <c r="T356" s="17"/>
      <c r="U356" s="17"/>
      <c r="V356" s="17"/>
      <c r="W356" s="17"/>
      <c r="X356" s="17"/>
      <c r="Y356" s="17"/>
      <c r="Z356" s="17"/>
      <c r="AA356" s="17"/>
      <c r="AB356" s="17"/>
      <c r="AC356" s="17"/>
      <c r="AD356" s="17"/>
      <c r="AE356" s="17"/>
      <c r="AF356" s="17"/>
      <c r="AG356" s="17"/>
      <c r="AH356" s="17"/>
      <c r="AI356" s="17"/>
      <c r="AJ356" s="17"/>
      <c r="AK356" s="17"/>
      <c r="AL356" s="17"/>
      <c r="AM356" s="17"/>
      <c r="AN356" s="17"/>
      <c r="AO356" s="17"/>
      <c r="AP356" s="17"/>
      <c r="AQ356" s="17"/>
      <c r="AR356" s="17"/>
      <c r="AS356" s="17"/>
      <c r="AT356" s="17"/>
      <c r="AU356" s="17"/>
      <c r="AV356" s="17"/>
      <c r="AW356" s="17"/>
      <c r="AX356" s="17"/>
      <c r="AY356" s="17"/>
      <c r="AZ356" s="17"/>
      <c r="BA356" s="17"/>
      <c r="BB356" s="17"/>
      <c r="BC356" s="17"/>
      <c r="BD356" s="17"/>
      <c r="BE356" s="17"/>
      <c r="BF356" s="17"/>
      <c r="BG356" s="17"/>
      <c r="BH356" s="17"/>
      <c r="BI356" s="17"/>
      <c r="BJ356" s="17"/>
      <c r="BK356" s="17"/>
      <c r="BL356" s="17"/>
      <c r="BM356" s="17"/>
      <c r="BN356" s="17"/>
      <c r="BO356" s="17"/>
      <c r="BP356" s="17"/>
      <c r="BQ356" s="17"/>
      <c r="BR356" s="17"/>
      <c r="BS356" s="17"/>
      <c r="BT356" s="17"/>
      <c r="BU356" s="17"/>
      <c r="BV356" s="17"/>
      <c r="BW356" s="17"/>
      <c r="BX356" s="17"/>
      <c r="BY356" s="17"/>
      <c r="BZ356" s="17"/>
      <c r="CA356" s="17"/>
      <c r="CB356" s="17"/>
      <c r="CC356" s="17"/>
      <c r="CD356" s="17"/>
      <c r="CE356" s="17"/>
      <c r="CF356" s="17"/>
      <c r="CG356" s="17"/>
      <c r="CH356" s="17"/>
      <c r="CI356" s="17"/>
      <c r="CJ356" s="17"/>
      <c r="CK356" s="17"/>
      <c r="CL356" s="17"/>
      <c r="CM356" s="17"/>
      <c r="CN356" s="17"/>
      <c r="CO356" s="17"/>
      <c r="CP356" s="17"/>
      <c r="CQ356" s="17"/>
      <c r="CR356" s="17"/>
      <c r="CS356" s="17"/>
      <c r="CT356" s="17"/>
      <c r="CU356" s="17"/>
      <c r="CV356" s="17"/>
      <c r="CW356" s="17"/>
      <c r="CX356" s="17"/>
      <c r="CY356" s="17"/>
      <c r="CZ356" s="17"/>
      <c r="DA356" s="17"/>
      <c r="DB356" s="17"/>
      <c r="DC356" s="17"/>
      <c r="DD356" s="17"/>
      <c r="DE356" s="17"/>
      <c r="DF356" s="17"/>
      <c r="DG356" s="17"/>
      <c r="DH356" s="17"/>
      <c r="DI356" s="17"/>
      <c r="DJ356" s="17"/>
      <c r="DK356" s="17"/>
      <c r="DL356" s="17"/>
      <c r="DM356" s="17"/>
      <c r="DN356" s="17"/>
      <c r="DO356" s="17"/>
      <c r="DP356" s="17"/>
      <c r="DQ356" s="17"/>
      <c r="DR356" s="17"/>
      <c r="DS356" s="17"/>
      <c r="DT356" s="17"/>
      <c r="DU356" s="17"/>
      <c r="DV356" s="17"/>
      <c r="DW356" s="17"/>
      <c r="DX356" s="17"/>
      <c r="DY356" s="17"/>
      <c r="DZ356" s="17"/>
      <c r="EA356" s="17"/>
      <c r="EB356" s="17"/>
      <c r="EC356" s="17"/>
      <c r="ED356" s="17"/>
      <c r="EE356" s="17"/>
      <c r="EF356" s="17"/>
      <c r="EG356" s="17"/>
      <c r="EH356" s="17"/>
      <c r="EI356" s="17"/>
      <c r="EJ356" s="17"/>
      <c r="EK356" s="17"/>
      <c r="EL356" s="17"/>
      <c r="EM356" s="17"/>
      <c r="EN356" s="17"/>
      <c r="EO356" s="17"/>
      <c r="EP356" s="17"/>
      <c r="EQ356" s="17"/>
      <c r="ER356" s="17"/>
      <c r="ES356" s="17"/>
      <c r="ET356" s="17"/>
      <c r="EU356" s="17"/>
      <c r="EV356" s="17"/>
      <c r="EW356" s="17"/>
      <c r="EX356" s="17"/>
      <c r="EY356" s="17"/>
      <c r="EZ356" s="17"/>
      <c r="FA356" s="17"/>
      <c r="FB356" s="17"/>
      <c r="FC356" s="17"/>
      <c r="FD356" s="17"/>
      <c r="FE356" s="17"/>
      <c r="FF356" s="17"/>
      <c r="FG356" s="17"/>
      <c r="FH356" s="17"/>
      <c r="FI356" s="17"/>
      <c r="FJ356" s="17"/>
      <c r="FK356" s="17"/>
      <c r="FL356" s="17"/>
      <c r="FM356" s="17"/>
      <c r="FN356" s="17"/>
      <c r="FO356" s="17"/>
      <c r="FP356" s="17"/>
      <c r="FQ356" s="17"/>
      <c r="FR356" s="17"/>
      <c r="FS356" s="17"/>
      <c r="FT356" s="17"/>
      <c r="FU356" s="17"/>
      <c r="FV356" s="17"/>
      <c r="FW356" s="17"/>
      <c r="FX356" s="17"/>
      <c r="FY356" s="17"/>
      <c r="FZ356" s="17"/>
      <c r="GA356" s="17"/>
      <c r="GB356" s="17"/>
      <c r="GC356" s="17"/>
      <c r="GD356" s="17"/>
      <c r="GE356" s="17"/>
      <c r="GF356" s="17"/>
      <c r="GG356" s="17"/>
      <c r="GH356" s="17"/>
      <c r="GI356" s="17"/>
      <c r="GJ356" s="17"/>
      <c r="GK356" s="17"/>
      <c r="GL356" s="17"/>
      <c r="GM356" s="17"/>
      <c r="GN356" s="17"/>
      <c r="GO356" s="17"/>
      <c r="GP356" s="17"/>
      <c r="GQ356" s="17"/>
      <c r="GR356" s="17"/>
      <c r="GS356" s="17"/>
      <c r="GT356" s="17"/>
      <c r="GU356" s="17"/>
      <c r="GV356" s="17"/>
      <c r="GW356" s="17"/>
      <c r="GX356" s="17"/>
      <c r="GY356" s="17"/>
      <c r="GZ356" s="17"/>
      <c r="HA356" s="17"/>
      <c r="HB356" s="17"/>
      <c r="HC356" s="17"/>
      <c r="HD356" s="17"/>
      <c r="HE356" s="17"/>
      <c r="HF356" s="17"/>
      <c r="HG356" s="17"/>
      <c r="HH356" s="17"/>
      <c r="HI356" s="17"/>
      <c r="HJ356" s="17"/>
      <c r="HK356" s="17"/>
      <c r="HL356" s="17"/>
      <c r="HM356" s="17"/>
      <c r="HN356" s="17"/>
    </row>
    <row r="357" spans="2:222" s="18" customFormat="1" ht="22.5">
      <c r="B357" s="129" t="s">
        <v>979</v>
      </c>
      <c r="C357" s="32" t="s">
        <v>166</v>
      </c>
      <c r="D357" s="129" t="s">
        <v>5</v>
      </c>
      <c r="E357" s="129">
        <v>25</v>
      </c>
      <c r="F357" s="129" t="s">
        <v>158</v>
      </c>
      <c r="G357" s="129" t="s">
        <v>22</v>
      </c>
      <c r="H357" s="15" t="s">
        <v>167</v>
      </c>
      <c r="I357" s="16">
        <v>15.53</v>
      </c>
      <c r="J357" s="16">
        <f t="shared" si="17"/>
        <v>388.25</v>
      </c>
      <c r="K357" s="17"/>
      <c r="L357" s="17"/>
      <c r="M357" s="17"/>
      <c r="N357" s="17"/>
      <c r="O357" s="17"/>
      <c r="P357" s="17"/>
      <c r="Q357" s="17"/>
      <c r="R357" s="17"/>
      <c r="S357" s="17"/>
      <c r="T357" s="17"/>
      <c r="U357" s="17"/>
      <c r="V357" s="17"/>
      <c r="W357" s="17"/>
      <c r="X357" s="17"/>
      <c r="Y357" s="17"/>
      <c r="Z357" s="17"/>
      <c r="AA357" s="17"/>
      <c r="AB357" s="17"/>
      <c r="AC357" s="17"/>
      <c r="AD357" s="17"/>
      <c r="AE357" s="17"/>
      <c r="AF357" s="17"/>
      <c r="AG357" s="17"/>
      <c r="AH357" s="17"/>
      <c r="AI357" s="17"/>
      <c r="AJ357" s="17"/>
      <c r="AK357" s="17"/>
      <c r="AL357" s="17"/>
      <c r="AM357" s="17"/>
      <c r="AN357" s="17"/>
      <c r="AO357" s="17"/>
      <c r="AP357" s="17"/>
      <c r="AQ357" s="17"/>
      <c r="AR357" s="17"/>
      <c r="AS357" s="17"/>
      <c r="AT357" s="17"/>
      <c r="AU357" s="17"/>
      <c r="AV357" s="17"/>
      <c r="AW357" s="17"/>
      <c r="AX357" s="17"/>
      <c r="AY357" s="17"/>
      <c r="AZ357" s="17"/>
      <c r="BA357" s="17"/>
      <c r="BB357" s="17"/>
      <c r="BC357" s="17"/>
      <c r="BD357" s="17"/>
      <c r="BE357" s="17"/>
      <c r="BF357" s="17"/>
      <c r="BG357" s="17"/>
      <c r="BH357" s="17"/>
      <c r="BI357" s="17"/>
      <c r="BJ357" s="17"/>
      <c r="BK357" s="17"/>
      <c r="BL357" s="17"/>
      <c r="BM357" s="17"/>
      <c r="BN357" s="17"/>
      <c r="BO357" s="17"/>
      <c r="BP357" s="17"/>
      <c r="BQ357" s="17"/>
      <c r="BR357" s="17"/>
      <c r="BS357" s="17"/>
      <c r="BT357" s="17"/>
      <c r="BU357" s="17"/>
      <c r="BV357" s="17"/>
      <c r="BW357" s="17"/>
      <c r="BX357" s="17"/>
      <c r="BY357" s="17"/>
      <c r="BZ357" s="17"/>
      <c r="CA357" s="17"/>
      <c r="CB357" s="17"/>
      <c r="CC357" s="17"/>
      <c r="CD357" s="17"/>
      <c r="CE357" s="17"/>
      <c r="CF357" s="17"/>
      <c r="CG357" s="17"/>
      <c r="CH357" s="17"/>
      <c r="CI357" s="17"/>
      <c r="CJ357" s="17"/>
      <c r="CK357" s="17"/>
      <c r="CL357" s="17"/>
      <c r="CM357" s="17"/>
      <c r="CN357" s="17"/>
      <c r="CO357" s="17"/>
      <c r="CP357" s="17"/>
      <c r="CQ357" s="17"/>
      <c r="CR357" s="17"/>
      <c r="CS357" s="17"/>
      <c r="CT357" s="17"/>
      <c r="CU357" s="17"/>
      <c r="CV357" s="17"/>
      <c r="CW357" s="17"/>
      <c r="CX357" s="17"/>
      <c r="CY357" s="17"/>
      <c r="CZ357" s="17"/>
      <c r="DA357" s="17"/>
      <c r="DB357" s="17"/>
      <c r="DC357" s="17"/>
      <c r="DD357" s="17"/>
      <c r="DE357" s="17"/>
      <c r="DF357" s="17"/>
      <c r="DG357" s="17"/>
      <c r="DH357" s="17"/>
      <c r="DI357" s="17"/>
      <c r="DJ357" s="17"/>
      <c r="DK357" s="17"/>
      <c r="DL357" s="17"/>
      <c r="DM357" s="17"/>
      <c r="DN357" s="17"/>
      <c r="DO357" s="17"/>
      <c r="DP357" s="17"/>
      <c r="DQ357" s="17"/>
      <c r="DR357" s="17"/>
      <c r="DS357" s="17"/>
      <c r="DT357" s="17"/>
      <c r="DU357" s="17"/>
      <c r="DV357" s="17"/>
      <c r="DW357" s="17"/>
      <c r="DX357" s="17"/>
      <c r="DY357" s="17"/>
      <c r="DZ357" s="17"/>
      <c r="EA357" s="17"/>
      <c r="EB357" s="17"/>
      <c r="EC357" s="17"/>
      <c r="ED357" s="17"/>
      <c r="EE357" s="17"/>
      <c r="EF357" s="17"/>
      <c r="EG357" s="17"/>
      <c r="EH357" s="17"/>
      <c r="EI357" s="17"/>
      <c r="EJ357" s="17"/>
      <c r="EK357" s="17"/>
      <c r="EL357" s="17"/>
      <c r="EM357" s="17"/>
      <c r="EN357" s="17"/>
      <c r="EO357" s="17"/>
      <c r="EP357" s="17"/>
      <c r="EQ357" s="17"/>
      <c r="ER357" s="17"/>
      <c r="ES357" s="17"/>
      <c r="ET357" s="17"/>
      <c r="EU357" s="17"/>
      <c r="EV357" s="17"/>
      <c r="EW357" s="17"/>
      <c r="EX357" s="17"/>
      <c r="EY357" s="17"/>
      <c r="EZ357" s="17"/>
      <c r="FA357" s="17"/>
      <c r="FB357" s="17"/>
      <c r="FC357" s="17"/>
      <c r="FD357" s="17"/>
      <c r="FE357" s="17"/>
      <c r="FF357" s="17"/>
      <c r="FG357" s="17"/>
      <c r="FH357" s="17"/>
      <c r="FI357" s="17"/>
      <c r="FJ357" s="17"/>
      <c r="FK357" s="17"/>
      <c r="FL357" s="17"/>
      <c r="FM357" s="17"/>
      <c r="FN357" s="17"/>
      <c r="FO357" s="17"/>
      <c r="FP357" s="17"/>
      <c r="FQ357" s="17"/>
      <c r="FR357" s="17"/>
      <c r="FS357" s="17"/>
      <c r="FT357" s="17"/>
      <c r="FU357" s="17"/>
      <c r="FV357" s="17"/>
      <c r="FW357" s="17"/>
      <c r="FX357" s="17"/>
      <c r="FY357" s="17"/>
      <c r="FZ357" s="17"/>
      <c r="GA357" s="17"/>
      <c r="GB357" s="17"/>
      <c r="GC357" s="17"/>
      <c r="GD357" s="17"/>
      <c r="GE357" s="17"/>
      <c r="GF357" s="17"/>
      <c r="GG357" s="17"/>
      <c r="GH357" s="17"/>
      <c r="GI357" s="17"/>
      <c r="GJ357" s="17"/>
      <c r="GK357" s="17"/>
      <c r="GL357" s="17"/>
      <c r="GM357" s="17"/>
      <c r="GN357" s="17"/>
      <c r="GO357" s="17"/>
      <c r="GP357" s="17"/>
      <c r="GQ357" s="17"/>
      <c r="GR357" s="17"/>
      <c r="GS357" s="17"/>
      <c r="GT357" s="17"/>
      <c r="GU357" s="17"/>
      <c r="GV357" s="17"/>
      <c r="GW357" s="17"/>
      <c r="GX357" s="17"/>
      <c r="GY357" s="17"/>
      <c r="GZ357" s="17"/>
      <c r="HA357" s="17"/>
      <c r="HB357" s="17"/>
      <c r="HC357" s="17"/>
      <c r="HD357" s="17"/>
      <c r="HE357" s="17"/>
      <c r="HF357" s="17"/>
      <c r="HG357" s="17"/>
      <c r="HH357" s="17"/>
      <c r="HI357" s="17"/>
      <c r="HJ357" s="17"/>
      <c r="HK357" s="17"/>
      <c r="HL357" s="17"/>
      <c r="HM357" s="17"/>
      <c r="HN357" s="17"/>
    </row>
    <row r="358" spans="2:222" s="18" customFormat="1" ht="22.5">
      <c r="B358" s="129" t="s">
        <v>980</v>
      </c>
      <c r="C358" s="32" t="s">
        <v>168</v>
      </c>
      <c r="D358" s="129" t="s">
        <v>5</v>
      </c>
      <c r="E358" s="129">
        <v>1800</v>
      </c>
      <c r="F358" s="129" t="s">
        <v>158</v>
      </c>
      <c r="G358" s="129" t="s">
        <v>22</v>
      </c>
      <c r="H358" s="15" t="s">
        <v>169</v>
      </c>
      <c r="I358" s="16">
        <v>5.13</v>
      </c>
      <c r="J358" s="16">
        <f t="shared" si="17"/>
        <v>9234</v>
      </c>
      <c r="K358" s="17"/>
      <c r="L358" s="17"/>
      <c r="M358" s="17"/>
      <c r="N358" s="17"/>
      <c r="O358" s="17"/>
      <c r="P358" s="17"/>
      <c r="Q358" s="17"/>
      <c r="R358" s="17"/>
      <c r="S358" s="17"/>
      <c r="T358" s="17"/>
      <c r="U358" s="17"/>
      <c r="V358" s="17"/>
      <c r="W358" s="17"/>
      <c r="X358" s="17"/>
      <c r="Y358" s="17"/>
      <c r="Z358" s="17"/>
      <c r="AA358" s="17"/>
      <c r="AB358" s="17"/>
      <c r="AC358" s="17"/>
      <c r="AD358" s="17"/>
      <c r="AE358" s="17"/>
      <c r="AF358" s="17"/>
      <c r="AG358" s="17"/>
      <c r="AH358" s="17"/>
      <c r="AI358" s="17"/>
      <c r="AJ358" s="17"/>
      <c r="AK358" s="17"/>
      <c r="AL358" s="17"/>
      <c r="AM358" s="17"/>
      <c r="AN358" s="17"/>
      <c r="AO358" s="17"/>
      <c r="AP358" s="17"/>
      <c r="AQ358" s="17"/>
      <c r="AR358" s="17"/>
      <c r="AS358" s="17"/>
      <c r="AT358" s="17"/>
      <c r="AU358" s="17"/>
      <c r="AV358" s="17"/>
      <c r="AW358" s="17"/>
      <c r="AX358" s="17"/>
      <c r="AY358" s="17"/>
      <c r="AZ358" s="17"/>
      <c r="BA358" s="17"/>
      <c r="BB358" s="17"/>
      <c r="BC358" s="17"/>
      <c r="BD358" s="17"/>
      <c r="BE358" s="17"/>
      <c r="BF358" s="17"/>
      <c r="BG358" s="17"/>
      <c r="BH358" s="17"/>
      <c r="BI358" s="17"/>
      <c r="BJ358" s="17"/>
      <c r="BK358" s="17"/>
      <c r="BL358" s="17"/>
      <c r="BM358" s="17"/>
      <c r="BN358" s="17"/>
      <c r="BO358" s="17"/>
      <c r="BP358" s="17"/>
      <c r="BQ358" s="17"/>
      <c r="BR358" s="17"/>
      <c r="BS358" s="17"/>
      <c r="BT358" s="17"/>
      <c r="BU358" s="17"/>
      <c r="BV358" s="17"/>
      <c r="BW358" s="17"/>
      <c r="BX358" s="17"/>
      <c r="BY358" s="17"/>
      <c r="BZ358" s="17"/>
      <c r="CA358" s="17"/>
      <c r="CB358" s="17"/>
      <c r="CC358" s="17"/>
      <c r="CD358" s="17"/>
      <c r="CE358" s="17"/>
      <c r="CF358" s="17"/>
      <c r="CG358" s="17"/>
      <c r="CH358" s="17"/>
      <c r="CI358" s="17"/>
      <c r="CJ358" s="17"/>
      <c r="CK358" s="17"/>
      <c r="CL358" s="17"/>
      <c r="CM358" s="17"/>
      <c r="CN358" s="17"/>
      <c r="CO358" s="17"/>
      <c r="CP358" s="17"/>
      <c r="CQ358" s="17"/>
      <c r="CR358" s="17"/>
      <c r="CS358" s="17"/>
      <c r="CT358" s="17"/>
      <c r="CU358" s="17"/>
      <c r="CV358" s="17"/>
      <c r="CW358" s="17"/>
      <c r="CX358" s="17"/>
      <c r="CY358" s="17"/>
      <c r="CZ358" s="17"/>
      <c r="DA358" s="17"/>
      <c r="DB358" s="17"/>
      <c r="DC358" s="17"/>
      <c r="DD358" s="17"/>
      <c r="DE358" s="17"/>
      <c r="DF358" s="17"/>
      <c r="DG358" s="17"/>
      <c r="DH358" s="17"/>
      <c r="DI358" s="17"/>
      <c r="DJ358" s="17"/>
      <c r="DK358" s="17"/>
      <c r="DL358" s="17"/>
      <c r="DM358" s="17"/>
      <c r="DN358" s="17"/>
      <c r="DO358" s="17"/>
      <c r="DP358" s="17"/>
      <c r="DQ358" s="17"/>
      <c r="DR358" s="17"/>
      <c r="DS358" s="17"/>
      <c r="DT358" s="17"/>
      <c r="DU358" s="17"/>
      <c r="DV358" s="17"/>
      <c r="DW358" s="17"/>
      <c r="DX358" s="17"/>
      <c r="DY358" s="17"/>
      <c r="DZ358" s="17"/>
      <c r="EA358" s="17"/>
      <c r="EB358" s="17"/>
      <c r="EC358" s="17"/>
      <c r="ED358" s="17"/>
      <c r="EE358" s="17"/>
      <c r="EF358" s="17"/>
      <c r="EG358" s="17"/>
      <c r="EH358" s="17"/>
      <c r="EI358" s="17"/>
      <c r="EJ358" s="17"/>
      <c r="EK358" s="17"/>
      <c r="EL358" s="17"/>
      <c r="EM358" s="17"/>
      <c r="EN358" s="17"/>
      <c r="EO358" s="17"/>
      <c r="EP358" s="17"/>
      <c r="EQ358" s="17"/>
      <c r="ER358" s="17"/>
      <c r="ES358" s="17"/>
      <c r="ET358" s="17"/>
      <c r="EU358" s="17"/>
      <c r="EV358" s="17"/>
      <c r="EW358" s="17"/>
      <c r="EX358" s="17"/>
      <c r="EY358" s="17"/>
      <c r="EZ358" s="17"/>
      <c r="FA358" s="17"/>
      <c r="FB358" s="17"/>
      <c r="FC358" s="17"/>
      <c r="FD358" s="17"/>
      <c r="FE358" s="17"/>
      <c r="FF358" s="17"/>
      <c r="FG358" s="17"/>
      <c r="FH358" s="17"/>
      <c r="FI358" s="17"/>
      <c r="FJ358" s="17"/>
      <c r="FK358" s="17"/>
      <c r="FL358" s="17"/>
      <c r="FM358" s="17"/>
      <c r="FN358" s="17"/>
      <c r="FO358" s="17"/>
      <c r="FP358" s="17"/>
      <c r="FQ358" s="17"/>
      <c r="FR358" s="17"/>
      <c r="FS358" s="17"/>
      <c r="FT358" s="17"/>
      <c r="FU358" s="17"/>
      <c r="FV358" s="17"/>
      <c r="FW358" s="17"/>
      <c r="FX358" s="17"/>
      <c r="FY358" s="17"/>
      <c r="FZ358" s="17"/>
      <c r="GA358" s="17"/>
      <c r="GB358" s="17"/>
      <c r="GC358" s="17"/>
      <c r="GD358" s="17"/>
      <c r="GE358" s="17"/>
      <c r="GF358" s="17"/>
      <c r="GG358" s="17"/>
      <c r="GH358" s="17"/>
      <c r="GI358" s="17"/>
      <c r="GJ358" s="17"/>
      <c r="GK358" s="17"/>
      <c r="GL358" s="17"/>
      <c r="GM358" s="17"/>
      <c r="GN358" s="17"/>
      <c r="GO358" s="17"/>
      <c r="GP358" s="17"/>
      <c r="GQ358" s="17"/>
      <c r="GR358" s="17"/>
      <c r="GS358" s="17"/>
      <c r="GT358" s="17"/>
      <c r="GU358" s="17"/>
      <c r="GV358" s="17"/>
      <c r="GW358" s="17"/>
      <c r="GX358" s="17"/>
      <c r="GY358" s="17"/>
      <c r="GZ358" s="17"/>
      <c r="HA358" s="17"/>
      <c r="HB358" s="17"/>
      <c r="HC358" s="17"/>
      <c r="HD358" s="17"/>
      <c r="HE358" s="17"/>
      <c r="HF358" s="17"/>
      <c r="HG358" s="17"/>
      <c r="HH358" s="17"/>
      <c r="HI358" s="17"/>
      <c r="HJ358" s="17"/>
      <c r="HK358" s="17"/>
      <c r="HL358" s="17"/>
      <c r="HM358" s="17"/>
      <c r="HN358" s="17"/>
    </row>
    <row r="359" spans="2:222" s="18" customFormat="1" ht="22.5">
      <c r="B359" s="129" t="s">
        <v>981</v>
      </c>
      <c r="C359" s="46" t="s">
        <v>170</v>
      </c>
      <c r="D359" s="129" t="s">
        <v>5</v>
      </c>
      <c r="E359" s="129">
        <v>750</v>
      </c>
      <c r="F359" s="129" t="s">
        <v>158</v>
      </c>
      <c r="G359" s="129" t="s">
        <v>22</v>
      </c>
      <c r="H359" s="15" t="s">
        <v>171</v>
      </c>
      <c r="I359" s="16">
        <v>5.0999999999999996</v>
      </c>
      <c r="J359" s="16">
        <f t="shared" si="17"/>
        <v>3824.9999999999995</v>
      </c>
      <c r="K359" s="17"/>
      <c r="L359" s="17"/>
      <c r="M359" s="17"/>
      <c r="N359" s="17"/>
      <c r="O359" s="17"/>
      <c r="P359" s="17"/>
      <c r="Q359" s="17"/>
      <c r="R359" s="17"/>
      <c r="S359" s="17"/>
      <c r="T359" s="17"/>
      <c r="U359" s="17"/>
      <c r="V359" s="17"/>
      <c r="W359" s="17"/>
      <c r="X359" s="17"/>
      <c r="Y359" s="17"/>
      <c r="Z359" s="17"/>
      <c r="AA359" s="17"/>
      <c r="AB359" s="17"/>
      <c r="AC359" s="17"/>
      <c r="AD359" s="17"/>
      <c r="AE359" s="17"/>
      <c r="AF359" s="17"/>
      <c r="AG359" s="17"/>
      <c r="AH359" s="17"/>
      <c r="AI359" s="17"/>
      <c r="AJ359" s="17"/>
      <c r="AK359" s="17"/>
      <c r="AL359" s="17"/>
      <c r="AM359" s="17"/>
      <c r="AN359" s="17"/>
      <c r="AO359" s="17"/>
      <c r="AP359" s="17"/>
      <c r="AQ359" s="17"/>
      <c r="AR359" s="17"/>
      <c r="AS359" s="17"/>
      <c r="AT359" s="17"/>
      <c r="AU359" s="17"/>
      <c r="AV359" s="17"/>
      <c r="AW359" s="17"/>
      <c r="AX359" s="17"/>
      <c r="AY359" s="17"/>
      <c r="AZ359" s="17"/>
      <c r="BA359" s="17"/>
      <c r="BB359" s="17"/>
      <c r="BC359" s="17"/>
      <c r="BD359" s="17"/>
      <c r="BE359" s="17"/>
      <c r="BF359" s="17"/>
      <c r="BG359" s="17"/>
      <c r="BH359" s="17"/>
      <c r="BI359" s="17"/>
      <c r="BJ359" s="17"/>
      <c r="BK359" s="17"/>
      <c r="BL359" s="17"/>
      <c r="BM359" s="17"/>
      <c r="BN359" s="17"/>
      <c r="BO359" s="17"/>
      <c r="BP359" s="17"/>
      <c r="BQ359" s="17"/>
      <c r="BR359" s="17"/>
      <c r="BS359" s="17"/>
      <c r="BT359" s="17"/>
      <c r="BU359" s="17"/>
      <c r="BV359" s="17"/>
      <c r="BW359" s="17"/>
      <c r="BX359" s="17"/>
      <c r="BY359" s="17"/>
      <c r="BZ359" s="17"/>
      <c r="CA359" s="17"/>
      <c r="CB359" s="17"/>
      <c r="CC359" s="17"/>
      <c r="CD359" s="17"/>
      <c r="CE359" s="17"/>
      <c r="CF359" s="17"/>
      <c r="CG359" s="17"/>
      <c r="CH359" s="17"/>
      <c r="CI359" s="17"/>
      <c r="CJ359" s="17"/>
      <c r="CK359" s="17"/>
      <c r="CL359" s="17"/>
      <c r="CM359" s="17"/>
      <c r="CN359" s="17"/>
      <c r="CO359" s="17"/>
      <c r="CP359" s="17"/>
      <c r="CQ359" s="17"/>
      <c r="CR359" s="17"/>
      <c r="CS359" s="17"/>
      <c r="CT359" s="17"/>
      <c r="CU359" s="17"/>
      <c r="CV359" s="17"/>
      <c r="CW359" s="17"/>
      <c r="CX359" s="17"/>
      <c r="CY359" s="17"/>
      <c r="CZ359" s="17"/>
      <c r="DA359" s="17"/>
      <c r="DB359" s="17"/>
      <c r="DC359" s="17"/>
      <c r="DD359" s="17"/>
      <c r="DE359" s="17"/>
      <c r="DF359" s="17"/>
      <c r="DG359" s="17"/>
      <c r="DH359" s="17"/>
      <c r="DI359" s="17"/>
      <c r="DJ359" s="17"/>
      <c r="DK359" s="17"/>
      <c r="DL359" s="17"/>
      <c r="DM359" s="17"/>
      <c r="DN359" s="17"/>
      <c r="DO359" s="17"/>
      <c r="DP359" s="17"/>
      <c r="DQ359" s="17"/>
      <c r="DR359" s="17"/>
      <c r="DS359" s="17"/>
      <c r="DT359" s="17"/>
      <c r="DU359" s="17"/>
      <c r="DV359" s="17"/>
      <c r="DW359" s="17"/>
      <c r="DX359" s="17"/>
      <c r="DY359" s="17"/>
      <c r="DZ359" s="17"/>
      <c r="EA359" s="17"/>
      <c r="EB359" s="17"/>
      <c r="EC359" s="17"/>
      <c r="ED359" s="17"/>
      <c r="EE359" s="17"/>
      <c r="EF359" s="17"/>
      <c r="EG359" s="17"/>
      <c r="EH359" s="17"/>
      <c r="EI359" s="17"/>
      <c r="EJ359" s="17"/>
      <c r="EK359" s="17"/>
      <c r="EL359" s="17"/>
      <c r="EM359" s="17"/>
      <c r="EN359" s="17"/>
      <c r="EO359" s="17"/>
      <c r="EP359" s="17"/>
      <c r="EQ359" s="17"/>
      <c r="ER359" s="17"/>
      <c r="ES359" s="17"/>
      <c r="ET359" s="17"/>
      <c r="EU359" s="17"/>
      <c r="EV359" s="17"/>
      <c r="EW359" s="17"/>
      <c r="EX359" s="17"/>
      <c r="EY359" s="17"/>
      <c r="EZ359" s="17"/>
      <c r="FA359" s="17"/>
      <c r="FB359" s="17"/>
      <c r="FC359" s="17"/>
      <c r="FD359" s="17"/>
      <c r="FE359" s="17"/>
      <c r="FF359" s="17"/>
      <c r="FG359" s="17"/>
      <c r="FH359" s="17"/>
      <c r="FI359" s="17"/>
      <c r="FJ359" s="17"/>
      <c r="FK359" s="17"/>
      <c r="FL359" s="17"/>
      <c r="FM359" s="17"/>
      <c r="FN359" s="17"/>
      <c r="FO359" s="17"/>
      <c r="FP359" s="17"/>
      <c r="FQ359" s="17"/>
      <c r="FR359" s="17"/>
      <c r="FS359" s="17"/>
      <c r="FT359" s="17"/>
      <c r="FU359" s="17"/>
      <c r="FV359" s="17"/>
      <c r="FW359" s="17"/>
      <c r="FX359" s="17"/>
      <c r="FY359" s="17"/>
      <c r="FZ359" s="17"/>
      <c r="GA359" s="17"/>
      <c r="GB359" s="17"/>
      <c r="GC359" s="17"/>
      <c r="GD359" s="17"/>
      <c r="GE359" s="17"/>
      <c r="GF359" s="17"/>
      <c r="GG359" s="17"/>
      <c r="GH359" s="17"/>
      <c r="GI359" s="17"/>
      <c r="GJ359" s="17"/>
      <c r="GK359" s="17"/>
      <c r="GL359" s="17"/>
      <c r="GM359" s="17"/>
      <c r="GN359" s="17"/>
      <c r="GO359" s="17"/>
      <c r="GP359" s="17"/>
      <c r="GQ359" s="17"/>
      <c r="GR359" s="17"/>
      <c r="GS359" s="17"/>
      <c r="GT359" s="17"/>
      <c r="GU359" s="17"/>
      <c r="GV359" s="17"/>
      <c r="GW359" s="17"/>
      <c r="GX359" s="17"/>
      <c r="GY359" s="17"/>
      <c r="GZ359" s="17"/>
      <c r="HA359" s="17"/>
      <c r="HB359" s="17"/>
      <c r="HC359" s="17"/>
      <c r="HD359" s="17"/>
      <c r="HE359" s="17"/>
      <c r="HF359" s="17"/>
      <c r="HG359" s="17"/>
      <c r="HH359" s="17"/>
      <c r="HI359" s="17"/>
      <c r="HJ359" s="17"/>
      <c r="HK359" s="17"/>
      <c r="HL359" s="17"/>
      <c r="HM359" s="17"/>
      <c r="HN359" s="17"/>
    </row>
    <row r="360" spans="2:222" s="18" customFormat="1">
      <c r="B360" s="129" t="s">
        <v>982</v>
      </c>
      <c r="C360" s="7" t="s">
        <v>172</v>
      </c>
      <c r="D360" s="129" t="s">
        <v>5</v>
      </c>
      <c r="E360" s="129">
        <v>30</v>
      </c>
      <c r="F360" s="129" t="s">
        <v>158</v>
      </c>
      <c r="G360" s="129" t="s">
        <v>22</v>
      </c>
      <c r="H360" s="15" t="s">
        <v>173</v>
      </c>
      <c r="I360" s="16">
        <v>21.82</v>
      </c>
      <c r="J360" s="16">
        <f t="shared" si="17"/>
        <v>654.6</v>
      </c>
      <c r="K360" s="17"/>
      <c r="L360" s="17"/>
      <c r="M360" s="17"/>
      <c r="N360" s="17"/>
      <c r="O360" s="17"/>
      <c r="P360" s="17"/>
      <c r="Q360" s="17"/>
      <c r="R360" s="17"/>
      <c r="S360" s="17"/>
      <c r="T360" s="17"/>
      <c r="U360" s="17"/>
      <c r="V360" s="17"/>
      <c r="W360" s="17"/>
      <c r="X360" s="17"/>
      <c r="Y360" s="17"/>
      <c r="Z360" s="17"/>
      <c r="AA360" s="17"/>
      <c r="AB360" s="17"/>
      <c r="AC360" s="17"/>
      <c r="AD360" s="17"/>
      <c r="AE360" s="17"/>
      <c r="AF360" s="17"/>
      <c r="AG360" s="17"/>
      <c r="AH360" s="17"/>
      <c r="AI360" s="17"/>
      <c r="AJ360" s="17"/>
      <c r="AK360" s="17"/>
      <c r="AL360" s="17"/>
      <c r="AM360" s="17"/>
      <c r="AN360" s="17"/>
      <c r="AO360" s="17"/>
      <c r="AP360" s="17"/>
      <c r="AQ360" s="17"/>
      <c r="AR360" s="17"/>
      <c r="AS360" s="17"/>
      <c r="AT360" s="17"/>
      <c r="AU360" s="17"/>
      <c r="AV360" s="17"/>
      <c r="AW360" s="17"/>
      <c r="AX360" s="17"/>
      <c r="AY360" s="17"/>
      <c r="AZ360" s="17"/>
      <c r="BA360" s="17"/>
      <c r="BB360" s="17"/>
      <c r="BC360" s="17"/>
      <c r="BD360" s="17"/>
      <c r="BE360" s="17"/>
      <c r="BF360" s="17"/>
      <c r="BG360" s="17"/>
      <c r="BH360" s="17"/>
      <c r="BI360" s="17"/>
      <c r="BJ360" s="17"/>
      <c r="BK360" s="17"/>
      <c r="BL360" s="17"/>
      <c r="BM360" s="17"/>
      <c r="BN360" s="17"/>
      <c r="BO360" s="17"/>
      <c r="BP360" s="17"/>
      <c r="BQ360" s="17"/>
      <c r="BR360" s="17"/>
      <c r="BS360" s="17"/>
      <c r="BT360" s="17"/>
      <c r="BU360" s="17"/>
      <c r="BV360" s="17"/>
      <c r="BW360" s="17"/>
      <c r="BX360" s="17"/>
      <c r="BY360" s="17"/>
      <c r="BZ360" s="17"/>
      <c r="CA360" s="17"/>
      <c r="CB360" s="17"/>
      <c r="CC360" s="17"/>
      <c r="CD360" s="17"/>
      <c r="CE360" s="17"/>
      <c r="CF360" s="17"/>
      <c r="CG360" s="17"/>
      <c r="CH360" s="17"/>
      <c r="CI360" s="17"/>
      <c r="CJ360" s="17"/>
      <c r="CK360" s="17"/>
      <c r="CL360" s="17"/>
      <c r="CM360" s="17"/>
      <c r="CN360" s="17"/>
      <c r="CO360" s="17"/>
      <c r="CP360" s="17"/>
      <c r="CQ360" s="17"/>
      <c r="CR360" s="17"/>
      <c r="CS360" s="17"/>
      <c r="CT360" s="17"/>
      <c r="CU360" s="17"/>
      <c r="CV360" s="17"/>
      <c r="CW360" s="17"/>
      <c r="CX360" s="17"/>
      <c r="CY360" s="17"/>
      <c r="CZ360" s="17"/>
      <c r="DA360" s="17"/>
      <c r="DB360" s="17"/>
      <c r="DC360" s="17"/>
      <c r="DD360" s="17"/>
      <c r="DE360" s="17"/>
      <c r="DF360" s="17"/>
      <c r="DG360" s="17"/>
      <c r="DH360" s="17"/>
      <c r="DI360" s="17"/>
      <c r="DJ360" s="17"/>
      <c r="DK360" s="17"/>
      <c r="DL360" s="17"/>
      <c r="DM360" s="17"/>
      <c r="DN360" s="17"/>
      <c r="DO360" s="17"/>
      <c r="DP360" s="17"/>
      <c r="DQ360" s="17"/>
      <c r="DR360" s="17"/>
      <c r="DS360" s="17"/>
      <c r="DT360" s="17"/>
      <c r="DU360" s="17"/>
      <c r="DV360" s="17"/>
      <c r="DW360" s="17"/>
      <c r="DX360" s="17"/>
      <c r="DY360" s="17"/>
      <c r="DZ360" s="17"/>
      <c r="EA360" s="17"/>
      <c r="EB360" s="17"/>
      <c r="EC360" s="17"/>
      <c r="ED360" s="17"/>
      <c r="EE360" s="17"/>
      <c r="EF360" s="17"/>
      <c r="EG360" s="17"/>
      <c r="EH360" s="17"/>
      <c r="EI360" s="17"/>
      <c r="EJ360" s="17"/>
      <c r="EK360" s="17"/>
      <c r="EL360" s="17"/>
      <c r="EM360" s="17"/>
      <c r="EN360" s="17"/>
      <c r="EO360" s="17"/>
      <c r="EP360" s="17"/>
      <c r="EQ360" s="17"/>
      <c r="ER360" s="17"/>
      <c r="ES360" s="17"/>
      <c r="ET360" s="17"/>
      <c r="EU360" s="17"/>
      <c r="EV360" s="17"/>
      <c r="EW360" s="17"/>
      <c r="EX360" s="17"/>
      <c r="EY360" s="17"/>
      <c r="EZ360" s="17"/>
      <c r="FA360" s="17"/>
      <c r="FB360" s="17"/>
      <c r="FC360" s="17"/>
      <c r="FD360" s="17"/>
      <c r="FE360" s="17"/>
      <c r="FF360" s="17"/>
      <c r="FG360" s="17"/>
      <c r="FH360" s="17"/>
      <c r="FI360" s="17"/>
      <c r="FJ360" s="17"/>
      <c r="FK360" s="17"/>
      <c r="FL360" s="17"/>
      <c r="FM360" s="17"/>
      <c r="FN360" s="17"/>
      <c r="FO360" s="17"/>
      <c r="FP360" s="17"/>
      <c r="FQ360" s="17"/>
      <c r="FR360" s="17"/>
      <c r="FS360" s="17"/>
      <c r="FT360" s="17"/>
      <c r="FU360" s="17"/>
      <c r="FV360" s="17"/>
      <c r="FW360" s="17"/>
      <c r="FX360" s="17"/>
      <c r="FY360" s="17"/>
      <c r="FZ360" s="17"/>
      <c r="GA360" s="17"/>
      <c r="GB360" s="17"/>
      <c r="GC360" s="17"/>
      <c r="GD360" s="17"/>
      <c r="GE360" s="17"/>
      <c r="GF360" s="17"/>
      <c r="GG360" s="17"/>
      <c r="GH360" s="17"/>
      <c r="GI360" s="17"/>
      <c r="GJ360" s="17"/>
      <c r="GK360" s="17"/>
      <c r="GL360" s="17"/>
      <c r="GM360" s="17"/>
      <c r="GN360" s="17"/>
      <c r="GO360" s="17"/>
      <c r="GP360" s="17"/>
      <c r="GQ360" s="17"/>
      <c r="GR360" s="17"/>
      <c r="GS360" s="17"/>
      <c r="GT360" s="17"/>
      <c r="GU360" s="17"/>
      <c r="GV360" s="17"/>
      <c r="GW360" s="17"/>
      <c r="GX360" s="17"/>
      <c r="GY360" s="17"/>
      <c r="GZ360" s="17"/>
      <c r="HA360" s="17"/>
      <c r="HB360" s="17"/>
      <c r="HC360" s="17"/>
      <c r="HD360" s="17"/>
      <c r="HE360" s="17"/>
      <c r="HF360" s="17"/>
      <c r="HG360" s="17"/>
      <c r="HH360" s="17"/>
      <c r="HI360" s="17"/>
      <c r="HJ360" s="17"/>
      <c r="HK360" s="17"/>
      <c r="HL360" s="17"/>
      <c r="HM360" s="17"/>
      <c r="HN360" s="17"/>
    </row>
    <row r="361" spans="2:222" s="18" customFormat="1">
      <c r="B361" s="129" t="s">
        <v>983</v>
      </c>
      <c r="C361" s="7" t="s">
        <v>174</v>
      </c>
      <c r="D361" s="129" t="s">
        <v>5</v>
      </c>
      <c r="E361" s="129">
        <v>3</v>
      </c>
      <c r="F361" s="129" t="s">
        <v>151</v>
      </c>
      <c r="G361" s="129" t="s">
        <v>1087</v>
      </c>
      <c r="H361" s="15" t="s">
        <v>1081</v>
      </c>
      <c r="I361" s="16">
        <v>1008.64</v>
      </c>
      <c r="J361" s="16">
        <f t="shared" si="17"/>
        <v>3025.92</v>
      </c>
      <c r="K361" s="17"/>
      <c r="L361" s="17"/>
      <c r="M361" s="17"/>
      <c r="N361" s="17"/>
      <c r="O361" s="17"/>
      <c r="P361" s="17"/>
      <c r="Q361" s="17"/>
      <c r="R361" s="17"/>
      <c r="S361" s="17"/>
      <c r="T361" s="17"/>
      <c r="U361" s="17"/>
      <c r="V361" s="17"/>
      <c r="W361" s="17"/>
      <c r="X361" s="17"/>
      <c r="Y361" s="17"/>
      <c r="Z361" s="17"/>
      <c r="AA361" s="17"/>
      <c r="AB361" s="17"/>
      <c r="AC361" s="17"/>
      <c r="AD361" s="17"/>
      <c r="AE361" s="17"/>
      <c r="AF361" s="17"/>
      <c r="AG361" s="17"/>
      <c r="AH361" s="17"/>
      <c r="AI361" s="17"/>
      <c r="AJ361" s="17"/>
      <c r="AK361" s="17"/>
      <c r="AL361" s="17"/>
      <c r="AM361" s="17"/>
      <c r="AN361" s="17"/>
      <c r="AO361" s="17"/>
      <c r="AP361" s="17"/>
      <c r="AQ361" s="17"/>
      <c r="AR361" s="17"/>
      <c r="AS361" s="17"/>
      <c r="AT361" s="17"/>
      <c r="AU361" s="17"/>
      <c r="AV361" s="17"/>
      <c r="AW361" s="17"/>
      <c r="AX361" s="17"/>
      <c r="AY361" s="17"/>
      <c r="AZ361" s="17"/>
      <c r="BA361" s="17"/>
      <c r="BB361" s="17"/>
      <c r="BC361" s="17"/>
      <c r="BD361" s="17"/>
      <c r="BE361" s="17"/>
      <c r="BF361" s="17"/>
      <c r="BG361" s="17"/>
      <c r="BH361" s="17"/>
      <c r="BI361" s="17"/>
      <c r="BJ361" s="17"/>
      <c r="BK361" s="17"/>
      <c r="BL361" s="17"/>
      <c r="BM361" s="17"/>
      <c r="BN361" s="17"/>
      <c r="BO361" s="17"/>
      <c r="BP361" s="17"/>
      <c r="BQ361" s="17"/>
      <c r="BR361" s="17"/>
      <c r="BS361" s="17"/>
      <c r="BT361" s="17"/>
      <c r="BU361" s="17"/>
      <c r="BV361" s="17"/>
      <c r="BW361" s="17"/>
      <c r="BX361" s="17"/>
      <c r="BY361" s="17"/>
      <c r="BZ361" s="17"/>
      <c r="CA361" s="17"/>
      <c r="CB361" s="17"/>
      <c r="CC361" s="17"/>
      <c r="CD361" s="17"/>
      <c r="CE361" s="17"/>
      <c r="CF361" s="17"/>
      <c r="CG361" s="17"/>
      <c r="CH361" s="17"/>
      <c r="CI361" s="17"/>
      <c r="CJ361" s="17"/>
      <c r="CK361" s="17"/>
      <c r="CL361" s="17"/>
      <c r="CM361" s="17"/>
      <c r="CN361" s="17"/>
      <c r="CO361" s="17"/>
      <c r="CP361" s="17"/>
      <c r="CQ361" s="17"/>
      <c r="CR361" s="17"/>
      <c r="CS361" s="17"/>
      <c r="CT361" s="17"/>
      <c r="CU361" s="17"/>
      <c r="CV361" s="17"/>
      <c r="CW361" s="17"/>
      <c r="CX361" s="17"/>
      <c r="CY361" s="17"/>
      <c r="CZ361" s="17"/>
      <c r="DA361" s="17"/>
      <c r="DB361" s="17"/>
      <c r="DC361" s="17"/>
      <c r="DD361" s="17"/>
      <c r="DE361" s="17"/>
      <c r="DF361" s="17"/>
      <c r="DG361" s="17"/>
      <c r="DH361" s="17"/>
      <c r="DI361" s="17"/>
      <c r="DJ361" s="17"/>
      <c r="DK361" s="17"/>
      <c r="DL361" s="17"/>
      <c r="DM361" s="17"/>
      <c r="DN361" s="17"/>
      <c r="DO361" s="17"/>
      <c r="DP361" s="17"/>
      <c r="DQ361" s="17"/>
      <c r="DR361" s="17"/>
      <c r="DS361" s="17"/>
      <c r="DT361" s="17"/>
      <c r="DU361" s="17"/>
      <c r="DV361" s="17"/>
      <c r="DW361" s="17"/>
      <c r="DX361" s="17"/>
      <c r="DY361" s="17"/>
      <c r="DZ361" s="17"/>
      <c r="EA361" s="17"/>
      <c r="EB361" s="17"/>
      <c r="EC361" s="17"/>
      <c r="ED361" s="17"/>
      <c r="EE361" s="17"/>
      <c r="EF361" s="17"/>
      <c r="EG361" s="17"/>
      <c r="EH361" s="17"/>
      <c r="EI361" s="17"/>
      <c r="EJ361" s="17"/>
      <c r="EK361" s="17"/>
      <c r="EL361" s="17"/>
      <c r="EM361" s="17"/>
      <c r="EN361" s="17"/>
      <c r="EO361" s="17"/>
      <c r="EP361" s="17"/>
      <c r="EQ361" s="17"/>
      <c r="ER361" s="17"/>
      <c r="ES361" s="17"/>
      <c r="ET361" s="17"/>
      <c r="EU361" s="17"/>
      <c r="EV361" s="17"/>
      <c r="EW361" s="17"/>
      <c r="EX361" s="17"/>
      <c r="EY361" s="17"/>
      <c r="EZ361" s="17"/>
      <c r="FA361" s="17"/>
      <c r="FB361" s="17"/>
      <c r="FC361" s="17"/>
      <c r="FD361" s="17"/>
      <c r="FE361" s="17"/>
      <c r="FF361" s="17"/>
      <c r="FG361" s="17"/>
      <c r="FH361" s="17"/>
      <c r="FI361" s="17"/>
      <c r="FJ361" s="17"/>
      <c r="FK361" s="17"/>
      <c r="FL361" s="17"/>
      <c r="FM361" s="17"/>
      <c r="FN361" s="17"/>
      <c r="FO361" s="17"/>
      <c r="FP361" s="17"/>
      <c r="FQ361" s="17"/>
      <c r="FR361" s="17"/>
      <c r="FS361" s="17"/>
      <c r="FT361" s="17"/>
      <c r="FU361" s="17"/>
      <c r="FV361" s="17"/>
      <c r="FW361" s="17"/>
      <c r="FX361" s="17"/>
      <c r="FY361" s="17"/>
      <c r="FZ361" s="17"/>
      <c r="GA361" s="17"/>
      <c r="GB361" s="17"/>
      <c r="GC361" s="17"/>
      <c r="GD361" s="17"/>
      <c r="GE361" s="17"/>
      <c r="GF361" s="17"/>
      <c r="GG361" s="17"/>
      <c r="GH361" s="17"/>
      <c r="GI361" s="17"/>
      <c r="GJ361" s="17"/>
      <c r="GK361" s="17"/>
      <c r="GL361" s="17"/>
      <c r="GM361" s="17"/>
      <c r="GN361" s="17"/>
      <c r="GO361" s="17"/>
      <c r="GP361" s="17"/>
      <c r="GQ361" s="17"/>
      <c r="GR361" s="17"/>
      <c r="GS361" s="17"/>
      <c r="GT361" s="17"/>
      <c r="GU361" s="17"/>
      <c r="GV361" s="17"/>
      <c r="GW361" s="17"/>
      <c r="GX361" s="17"/>
      <c r="GY361" s="17"/>
      <c r="GZ361" s="17"/>
      <c r="HA361" s="17"/>
      <c r="HB361" s="17"/>
      <c r="HC361" s="17"/>
      <c r="HD361" s="17"/>
      <c r="HE361" s="17"/>
      <c r="HF361" s="17"/>
      <c r="HG361" s="17"/>
      <c r="HH361" s="17"/>
      <c r="HI361" s="17"/>
      <c r="HJ361" s="17"/>
      <c r="HK361" s="17"/>
      <c r="HL361" s="17"/>
      <c r="HM361" s="17"/>
      <c r="HN361" s="17"/>
    </row>
    <row r="362" spans="2:222" s="18" customFormat="1">
      <c r="B362" s="129" t="s">
        <v>984</v>
      </c>
      <c r="C362" s="7" t="s">
        <v>176</v>
      </c>
      <c r="D362" s="129" t="s">
        <v>5</v>
      </c>
      <c r="E362" s="129">
        <v>2</v>
      </c>
      <c r="F362" s="129" t="s">
        <v>151</v>
      </c>
      <c r="G362" s="129" t="s">
        <v>1087</v>
      </c>
      <c r="H362" s="15" t="s">
        <v>1088</v>
      </c>
      <c r="I362" s="16">
        <v>1478.64</v>
      </c>
      <c r="J362" s="16">
        <f t="shared" si="17"/>
        <v>2957.28</v>
      </c>
      <c r="K362" s="17"/>
      <c r="L362" s="17"/>
      <c r="M362" s="17"/>
      <c r="N362" s="17"/>
      <c r="O362" s="17"/>
      <c r="P362" s="17"/>
      <c r="Q362" s="17"/>
      <c r="R362" s="17"/>
      <c r="S362" s="17"/>
      <c r="T362" s="17"/>
      <c r="U362" s="17"/>
      <c r="V362" s="17"/>
      <c r="W362" s="17"/>
      <c r="X362" s="17"/>
      <c r="Y362" s="17"/>
      <c r="Z362" s="17"/>
      <c r="AA362" s="17"/>
      <c r="AB362" s="17"/>
      <c r="AC362" s="17"/>
      <c r="AD362" s="17"/>
      <c r="AE362" s="17"/>
      <c r="AF362" s="17"/>
      <c r="AG362" s="17"/>
      <c r="AH362" s="17"/>
      <c r="AI362" s="17"/>
      <c r="AJ362" s="17"/>
      <c r="AK362" s="17"/>
      <c r="AL362" s="17"/>
      <c r="AM362" s="17"/>
      <c r="AN362" s="17"/>
      <c r="AO362" s="17"/>
      <c r="AP362" s="17"/>
      <c r="AQ362" s="17"/>
      <c r="AR362" s="17"/>
      <c r="AS362" s="17"/>
      <c r="AT362" s="17"/>
      <c r="AU362" s="17"/>
      <c r="AV362" s="17"/>
      <c r="AW362" s="17"/>
      <c r="AX362" s="17"/>
      <c r="AY362" s="17"/>
      <c r="AZ362" s="17"/>
      <c r="BA362" s="17"/>
      <c r="BB362" s="17"/>
      <c r="BC362" s="17"/>
      <c r="BD362" s="17"/>
      <c r="BE362" s="17"/>
      <c r="BF362" s="17"/>
      <c r="BG362" s="17"/>
      <c r="BH362" s="17"/>
      <c r="BI362" s="17"/>
      <c r="BJ362" s="17"/>
      <c r="BK362" s="17"/>
      <c r="BL362" s="17"/>
      <c r="BM362" s="17"/>
      <c r="BN362" s="17"/>
      <c r="BO362" s="17"/>
      <c r="BP362" s="17"/>
      <c r="BQ362" s="17"/>
      <c r="BR362" s="17"/>
      <c r="BS362" s="17"/>
      <c r="BT362" s="17"/>
      <c r="BU362" s="17"/>
      <c r="BV362" s="17"/>
      <c r="BW362" s="17"/>
      <c r="BX362" s="17"/>
      <c r="BY362" s="17"/>
      <c r="BZ362" s="17"/>
      <c r="CA362" s="17"/>
      <c r="CB362" s="17"/>
      <c r="CC362" s="17"/>
      <c r="CD362" s="17"/>
      <c r="CE362" s="17"/>
      <c r="CF362" s="17"/>
      <c r="CG362" s="17"/>
      <c r="CH362" s="17"/>
      <c r="CI362" s="17"/>
      <c r="CJ362" s="17"/>
      <c r="CK362" s="17"/>
      <c r="CL362" s="17"/>
      <c r="CM362" s="17"/>
      <c r="CN362" s="17"/>
      <c r="CO362" s="17"/>
      <c r="CP362" s="17"/>
      <c r="CQ362" s="17"/>
      <c r="CR362" s="17"/>
      <c r="CS362" s="17"/>
      <c r="CT362" s="17"/>
      <c r="CU362" s="17"/>
      <c r="CV362" s="17"/>
      <c r="CW362" s="17"/>
      <c r="CX362" s="17"/>
      <c r="CY362" s="17"/>
      <c r="CZ362" s="17"/>
      <c r="DA362" s="17"/>
      <c r="DB362" s="17"/>
      <c r="DC362" s="17"/>
      <c r="DD362" s="17"/>
      <c r="DE362" s="17"/>
      <c r="DF362" s="17"/>
      <c r="DG362" s="17"/>
      <c r="DH362" s="17"/>
      <c r="DI362" s="17"/>
      <c r="DJ362" s="17"/>
      <c r="DK362" s="17"/>
      <c r="DL362" s="17"/>
      <c r="DM362" s="17"/>
      <c r="DN362" s="17"/>
      <c r="DO362" s="17"/>
      <c r="DP362" s="17"/>
      <c r="DQ362" s="17"/>
      <c r="DR362" s="17"/>
      <c r="DS362" s="17"/>
      <c r="DT362" s="17"/>
      <c r="DU362" s="17"/>
      <c r="DV362" s="17"/>
      <c r="DW362" s="17"/>
      <c r="DX362" s="17"/>
      <c r="DY362" s="17"/>
      <c r="DZ362" s="17"/>
      <c r="EA362" s="17"/>
      <c r="EB362" s="17"/>
      <c r="EC362" s="17"/>
      <c r="ED362" s="17"/>
      <c r="EE362" s="17"/>
      <c r="EF362" s="17"/>
      <c r="EG362" s="17"/>
      <c r="EH362" s="17"/>
      <c r="EI362" s="17"/>
      <c r="EJ362" s="17"/>
      <c r="EK362" s="17"/>
      <c r="EL362" s="17"/>
      <c r="EM362" s="17"/>
      <c r="EN362" s="17"/>
      <c r="EO362" s="17"/>
      <c r="EP362" s="17"/>
      <c r="EQ362" s="17"/>
      <c r="ER362" s="17"/>
      <c r="ES362" s="17"/>
      <c r="ET362" s="17"/>
      <c r="EU362" s="17"/>
      <c r="EV362" s="17"/>
      <c r="EW362" s="17"/>
      <c r="EX362" s="17"/>
      <c r="EY362" s="17"/>
      <c r="EZ362" s="17"/>
      <c r="FA362" s="17"/>
      <c r="FB362" s="17"/>
      <c r="FC362" s="17"/>
      <c r="FD362" s="17"/>
      <c r="FE362" s="17"/>
      <c r="FF362" s="17"/>
      <c r="FG362" s="17"/>
      <c r="FH362" s="17"/>
      <c r="FI362" s="17"/>
      <c r="FJ362" s="17"/>
      <c r="FK362" s="17"/>
      <c r="FL362" s="17"/>
      <c r="FM362" s="17"/>
      <c r="FN362" s="17"/>
      <c r="FO362" s="17"/>
      <c r="FP362" s="17"/>
      <c r="FQ362" s="17"/>
      <c r="FR362" s="17"/>
      <c r="FS362" s="17"/>
      <c r="FT362" s="17"/>
      <c r="FU362" s="17"/>
      <c r="FV362" s="17"/>
      <c r="FW362" s="17"/>
      <c r="FX362" s="17"/>
      <c r="FY362" s="17"/>
      <c r="FZ362" s="17"/>
      <c r="GA362" s="17"/>
      <c r="GB362" s="17"/>
      <c r="GC362" s="17"/>
      <c r="GD362" s="17"/>
      <c r="GE362" s="17"/>
      <c r="GF362" s="17"/>
      <c r="GG362" s="17"/>
      <c r="GH362" s="17"/>
      <c r="GI362" s="17"/>
      <c r="GJ362" s="17"/>
      <c r="GK362" s="17"/>
      <c r="GL362" s="17"/>
      <c r="GM362" s="17"/>
      <c r="GN362" s="17"/>
      <c r="GO362" s="17"/>
      <c r="GP362" s="17"/>
      <c r="GQ362" s="17"/>
      <c r="GR362" s="17"/>
      <c r="GS362" s="17"/>
      <c r="GT362" s="17"/>
      <c r="GU362" s="17"/>
      <c r="GV362" s="17"/>
      <c r="GW362" s="17"/>
      <c r="GX362" s="17"/>
      <c r="GY362" s="17"/>
      <c r="GZ362" s="17"/>
      <c r="HA362" s="17"/>
      <c r="HB362" s="17"/>
      <c r="HC362" s="17"/>
      <c r="HD362" s="17"/>
      <c r="HE362" s="17"/>
      <c r="HF362" s="17"/>
      <c r="HG362" s="17"/>
      <c r="HH362" s="17"/>
      <c r="HI362" s="17"/>
      <c r="HJ362" s="17"/>
      <c r="HK362" s="17"/>
      <c r="HL362" s="17"/>
      <c r="HM362" s="17"/>
      <c r="HN362" s="17"/>
    </row>
    <row r="363" spans="2:222" s="18" customFormat="1">
      <c r="B363" s="129" t="s">
        <v>985</v>
      </c>
      <c r="C363" s="7" t="s">
        <v>177</v>
      </c>
      <c r="D363" s="129" t="s">
        <v>5</v>
      </c>
      <c r="E363" s="129">
        <v>2</v>
      </c>
      <c r="F363" s="129" t="s">
        <v>178</v>
      </c>
      <c r="G363" s="129" t="s">
        <v>22</v>
      </c>
      <c r="H363" s="15" t="s">
        <v>179</v>
      </c>
      <c r="I363" s="16">
        <v>1609.46</v>
      </c>
      <c r="J363" s="16">
        <f t="shared" si="17"/>
        <v>3218.92</v>
      </c>
      <c r="K363" s="17"/>
      <c r="L363" s="17"/>
      <c r="M363" s="17"/>
      <c r="N363" s="17"/>
      <c r="O363" s="17"/>
      <c r="P363" s="17"/>
      <c r="Q363" s="17"/>
      <c r="R363" s="17"/>
      <c r="S363" s="17"/>
      <c r="T363" s="17"/>
      <c r="U363" s="17"/>
      <c r="V363" s="17"/>
      <c r="W363" s="17"/>
      <c r="X363" s="17"/>
      <c r="Y363" s="17"/>
      <c r="Z363" s="17"/>
      <c r="AA363" s="17"/>
      <c r="AB363" s="17"/>
      <c r="AC363" s="17"/>
      <c r="AD363" s="17"/>
      <c r="AE363" s="17"/>
      <c r="AF363" s="17"/>
      <c r="AG363" s="17"/>
      <c r="AH363" s="17"/>
      <c r="AI363" s="17"/>
      <c r="AJ363" s="17"/>
      <c r="AK363" s="17"/>
      <c r="AL363" s="17"/>
      <c r="AM363" s="17"/>
      <c r="AN363" s="17"/>
      <c r="AO363" s="17"/>
      <c r="AP363" s="17"/>
      <c r="AQ363" s="17"/>
      <c r="AR363" s="17"/>
      <c r="AS363" s="17"/>
      <c r="AT363" s="17"/>
      <c r="AU363" s="17"/>
      <c r="AV363" s="17"/>
      <c r="AW363" s="17"/>
      <c r="AX363" s="17"/>
      <c r="AY363" s="17"/>
      <c r="AZ363" s="17"/>
      <c r="BA363" s="17"/>
      <c r="BB363" s="17"/>
      <c r="BC363" s="17"/>
      <c r="BD363" s="17"/>
      <c r="BE363" s="17"/>
      <c r="BF363" s="17"/>
      <c r="BG363" s="17"/>
      <c r="BH363" s="17"/>
      <c r="BI363" s="17"/>
      <c r="BJ363" s="17"/>
      <c r="BK363" s="17"/>
      <c r="BL363" s="17"/>
      <c r="BM363" s="17"/>
      <c r="BN363" s="17"/>
      <c r="BO363" s="17"/>
      <c r="BP363" s="17"/>
      <c r="BQ363" s="17"/>
      <c r="BR363" s="17"/>
      <c r="BS363" s="17"/>
      <c r="BT363" s="17"/>
      <c r="BU363" s="17"/>
      <c r="BV363" s="17"/>
      <c r="BW363" s="17"/>
      <c r="BX363" s="17"/>
      <c r="BY363" s="17"/>
      <c r="BZ363" s="17"/>
      <c r="CA363" s="17"/>
      <c r="CB363" s="17"/>
      <c r="CC363" s="17"/>
      <c r="CD363" s="17"/>
      <c r="CE363" s="17"/>
      <c r="CF363" s="17"/>
      <c r="CG363" s="17"/>
      <c r="CH363" s="17"/>
      <c r="CI363" s="17"/>
      <c r="CJ363" s="17"/>
      <c r="CK363" s="17"/>
      <c r="CL363" s="17"/>
      <c r="CM363" s="17"/>
      <c r="CN363" s="17"/>
      <c r="CO363" s="17"/>
      <c r="CP363" s="17"/>
      <c r="CQ363" s="17"/>
      <c r="CR363" s="17"/>
      <c r="CS363" s="17"/>
      <c r="CT363" s="17"/>
      <c r="CU363" s="17"/>
      <c r="CV363" s="17"/>
      <c r="CW363" s="17"/>
      <c r="CX363" s="17"/>
      <c r="CY363" s="17"/>
      <c r="CZ363" s="17"/>
      <c r="DA363" s="17"/>
      <c r="DB363" s="17"/>
      <c r="DC363" s="17"/>
      <c r="DD363" s="17"/>
      <c r="DE363" s="17"/>
      <c r="DF363" s="17"/>
      <c r="DG363" s="17"/>
      <c r="DH363" s="17"/>
      <c r="DI363" s="17"/>
      <c r="DJ363" s="17"/>
      <c r="DK363" s="17"/>
      <c r="DL363" s="17"/>
      <c r="DM363" s="17"/>
      <c r="DN363" s="17"/>
      <c r="DO363" s="17"/>
      <c r="DP363" s="17"/>
      <c r="DQ363" s="17"/>
      <c r="DR363" s="17"/>
      <c r="DS363" s="17"/>
      <c r="DT363" s="17"/>
      <c r="DU363" s="17"/>
      <c r="DV363" s="17"/>
      <c r="DW363" s="17"/>
      <c r="DX363" s="17"/>
      <c r="DY363" s="17"/>
      <c r="DZ363" s="17"/>
      <c r="EA363" s="17"/>
      <c r="EB363" s="17"/>
      <c r="EC363" s="17"/>
      <c r="ED363" s="17"/>
      <c r="EE363" s="17"/>
      <c r="EF363" s="17"/>
      <c r="EG363" s="17"/>
      <c r="EH363" s="17"/>
      <c r="EI363" s="17"/>
      <c r="EJ363" s="17"/>
      <c r="EK363" s="17"/>
      <c r="EL363" s="17"/>
      <c r="EM363" s="17"/>
      <c r="EN363" s="17"/>
      <c r="EO363" s="17"/>
      <c r="EP363" s="17"/>
      <c r="EQ363" s="17"/>
      <c r="ER363" s="17"/>
      <c r="ES363" s="17"/>
      <c r="ET363" s="17"/>
      <c r="EU363" s="17"/>
      <c r="EV363" s="17"/>
      <c r="EW363" s="17"/>
      <c r="EX363" s="17"/>
      <c r="EY363" s="17"/>
      <c r="EZ363" s="17"/>
      <c r="FA363" s="17"/>
      <c r="FB363" s="17"/>
      <c r="FC363" s="17"/>
      <c r="FD363" s="17"/>
      <c r="FE363" s="17"/>
      <c r="FF363" s="17"/>
      <c r="FG363" s="17"/>
      <c r="FH363" s="17"/>
      <c r="FI363" s="17"/>
      <c r="FJ363" s="17"/>
      <c r="FK363" s="17"/>
      <c r="FL363" s="17"/>
      <c r="FM363" s="17"/>
      <c r="FN363" s="17"/>
      <c r="FO363" s="17"/>
      <c r="FP363" s="17"/>
      <c r="FQ363" s="17"/>
      <c r="FR363" s="17"/>
      <c r="FS363" s="17"/>
      <c r="FT363" s="17"/>
      <c r="FU363" s="17"/>
      <c r="FV363" s="17"/>
      <c r="FW363" s="17"/>
      <c r="FX363" s="17"/>
      <c r="FY363" s="17"/>
      <c r="FZ363" s="17"/>
      <c r="GA363" s="17"/>
      <c r="GB363" s="17"/>
      <c r="GC363" s="17"/>
      <c r="GD363" s="17"/>
      <c r="GE363" s="17"/>
      <c r="GF363" s="17"/>
      <c r="GG363" s="17"/>
      <c r="GH363" s="17"/>
      <c r="GI363" s="17"/>
      <c r="GJ363" s="17"/>
      <c r="GK363" s="17"/>
      <c r="GL363" s="17"/>
      <c r="GM363" s="17"/>
      <c r="GN363" s="17"/>
      <c r="GO363" s="17"/>
      <c r="GP363" s="17"/>
      <c r="GQ363" s="17"/>
      <c r="GR363" s="17"/>
      <c r="GS363" s="17"/>
      <c r="GT363" s="17"/>
      <c r="GU363" s="17"/>
      <c r="GV363" s="17"/>
      <c r="GW363" s="17"/>
      <c r="GX363" s="17"/>
      <c r="GY363" s="17"/>
      <c r="GZ363" s="17"/>
      <c r="HA363" s="17"/>
      <c r="HB363" s="17"/>
      <c r="HC363" s="17"/>
      <c r="HD363" s="17"/>
      <c r="HE363" s="17"/>
      <c r="HF363" s="17"/>
      <c r="HG363" s="17"/>
      <c r="HH363" s="17"/>
      <c r="HI363" s="17"/>
      <c r="HJ363" s="17"/>
      <c r="HK363" s="17"/>
      <c r="HL363" s="17"/>
      <c r="HM363" s="17"/>
      <c r="HN363" s="17"/>
    </row>
    <row r="364" spans="2:222" s="18" customFormat="1">
      <c r="B364" s="129" t="s">
        <v>986</v>
      </c>
      <c r="C364" s="7" t="s">
        <v>180</v>
      </c>
      <c r="D364" s="129" t="s">
        <v>5</v>
      </c>
      <c r="E364" s="129">
        <v>3</v>
      </c>
      <c r="F364" s="129" t="s">
        <v>178</v>
      </c>
      <c r="G364" s="129" t="s">
        <v>22</v>
      </c>
      <c r="H364" s="15" t="s">
        <v>181</v>
      </c>
      <c r="I364" s="16">
        <v>1219.07</v>
      </c>
      <c r="J364" s="16">
        <f t="shared" si="17"/>
        <v>3657.21</v>
      </c>
      <c r="K364" s="17"/>
      <c r="L364" s="17"/>
      <c r="M364" s="17"/>
      <c r="N364" s="17"/>
      <c r="O364" s="17"/>
      <c r="P364" s="17"/>
      <c r="Q364" s="17"/>
      <c r="R364" s="17"/>
      <c r="S364" s="17"/>
      <c r="T364" s="17"/>
      <c r="U364" s="17"/>
      <c r="V364" s="17"/>
      <c r="W364" s="17"/>
      <c r="X364" s="17"/>
      <c r="Y364" s="17"/>
      <c r="Z364" s="17"/>
      <c r="AA364" s="17"/>
      <c r="AB364" s="17"/>
      <c r="AC364" s="17"/>
      <c r="AD364" s="17"/>
      <c r="AE364" s="17"/>
      <c r="AF364" s="17"/>
      <c r="AG364" s="17"/>
      <c r="AH364" s="17"/>
      <c r="AI364" s="17"/>
      <c r="AJ364" s="17"/>
      <c r="AK364" s="17"/>
      <c r="AL364" s="17"/>
      <c r="AM364" s="17"/>
      <c r="AN364" s="17"/>
      <c r="AO364" s="17"/>
      <c r="AP364" s="17"/>
      <c r="AQ364" s="17"/>
      <c r="AR364" s="17"/>
      <c r="AS364" s="17"/>
      <c r="AT364" s="17"/>
      <c r="AU364" s="17"/>
      <c r="AV364" s="17"/>
      <c r="AW364" s="17"/>
      <c r="AX364" s="17"/>
      <c r="AY364" s="17"/>
      <c r="AZ364" s="17"/>
      <c r="BA364" s="17"/>
      <c r="BB364" s="17"/>
      <c r="BC364" s="17"/>
      <c r="BD364" s="17"/>
      <c r="BE364" s="17"/>
      <c r="BF364" s="17"/>
      <c r="BG364" s="17"/>
      <c r="BH364" s="17"/>
      <c r="BI364" s="17"/>
      <c r="BJ364" s="17"/>
      <c r="BK364" s="17"/>
      <c r="BL364" s="17"/>
      <c r="BM364" s="17"/>
      <c r="BN364" s="17"/>
      <c r="BO364" s="17"/>
      <c r="BP364" s="17"/>
      <c r="BQ364" s="17"/>
      <c r="BR364" s="17"/>
      <c r="BS364" s="17"/>
      <c r="BT364" s="17"/>
      <c r="BU364" s="17"/>
      <c r="BV364" s="17"/>
      <c r="BW364" s="17"/>
      <c r="BX364" s="17"/>
      <c r="BY364" s="17"/>
      <c r="BZ364" s="17"/>
      <c r="CA364" s="17"/>
      <c r="CB364" s="17"/>
      <c r="CC364" s="17"/>
      <c r="CD364" s="17"/>
      <c r="CE364" s="17"/>
      <c r="CF364" s="17"/>
      <c r="CG364" s="17"/>
      <c r="CH364" s="17"/>
      <c r="CI364" s="17"/>
      <c r="CJ364" s="17"/>
      <c r="CK364" s="17"/>
      <c r="CL364" s="17"/>
      <c r="CM364" s="17"/>
      <c r="CN364" s="17"/>
      <c r="CO364" s="17"/>
      <c r="CP364" s="17"/>
      <c r="CQ364" s="17"/>
      <c r="CR364" s="17"/>
      <c r="CS364" s="17"/>
      <c r="CT364" s="17"/>
      <c r="CU364" s="17"/>
      <c r="CV364" s="17"/>
      <c r="CW364" s="17"/>
      <c r="CX364" s="17"/>
      <c r="CY364" s="17"/>
      <c r="CZ364" s="17"/>
      <c r="DA364" s="17"/>
      <c r="DB364" s="17"/>
      <c r="DC364" s="17"/>
      <c r="DD364" s="17"/>
      <c r="DE364" s="17"/>
      <c r="DF364" s="17"/>
      <c r="DG364" s="17"/>
      <c r="DH364" s="17"/>
      <c r="DI364" s="17"/>
      <c r="DJ364" s="17"/>
      <c r="DK364" s="17"/>
      <c r="DL364" s="17"/>
      <c r="DM364" s="17"/>
      <c r="DN364" s="17"/>
      <c r="DO364" s="17"/>
      <c r="DP364" s="17"/>
      <c r="DQ364" s="17"/>
      <c r="DR364" s="17"/>
      <c r="DS364" s="17"/>
      <c r="DT364" s="17"/>
      <c r="DU364" s="17"/>
      <c r="DV364" s="17"/>
      <c r="DW364" s="17"/>
      <c r="DX364" s="17"/>
      <c r="DY364" s="17"/>
      <c r="DZ364" s="17"/>
      <c r="EA364" s="17"/>
      <c r="EB364" s="17"/>
      <c r="EC364" s="17"/>
      <c r="ED364" s="17"/>
      <c r="EE364" s="17"/>
      <c r="EF364" s="17"/>
      <c r="EG364" s="17"/>
      <c r="EH364" s="17"/>
      <c r="EI364" s="17"/>
      <c r="EJ364" s="17"/>
      <c r="EK364" s="17"/>
      <c r="EL364" s="17"/>
      <c r="EM364" s="17"/>
      <c r="EN364" s="17"/>
      <c r="EO364" s="17"/>
      <c r="EP364" s="17"/>
      <c r="EQ364" s="17"/>
      <c r="ER364" s="17"/>
      <c r="ES364" s="17"/>
      <c r="ET364" s="17"/>
      <c r="EU364" s="17"/>
      <c r="EV364" s="17"/>
      <c r="EW364" s="17"/>
      <c r="EX364" s="17"/>
      <c r="EY364" s="17"/>
      <c r="EZ364" s="17"/>
      <c r="FA364" s="17"/>
      <c r="FB364" s="17"/>
      <c r="FC364" s="17"/>
      <c r="FD364" s="17"/>
      <c r="FE364" s="17"/>
      <c r="FF364" s="17"/>
      <c r="FG364" s="17"/>
      <c r="FH364" s="17"/>
      <c r="FI364" s="17"/>
      <c r="FJ364" s="17"/>
      <c r="FK364" s="17"/>
      <c r="FL364" s="17"/>
      <c r="FM364" s="17"/>
      <c r="FN364" s="17"/>
      <c r="FO364" s="17"/>
      <c r="FP364" s="17"/>
      <c r="FQ364" s="17"/>
      <c r="FR364" s="17"/>
      <c r="FS364" s="17"/>
      <c r="FT364" s="17"/>
      <c r="FU364" s="17"/>
      <c r="FV364" s="17"/>
      <c r="FW364" s="17"/>
      <c r="FX364" s="17"/>
      <c r="FY364" s="17"/>
      <c r="FZ364" s="17"/>
      <c r="GA364" s="17"/>
      <c r="GB364" s="17"/>
      <c r="GC364" s="17"/>
      <c r="GD364" s="17"/>
      <c r="GE364" s="17"/>
      <c r="GF364" s="17"/>
      <c r="GG364" s="17"/>
      <c r="GH364" s="17"/>
      <c r="GI364" s="17"/>
      <c r="GJ364" s="17"/>
      <c r="GK364" s="17"/>
      <c r="GL364" s="17"/>
      <c r="GM364" s="17"/>
      <c r="GN364" s="17"/>
      <c r="GO364" s="17"/>
      <c r="GP364" s="17"/>
      <c r="GQ364" s="17"/>
      <c r="GR364" s="17"/>
      <c r="GS364" s="17"/>
      <c r="GT364" s="17"/>
      <c r="GU364" s="17"/>
      <c r="GV364" s="17"/>
      <c r="GW364" s="17"/>
      <c r="GX364" s="17"/>
      <c r="GY364" s="17"/>
      <c r="GZ364" s="17"/>
      <c r="HA364" s="17"/>
      <c r="HB364" s="17"/>
      <c r="HC364" s="17"/>
      <c r="HD364" s="17"/>
      <c r="HE364" s="17"/>
      <c r="HF364" s="17"/>
      <c r="HG364" s="17"/>
      <c r="HH364" s="17"/>
      <c r="HI364" s="17"/>
      <c r="HJ364" s="17"/>
      <c r="HK364" s="17"/>
      <c r="HL364" s="17"/>
      <c r="HM364" s="17"/>
      <c r="HN364" s="17"/>
    </row>
    <row r="365" spans="2:222" s="18" customFormat="1">
      <c r="B365" s="129" t="s">
        <v>987</v>
      </c>
      <c r="C365" s="7" t="s">
        <v>182</v>
      </c>
      <c r="D365" s="129" t="s">
        <v>5</v>
      </c>
      <c r="E365" s="129">
        <v>5</v>
      </c>
      <c r="F365" s="129" t="s">
        <v>178</v>
      </c>
      <c r="G365" s="129" t="s">
        <v>22</v>
      </c>
      <c r="H365" s="15" t="s">
        <v>183</v>
      </c>
      <c r="I365" s="16">
        <v>68.62</v>
      </c>
      <c r="J365" s="16">
        <f t="shared" si="17"/>
        <v>343.1</v>
      </c>
      <c r="K365" s="17"/>
      <c r="L365" s="17"/>
      <c r="M365" s="17"/>
      <c r="N365" s="17"/>
      <c r="O365" s="17"/>
      <c r="P365" s="17"/>
      <c r="Q365" s="17"/>
      <c r="R365" s="17"/>
      <c r="S365" s="17"/>
      <c r="T365" s="17"/>
      <c r="U365" s="17"/>
      <c r="V365" s="17"/>
      <c r="W365" s="17"/>
      <c r="X365" s="17"/>
      <c r="Y365" s="17"/>
      <c r="Z365" s="17"/>
      <c r="AA365" s="17"/>
      <c r="AB365" s="17"/>
      <c r="AC365" s="17"/>
      <c r="AD365" s="17"/>
      <c r="AE365" s="17"/>
      <c r="AF365" s="17"/>
      <c r="AG365" s="17"/>
      <c r="AH365" s="17"/>
      <c r="AI365" s="17"/>
      <c r="AJ365" s="17"/>
      <c r="AK365" s="17"/>
      <c r="AL365" s="17"/>
      <c r="AM365" s="17"/>
      <c r="AN365" s="17"/>
      <c r="AO365" s="17"/>
      <c r="AP365" s="17"/>
      <c r="AQ365" s="17"/>
      <c r="AR365" s="17"/>
      <c r="AS365" s="17"/>
      <c r="AT365" s="17"/>
      <c r="AU365" s="17"/>
      <c r="AV365" s="17"/>
      <c r="AW365" s="17"/>
      <c r="AX365" s="17"/>
      <c r="AY365" s="17"/>
      <c r="AZ365" s="17"/>
      <c r="BA365" s="17"/>
      <c r="BB365" s="17"/>
      <c r="BC365" s="17"/>
      <c r="BD365" s="17"/>
      <c r="BE365" s="17"/>
      <c r="BF365" s="17"/>
      <c r="BG365" s="17"/>
      <c r="BH365" s="17"/>
      <c r="BI365" s="17"/>
      <c r="BJ365" s="17"/>
      <c r="BK365" s="17"/>
      <c r="BL365" s="17"/>
      <c r="BM365" s="17"/>
      <c r="BN365" s="17"/>
      <c r="BO365" s="17"/>
      <c r="BP365" s="17"/>
      <c r="BQ365" s="17"/>
      <c r="BR365" s="17"/>
      <c r="BS365" s="17"/>
      <c r="BT365" s="17"/>
      <c r="BU365" s="17"/>
      <c r="BV365" s="17"/>
      <c r="BW365" s="17"/>
      <c r="BX365" s="17"/>
      <c r="BY365" s="17"/>
      <c r="BZ365" s="17"/>
      <c r="CA365" s="17"/>
      <c r="CB365" s="17"/>
      <c r="CC365" s="17"/>
      <c r="CD365" s="17"/>
      <c r="CE365" s="17"/>
      <c r="CF365" s="17"/>
      <c r="CG365" s="17"/>
      <c r="CH365" s="17"/>
      <c r="CI365" s="17"/>
      <c r="CJ365" s="17"/>
      <c r="CK365" s="17"/>
      <c r="CL365" s="17"/>
      <c r="CM365" s="17"/>
      <c r="CN365" s="17"/>
      <c r="CO365" s="17"/>
      <c r="CP365" s="17"/>
      <c r="CQ365" s="17"/>
      <c r="CR365" s="17"/>
      <c r="CS365" s="17"/>
      <c r="CT365" s="17"/>
      <c r="CU365" s="17"/>
      <c r="CV365" s="17"/>
      <c r="CW365" s="17"/>
      <c r="CX365" s="17"/>
      <c r="CY365" s="17"/>
      <c r="CZ365" s="17"/>
      <c r="DA365" s="17"/>
      <c r="DB365" s="17"/>
      <c r="DC365" s="17"/>
      <c r="DD365" s="17"/>
      <c r="DE365" s="17"/>
      <c r="DF365" s="17"/>
      <c r="DG365" s="17"/>
      <c r="DH365" s="17"/>
      <c r="DI365" s="17"/>
      <c r="DJ365" s="17"/>
      <c r="DK365" s="17"/>
      <c r="DL365" s="17"/>
      <c r="DM365" s="17"/>
      <c r="DN365" s="17"/>
      <c r="DO365" s="17"/>
      <c r="DP365" s="17"/>
      <c r="DQ365" s="17"/>
      <c r="DR365" s="17"/>
      <c r="DS365" s="17"/>
      <c r="DT365" s="17"/>
      <c r="DU365" s="17"/>
      <c r="DV365" s="17"/>
      <c r="DW365" s="17"/>
      <c r="DX365" s="17"/>
      <c r="DY365" s="17"/>
      <c r="DZ365" s="17"/>
      <c r="EA365" s="17"/>
      <c r="EB365" s="17"/>
      <c r="EC365" s="17"/>
      <c r="ED365" s="17"/>
      <c r="EE365" s="17"/>
      <c r="EF365" s="17"/>
      <c r="EG365" s="17"/>
      <c r="EH365" s="17"/>
      <c r="EI365" s="17"/>
      <c r="EJ365" s="17"/>
      <c r="EK365" s="17"/>
      <c r="EL365" s="17"/>
      <c r="EM365" s="17"/>
      <c r="EN365" s="17"/>
      <c r="EO365" s="17"/>
      <c r="EP365" s="17"/>
      <c r="EQ365" s="17"/>
      <c r="ER365" s="17"/>
      <c r="ES365" s="17"/>
      <c r="ET365" s="17"/>
      <c r="EU365" s="17"/>
      <c r="EV365" s="17"/>
      <c r="EW365" s="17"/>
      <c r="EX365" s="17"/>
      <c r="EY365" s="17"/>
      <c r="EZ365" s="17"/>
      <c r="FA365" s="17"/>
      <c r="FB365" s="17"/>
      <c r="FC365" s="17"/>
      <c r="FD365" s="17"/>
      <c r="FE365" s="17"/>
      <c r="FF365" s="17"/>
      <c r="FG365" s="17"/>
      <c r="FH365" s="17"/>
      <c r="FI365" s="17"/>
      <c r="FJ365" s="17"/>
      <c r="FK365" s="17"/>
      <c r="FL365" s="17"/>
      <c r="FM365" s="17"/>
      <c r="FN365" s="17"/>
      <c r="FO365" s="17"/>
      <c r="FP365" s="17"/>
      <c r="FQ365" s="17"/>
      <c r="FR365" s="17"/>
      <c r="FS365" s="17"/>
      <c r="FT365" s="17"/>
      <c r="FU365" s="17"/>
      <c r="FV365" s="17"/>
      <c r="FW365" s="17"/>
      <c r="FX365" s="17"/>
      <c r="FY365" s="17"/>
      <c r="FZ365" s="17"/>
      <c r="GA365" s="17"/>
      <c r="GB365" s="17"/>
      <c r="GC365" s="17"/>
      <c r="GD365" s="17"/>
      <c r="GE365" s="17"/>
      <c r="GF365" s="17"/>
      <c r="GG365" s="17"/>
      <c r="GH365" s="17"/>
      <c r="GI365" s="17"/>
      <c r="GJ365" s="17"/>
      <c r="GK365" s="17"/>
      <c r="GL365" s="17"/>
      <c r="GM365" s="17"/>
      <c r="GN365" s="17"/>
      <c r="GO365" s="17"/>
      <c r="GP365" s="17"/>
      <c r="GQ365" s="17"/>
      <c r="GR365" s="17"/>
      <c r="GS365" s="17"/>
      <c r="GT365" s="17"/>
      <c r="GU365" s="17"/>
      <c r="GV365" s="17"/>
      <c r="GW365" s="17"/>
      <c r="GX365" s="17"/>
      <c r="GY365" s="17"/>
      <c r="GZ365" s="17"/>
      <c r="HA365" s="17"/>
      <c r="HB365" s="17"/>
      <c r="HC365" s="17"/>
      <c r="HD365" s="17"/>
      <c r="HE365" s="17"/>
      <c r="HF365" s="17"/>
      <c r="HG365" s="17"/>
      <c r="HH365" s="17"/>
      <c r="HI365" s="17"/>
      <c r="HJ365" s="17"/>
      <c r="HK365" s="17"/>
      <c r="HL365" s="17"/>
      <c r="HM365" s="17"/>
      <c r="HN365" s="17"/>
    </row>
    <row r="366" spans="2:222" s="18" customFormat="1">
      <c r="B366" s="129" t="s">
        <v>988</v>
      </c>
      <c r="C366" s="7" t="s">
        <v>184</v>
      </c>
      <c r="D366" s="129" t="s">
        <v>5</v>
      </c>
      <c r="E366" s="129">
        <v>5</v>
      </c>
      <c r="F366" s="129" t="s">
        <v>178</v>
      </c>
      <c r="G366" s="129" t="s">
        <v>22</v>
      </c>
      <c r="H366" s="15" t="s">
        <v>185</v>
      </c>
      <c r="I366" s="16">
        <v>120.2</v>
      </c>
      <c r="J366" s="16">
        <f t="shared" si="17"/>
        <v>601</v>
      </c>
      <c r="K366" s="17"/>
      <c r="L366" s="17"/>
      <c r="M366" s="17"/>
      <c r="N366" s="17"/>
      <c r="O366" s="17"/>
      <c r="P366" s="17"/>
      <c r="Q366" s="17"/>
      <c r="R366" s="17"/>
      <c r="S366" s="17"/>
      <c r="T366" s="17"/>
      <c r="U366" s="17"/>
      <c r="V366" s="17"/>
      <c r="W366" s="17"/>
      <c r="X366" s="17"/>
      <c r="Y366" s="17"/>
      <c r="Z366" s="17"/>
      <c r="AA366" s="17"/>
      <c r="AB366" s="17"/>
      <c r="AC366" s="17"/>
      <c r="AD366" s="17"/>
      <c r="AE366" s="17"/>
      <c r="AF366" s="17"/>
      <c r="AG366" s="17"/>
      <c r="AH366" s="17"/>
      <c r="AI366" s="17"/>
      <c r="AJ366" s="17"/>
      <c r="AK366" s="17"/>
      <c r="AL366" s="17"/>
      <c r="AM366" s="17"/>
      <c r="AN366" s="17"/>
      <c r="AO366" s="17"/>
      <c r="AP366" s="17"/>
      <c r="AQ366" s="17"/>
      <c r="AR366" s="17"/>
      <c r="AS366" s="17"/>
      <c r="AT366" s="17"/>
      <c r="AU366" s="17"/>
      <c r="AV366" s="17"/>
      <c r="AW366" s="17"/>
      <c r="AX366" s="17"/>
      <c r="AY366" s="17"/>
      <c r="AZ366" s="17"/>
      <c r="BA366" s="17"/>
      <c r="BB366" s="17"/>
      <c r="BC366" s="17"/>
      <c r="BD366" s="17"/>
      <c r="BE366" s="17"/>
      <c r="BF366" s="17"/>
      <c r="BG366" s="17"/>
      <c r="BH366" s="17"/>
      <c r="BI366" s="17"/>
      <c r="BJ366" s="17"/>
      <c r="BK366" s="17"/>
      <c r="BL366" s="17"/>
      <c r="BM366" s="17"/>
      <c r="BN366" s="17"/>
      <c r="BO366" s="17"/>
      <c r="BP366" s="17"/>
      <c r="BQ366" s="17"/>
      <c r="BR366" s="17"/>
      <c r="BS366" s="17"/>
      <c r="BT366" s="17"/>
      <c r="BU366" s="17"/>
      <c r="BV366" s="17"/>
      <c r="BW366" s="17"/>
      <c r="BX366" s="17"/>
      <c r="BY366" s="17"/>
      <c r="BZ366" s="17"/>
      <c r="CA366" s="17"/>
      <c r="CB366" s="17"/>
      <c r="CC366" s="17"/>
      <c r="CD366" s="17"/>
      <c r="CE366" s="17"/>
      <c r="CF366" s="17"/>
      <c r="CG366" s="17"/>
      <c r="CH366" s="17"/>
      <c r="CI366" s="17"/>
      <c r="CJ366" s="17"/>
      <c r="CK366" s="17"/>
      <c r="CL366" s="17"/>
      <c r="CM366" s="17"/>
      <c r="CN366" s="17"/>
      <c r="CO366" s="17"/>
      <c r="CP366" s="17"/>
      <c r="CQ366" s="17"/>
      <c r="CR366" s="17"/>
      <c r="CS366" s="17"/>
      <c r="CT366" s="17"/>
      <c r="CU366" s="17"/>
      <c r="CV366" s="17"/>
      <c r="CW366" s="17"/>
      <c r="CX366" s="17"/>
      <c r="CY366" s="17"/>
      <c r="CZ366" s="17"/>
      <c r="DA366" s="17"/>
      <c r="DB366" s="17"/>
      <c r="DC366" s="17"/>
      <c r="DD366" s="17"/>
      <c r="DE366" s="17"/>
      <c r="DF366" s="17"/>
      <c r="DG366" s="17"/>
      <c r="DH366" s="17"/>
      <c r="DI366" s="17"/>
      <c r="DJ366" s="17"/>
      <c r="DK366" s="17"/>
      <c r="DL366" s="17"/>
      <c r="DM366" s="17"/>
      <c r="DN366" s="17"/>
      <c r="DO366" s="17"/>
      <c r="DP366" s="17"/>
      <c r="DQ366" s="17"/>
      <c r="DR366" s="17"/>
      <c r="DS366" s="17"/>
      <c r="DT366" s="17"/>
      <c r="DU366" s="17"/>
      <c r="DV366" s="17"/>
      <c r="DW366" s="17"/>
      <c r="DX366" s="17"/>
      <c r="DY366" s="17"/>
      <c r="DZ366" s="17"/>
      <c r="EA366" s="17"/>
      <c r="EB366" s="17"/>
      <c r="EC366" s="17"/>
      <c r="ED366" s="17"/>
      <c r="EE366" s="17"/>
      <c r="EF366" s="17"/>
      <c r="EG366" s="17"/>
      <c r="EH366" s="17"/>
      <c r="EI366" s="17"/>
      <c r="EJ366" s="17"/>
      <c r="EK366" s="17"/>
      <c r="EL366" s="17"/>
      <c r="EM366" s="17"/>
      <c r="EN366" s="17"/>
      <c r="EO366" s="17"/>
      <c r="EP366" s="17"/>
      <c r="EQ366" s="17"/>
      <c r="ER366" s="17"/>
      <c r="ES366" s="17"/>
      <c r="ET366" s="17"/>
      <c r="EU366" s="17"/>
      <c r="EV366" s="17"/>
      <c r="EW366" s="17"/>
      <c r="EX366" s="17"/>
      <c r="EY366" s="17"/>
      <c r="EZ366" s="17"/>
      <c r="FA366" s="17"/>
      <c r="FB366" s="17"/>
      <c r="FC366" s="17"/>
      <c r="FD366" s="17"/>
      <c r="FE366" s="17"/>
      <c r="FF366" s="17"/>
      <c r="FG366" s="17"/>
      <c r="FH366" s="17"/>
      <c r="FI366" s="17"/>
      <c r="FJ366" s="17"/>
      <c r="FK366" s="17"/>
      <c r="FL366" s="17"/>
      <c r="FM366" s="17"/>
      <c r="FN366" s="17"/>
      <c r="FO366" s="17"/>
      <c r="FP366" s="17"/>
      <c r="FQ366" s="17"/>
      <c r="FR366" s="17"/>
      <c r="FS366" s="17"/>
      <c r="FT366" s="17"/>
      <c r="FU366" s="17"/>
      <c r="FV366" s="17"/>
      <c r="FW366" s="17"/>
      <c r="FX366" s="17"/>
      <c r="FY366" s="17"/>
      <c r="FZ366" s="17"/>
      <c r="GA366" s="17"/>
      <c r="GB366" s="17"/>
      <c r="GC366" s="17"/>
      <c r="GD366" s="17"/>
      <c r="GE366" s="17"/>
      <c r="GF366" s="17"/>
      <c r="GG366" s="17"/>
      <c r="GH366" s="17"/>
      <c r="GI366" s="17"/>
      <c r="GJ366" s="17"/>
      <c r="GK366" s="17"/>
      <c r="GL366" s="17"/>
      <c r="GM366" s="17"/>
      <c r="GN366" s="17"/>
      <c r="GO366" s="17"/>
      <c r="GP366" s="17"/>
      <c r="GQ366" s="17"/>
      <c r="GR366" s="17"/>
      <c r="GS366" s="17"/>
      <c r="GT366" s="17"/>
      <c r="GU366" s="17"/>
      <c r="GV366" s="17"/>
      <c r="GW366" s="17"/>
      <c r="GX366" s="17"/>
      <c r="GY366" s="17"/>
      <c r="GZ366" s="17"/>
      <c r="HA366" s="17"/>
      <c r="HB366" s="17"/>
      <c r="HC366" s="17"/>
      <c r="HD366" s="17"/>
      <c r="HE366" s="17"/>
      <c r="HF366" s="17"/>
      <c r="HG366" s="17"/>
      <c r="HH366" s="17"/>
      <c r="HI366" s="17"/>
      <c r="HJ366" s="17"/>
      <c r="HK366" s="17"/>
      <c r="HL366" s="17"/>
      <c r="HM366" s="17"/>
      <c r="HN366" s="17"/>
    </row>
    <row r="367" spans="2:222" s="18" customFormat="1">
      <c r="B367" s="129" t="s">
        <v>989</v>
      </c>
      <c r="C367" s="7" t="s">
        <v>186</v>
      </c>
      <c r="D367" s="129" t="s">
        <v>5</v>
      </c>
      <c r="E367" s="129">
        <v>2</v>
      </c>
      <c r="F367" s="129" t="s">
        <v>178</v>
      </c>
      <c r="G367" s="129" t="s">
        <v>22</v>
      </c>
      <c r="H367" s="15" t="s">
        <v>187</v>
      </c>
      <c r="I367" s="16">
        <v>364.91</v>
      </c>
      <c r="J367" s="16">
        <f t="shared" si="17"/>
        <v>729.82</v>
      </c>
      <c r="K367" s="17"/>
      <c r="L367" s="17"/>
      <c r="M367" s="17"/>
      <c r="N367" s="17"/>
      <c r="O367" s="17"/>
      <c r="P367" s="17"/>
      <c r="Q367" s="17"/>
      <c r="R367" s="17"/>
      <c r="S367" s="17"/>
      <c r="T367" s="17"/>
      <c r="U367" s="17"/>
      <c r="V367" s="17"/>
      <c r="W367" s="17"/>
      <c r="X367" s="17"/>
      <c r="Y367" s="17"/>
      <c r="Z367" s="17"/>
      <c r="AA367" s="17"/>
      <c r="AB367" s="17"/>
      <c r="AC367" s="17"/>
      <c r="AD367" s="17"/>
      <c r="AE367" s="17"/>
      <c r="AF367" s="17"/>
      <c r="AG367" s="17"/>
      <c r="AH367" s="17"/>
      <c r="AI367" s="17"/>
      <c r="AJ367" s="17"/>
      <c r="AK367" s="17"/>
      <c r="AL367" s="17"/>
      <c r="AM367" s="17"/>
      <c r="AN367" s="17"/>
      <c r="AO367" s="17"/>
      <c r="AP367" s="17"/>
      <c r="AQ367" s="17"/>
      <c r="AR367" s="17"/>
      <c r="AS367" s="17"/>
      <c r="AT367" s="17"/>
      <c r="AU367" s="17"/>
      <c r="AV367" s="17"/>
      <c r="AW367" s="17"/>
      <c r="AX367" s="17"/>
      <c r="AY367" s="17"/>
      <c r="AZ367" s="17"/>
      <c r="BA367" s="17"/>
      <c r="BB367" s="17"/>
      <c r="BC367" s="17"/>
      <c r="BD367" s="17"/>
      <c r="BE367" s="17"/>
      <c r="BF367" s="17"/>
      <c r="BG367" s="17"/>
      <c r="BH367" s="17"/>
      <c r="BI367" s="17"/>
      <c r="BJ367" s="17"/>
      <c r="BK367" s="17"/>
      <c r="BL367" s="17"/>
      <c r="BM367" s="17"/>
      <c r="BN367" s="17"/>
      <c r="BO367" s="17"/>
      <c r="BP367" s="17"/>
      <c r="BQ367" s="17"/>
      <c r="BR367" s="17"/>
      <c r="BS367" s="17"/>
      <c r="BT367" s="17"/>
      <c r="BU367" s="17"/>
      <c r="BV367" s="17"/>
      <c r="BW367" s="17"/>
      <c r="BX367" s="17"/>
      <c r="BY367" s="17"/>
      <c r="BZ367" s="17"/>
      <c r="CA367" s="17"/>
      <c r="CB367" s="17"/>
      <c r="CC367" s="17"/>
      <c r="CD367" s="17"/>
      <c r="CE367" s="17"/>
      <c r="CF367" s="17"/>
      <c r="CG367" s="17"/>
      <c r="CH367" s="17"/>
      <c r="CI367" s="17"/>
      <c r="CJ367" s="17"/>
      <c r="CK367" s="17"/>
      <c r="CL367" s="17"/>
      <c r="CM367" s="17"/>
      <c r="CN367" s="17"/>
      <c r="CO367" s="17"/>
      <c r="CP367" s="17"/>
      <c r="CQ367" s="17"/>
      <c r="CR367" s="17"/>
      <c r="CS367" s="17"/>
      <c r="CT367" s="17"/>
      <c r="CU367" s="17"/>
      <c r="CV367" s="17"/>
      <c r="CW367" s="17"/>
      <c r="CX367" s="17"/>
      <c r="CY367" s="17"/>
      <c r="CZ367" s="17"/>
      <c r="DA367" s="17"/>
      <c r="DB367" s="17"/>
      <c r="DC367" s="17"/>
      <c r="DD367" s="17"/>
      <c r="DE367" s="17"/>
      <c r="DF367" s="17"/>
      <c r="DG367" s="17"/>
      <c r="DH367" s="17"/>
      <c r="DI367" s="17"/>
      <c r="DJ367" s="17"/>
      <c r="DK367" s="17"/>
      <c r="DL367" s="17"/>
      <c r="DM367" s="17"/>
      <c r="DN367" s="17"/>
      <c r="DO367" s="17"/>
      <c r="DP367" s="17"/>
      <c r="DQ367" s="17"/>
      <c r="DR367" s="17"/>
      <c r="DS367" s="17"/>
      <c r="DT367" s="17"/>
      <c r="DU367" s="17"/>
      <c r="DV367" s="17"/>
      <c r="DW367" s="17"/>
      <c r="DX367" s="17"/>
      <c r="DY367" s="17"/>
      <c r="DZ367" s="17"/>
      <c r="EA367" s="17"/>
      <c r="EB367" s="17"/>
      <c r="EC367" s="17"/>
      <c r="ED367" s="17"/>
      <c r="EE367" s="17"/>
      <c r="EF367" s="17"/>
      <c r="EG367" s="17"/>
      <c r="EH367" s="17"/>
      <c r="EI367" s="17"/>
      <c r="EJ367" s="17"/>
      <c r="EK367" s="17"/>
      <c r="EL367" s="17"/>
      <c r="EM367" s="17"/>
      <c r="EN367" s="17"/>
      <c r="EO367" s="17"/>
      <c r="EP367" s="17"/>
      <c r="EQ367" s="17"/>
      <c r="ER367" s="17"/>
      <c r="ES367" s="17"/>
      <c r="ET367" s="17"/>
      <c r="EU367" s="17"/>
      <c r="EV367" s="17"/>
      <c r="EW367" s="17"/>
      <c r="EX367" s="17"/>
      <c r="EY367" s="17"/>
      <c r="EZ367" s="17"/>
      <c r="FA367" s="17"/>
      <c r="FB367" s="17"/>
      <c r="FC367" s="17"/>
      <c r="FD367" s="17"/>
      <c r="FE367" s="17"/>
      <c r="FF367" s="17"/>
      <c r="FG367" s="17"/>
      <c r="FH367" s="17"/>
      <c r="FI367" s="17"/>
      <c r="FJ367" s="17"/>
      <c r="FK367" s="17"/>
      <c r="FL367" s="17"/>
      <c r="FM367" s="17"/>
      <c r="FN367" s="17"/>
      <c r="FO367" s="17"/>
      <c r="FP367" s="17"/>
      <c r="FQ367" s="17"/>
      <c r="FR367" s="17"/>
      <c r="FS367" s="17"/>
      <c r="FT367" s="17"/>
      <c r="FU367" s="17"/>
      <c r="FV367" s="17"/>
      <c r="FW367" s="17"/>
      <c r="FX367" s="17"/>
      <c r="FY367" s="17"/>
      <c r="FZ367" s="17"/>
      <c r="GA367" s="17"/>
      <c r="GB367" s="17"/>
      <c r="GC367" s="17"/>
      <c r="GD367" s="17"/>
      <c r="GE367" s="17"/>
      <c r="GF367" s="17"/>
      <c r="GG367" s="17"/>
      <c r="GH367" s="17"/>
      <c r="GI367" s="17"/>
      <c r="GJ367" s="17"/>
      <c r="GK367" s="17"/>
      <c r="GL367" s="17"/>
      <c r="GM367" s="17"/>
      <c r="GN367" s="17"/>
      <c r="GO367" s="17"/>
      <c r="GP367" s="17"/>
      <c r="GQ367" s="17"/>
      <c r="GR367" s="17"/>
      <c r="GS367" s="17"/>
      <c r="GT367" s="17"/>
      <c r="GU367" s="17"/>
      <c r="GV367" s="17"/>
      <c r="GW367" s="17"/>
      <c r="GX367" s="17"/>
      <c r="GY367" s="17"/>
      <c r="GZ367" s="17"/>
      <c r="HA367" s="17"/>
      <c r="HB367" s="17"/>
      <c r="HC367" s="17"/>
      <c r="HD367" s="17"/>
      <c r="HE367" s="17"/>
      <c r="HF367" s="17"/>
      <c r="HG367" s="17"/>
      <c r="HH367" s="17"/>
      <c r="HI367" s="17"/>
      <c r="HJ367" s="17"/>
      <c r="HK367" s="17"/>
      <c r="HL367" s="17"/>
      <c r="HM367" s="17"/>
      <c r="HN367" s="17"/>
    </row>
    <row r="368" spans="2:222" s="18" customFormat="1" ht="22.5">
      <c r="B368" s="129" t="s">
        <v>990</v>
      </c>
      <c r="C368" s="7" t="s">
        <v>188</v>
      </c>
      <c r="D368" s="129" t="s">
        <v>5</v>
      </c>
      <c r="E368" s="129">
        <v>172</v>
      </c>
      <c r="F368" s="129" t="s">
        <v>151</v>
      </c>
      <c r="G368" s="129" t="s">
        <v>22</v>
      </c>
      <c r="H368" s="15" t="s">
        <v>189</v>
      </c>
      <c r="I368" s="16">
        <v>13.37</v>
      </c>
      <c r="J368" s="16">
        <f t="shared" si="17"/>
        <v>2299.64</v>
      </c>
      <c r="K368" s="17"/>
      <c r="L368" s="17"/>
      <c r="M368" s="17"/>
      <c r="N368" s="17"/>
      <c r="O368" s="17"/>
      <c r="P368" s="17"/>
      <c r="Q368" s="17"/>
      <c r="R368" s="17"/>
      <c r="S368" s="17"/>
      <c r="T368" s="17"/>
      <c r="U368" s="17"/>
      <c r="V368" s="17"/>
      <c r="W368" s="17"/>
      <c r="X368" s="17"/>
      <c r="Y368" s="17"/>
      <c r="Z368" s="17"/>
      <c r="AA368" s="17"/>
      <c r="AB368" s="17"/>
      <c r="AC368" s="17"/>
      <c r="AD368" s="17"/>
      <c r="AE368" s="17"/>
      <c r="AF368" s="17"/>
      <c r="AG368" s="17"/>
      <c r="AH368" s="17"/>
      <c r="AI368" s="17"/>
      <c r="AJ368" s="17"/>
      <c r="AK368" s="17"/>
      <c r="AL368" s="17"/>
      <c r="AM368" s="17"/>
      <c r="AN368" s="17"/>
      <c r="AO368" s="17"/>
      <c r="AP368" s="17"/>
      <c r="AQ368" s="17"/>
      <c r="AR368" s="17"/>
      <c r="AS368" s="17"/>
      <c r="AT368" s="17"/>
      <c r="AU368" s="17"/>
      <c r="AV368" s="17"/>
      <c r="AW368" s="17"/>
      <c r="AX368" s="17"/>
      <c r="AY368" s="17"/>
      <c r="AZ368" s="17"/>
      <c r="BA368" s="17"/>
      <c r="BB368" s="17"/>
      <c r="BC368" s="17"/>
      <c r="BD368" s="17"/>
      <c r="BE368" s="17"/>
      <c r="BF368" s="17"/>
      <c r="BG368" s="17"/>
      <c r="BH368" s="17"/>
      <c r="BI368" s="17"/>
      <c r="BJ368" s="17"/>
      <c r="BK368" s="17"/>
      <c r="BL368" s="17"/>
      <c r="BM368" s="17"/>
      <c r="BN368" s="17"/>
      <c r="BO368" s="17"/>
      <c r="BP368" s="17"/>
      <c r="BQ368" s="17"/>
      <c r="BR368" s="17"/>
      <c r="BS368" s="17"/>
      <c r="BT368" s="17"/>
      <c r="BU368" s="17"/>
      <c r="BV368" s="17"/>
      <c r="BW368" s="17"/>
      <c r="BX368" s="17"/>
      <c r="BY368" s="17"/>
      <c r="BZ368" s="17"/>
      <c r="CA368" s="17"/>
      <c r="CB368" s="17"/>
      <c r="CC368" s="17"/>
      <c r="CD368" s="17"/>
      <c r="CE368" s="17"/>
      <c r="CF368" s="17"/>
      <c r="CG368" s="17"/>
      <c r="CH368" s="17"/>
      <c r="CI368" s="17"/>
      <c r="CJ368" s="17"/>
      <c r="CK368" s="17"/>
      <c r="CL368" s="17"/>
      <c r="CM368" s="17"/>
      <c r="CN368" s="17"/>
      <c r="CO368" s="17"/>
      <c r="CP368" s="17"/>
      <c r="CQ368" s="17"/>
      <c r="CR368" s="17"/>
      <c r="CS368" s="17"/>
      <c r="CT368" s="17"/>
      <c r="CU368" s="17"/>
      <c r="CV368" s="17"/>
      <c r="CW368" s="17"/>
      <c r="CX368" s="17"/>
      <c r="CY368" s="17"/>
      <c r="CZ368" s="17"/>
      <c r="DA368" s="17"/>
      <c r="DB368" s="17"/>
      <c r="DC368" s="17"/>
      <c r="DD368" s="17"/>
      <c r="DE368" s="17"/>
      <c r="DF368" s="17"/>
      <c r="DG368" s="17"/>
      <c r="DH368" s="17"/>
      <c r="DI368" s="17"/>
      <c r="DJ368" s="17"/>
      <c r="DK368" s="17"/>
      <c r="DL368" s="17"/>
      <c r="DM368" s="17"/>
      <c r="DN368" s="17"/>
      <c r="DO368" s="17"/>
      <c r="DP368" s="17"/>
      <c r="DQ368" s="17"/>
      <c r="DR368" s="17"/>
      <c r="DS368" s="17"/>
      <c r="DT368" s="17"/>
      <c r="DU368" s="17"/>
      <c r="DV368" s="17"/>
      <c r="DW368" s="17"/>
      <c r="DX368" s="17"/>
      <c r="DY368" s="17"/>
      <c r="DZ368" s="17"/>
      <c r="EA368" s="17"/>
      <c r="EB368" s="17"/>
      <c r="EC368" s="17"/>
      <c r="ED368" s="17"/>
      <c r="EE368" s="17"/>
      <c r="EF368" s="17"/>
      <c r="EG368" s="17"/>
      <c r="EH368" s="17"/>
      <c r="EI368" s="17"/>
      <c r="EJ368" s="17"/>
      <c r="EK368" s="17"/>
      <c r="EL368" s="17"/>
      <c r="EM368" s="17"/>
      <c r="EN368" s="17"/>
      <c r="EO368" s="17"/>
      <c r="EP368" s="17"/>
      <c r="EQ368" s="17"/>
      <c r="ER368" s="17"/>
      <c r="ES368" s="17"/>
      <c r="ET368" s="17"/>
      <c r="EU368" s="17"/>
      <c r="EV368" s="17"/>
      <c r="EW368" s="17"/>
      <c r="EX368" s="17"/>
      <c r="EY368" s="17"/>
      <c r="EZ368" s="17"/>
      <c r="FA368" s="17"/>
      <c r="FB368" s="17"/>
      <c r="FC368" s="17"/>
      <c r="FD368" s="17"/>
      <c r="FE368" s="17"/>
      <c r="FF368" s="17"/>
      <c r="FG368" s="17"/>
      <c r="FH368" s="17"/>
      <c r="FI368" s="17"/>
      <c r="FJ368" s="17"/>
      <c r="FK368" s="17"/>
      <c r="FL368" s="17"/>
      <c r="FM368" s="17"/>
      <c r="FN368" s="17"/>
      <c r="FO368" s="17"/>
      <c r="FP368" s="17"/>
      <c r="FQ368" s="17"/>
      <c r="FR368" s="17"/>
      <c r="FS368" s="17"/>
      <c r="FT368" s="17"/>
      <c r="FU368" s="17"/>
      <c r="FV368" s="17"/>
      <c r="FW368" s="17"/>
      <c r="FX368" s="17"/>
      <c r="FY368" s="17"/>
      <c r="FZ368" s="17"/>
      <c r="GA368" s="17"/>
      <c r="GB368" s="17"/>
      <c r="GC368" s="17"/>
      <c r="GD368" s="17"/>
      <c r="GE368" s="17"/>
      <c r="GF368" s="17"/>
      <c r="GG368" s="17"/>
      <c r="GH368" s="17"/>
      <c r="GI368" s="17"/>
      <c r="GJ368" s="17"/>
      <c r="GK368" s="17"/>
      <c r="GL368" s="17"/>
      <c r="GM368" s="17"/>
      <c r="GN368" s="17"/>
      <c r="GO368" s="17"/>
      <c r="GP368" s="17"/>
      <c r="GQ368" s="17"/>
      <c r="GR368" s="17"/>
      <c r="GS368" s="17"/>
      <c r="GT368" s="17"/>
      <c r="GU368" s="17"/>
      <c r="GV368" s="17"/>
      <c r="GW368" s="17"/>
      <c r="GX368" s="17"/>
      <c r="GY368" s="17"/>
      <c r="GZ368" s="17"/>
      <c r="HA368" s="17"/>
      <c r="HB368" s="17"/>
      <c r="HC368" s="17"/>
      <c r="HD368" s="17"/>
      <c r="HE368" s="17"/>
      <c r="HF368" s="17"/>
      <c r="HG368" s="17"/>
      <c r="HH368" s="17"/>
      <c r="HI368" s="17"/>
      <c r="HJ368" s="17"/>
      <c r="HK368" s="17"/>
      <c r="HL368" s="17"/>
      <c r="HM368" s="17"/>
      <c r="HN368" s="17"/>
    </row>
    <row r="369" spans="2:222" s="18" customFormat="1" ht="22.5">
      <c r="B369" s="129" t="s">
        <v>991</v>
      </c>
      <c r="C369" s="7" t="s">
        <v>190</v>
      </c>
      <c r="D369" s="129" t="s">
        <v>5</v>
      </c>
      <c r="E369" s="129">
        <v>3</v>
      </c>
      <c r="F369" s="129" t="s">
        <v>151</v>
      </c>
      <c r="G369" s="129" t="s">
        <v>1087</v>
      </c>
      <c r="H369" s="15" t="s">
        <v>1089</v>
      </c>
      <c r="I369" s="16">
        <v>499</v>
      </c>
      <c r="J369" s="16">
        <f t="shared" si="17"/>
        <v>1497</v>
      </c>
      <c r="K369" s="17"/>
      <c r="L369" s="17"/>
      <c r="M369" s="17"/>
      <c r="N369" s="17"/>
      <c r="O369" s="17"/>
      <c r="P369" s="17"/>
      <c r="Q369" s="17"/>
      <c r="R369" s="17"/>
      <c r="S369" s="17"/>
      <c r="T369" s="17"/>
      <c r="U369" s="17"/>
      <c r="V369" s="17"/>
      <c r="W369" s="17"/>
      <c r="X369" s="17"/>
      <c r="Y369" s="17"/>
      <c r="Z369" s="17"/>
      <c r="AA369" s="17"/>
      <c r="AB369" s="17"/>
      <c r="AC369" s="17"/>
      <c r="AD369" s="17"/>
      <c r="AE369" s="17"/>
      <c r="AF369" s="17"/>
      <c r="AG369" s="17"/>
      <c r="AH369" s="17"/>
      <c r="AI369" s="17"/>
      <c r="AJ369" s="17"/>
      <c r="AK369" s="17"/>
      <c r="AL369" s="17"/>
      <c r="AM369" s="17"/>
      <c r="AN369" s="17"/>
      <c r="AO369" s="17"/>
      <c r="AP369" s="17"/>
      <c r="AQ369" s="17"/>
      <c r="AR369" s="17"/>
      <c r="AS369" s="17"/>
      <c r="AT369" s="17"/>
      <c r="AU369" s="17"/>
      <c r="AV369" s="17"/>
      <c r="AW369" s="17"/>
      <c r="AX369" s="17"/>
      <c r="AY369" s="17"/>
      <c r="AZ369" s="17"/>
      <c r="BA369" s="17"/>
      <c r="BB369" s="17"/>
      <c r="BC369" s="17"/>
      <c r="BD369" s="17"/>
      <c r="BE369" s="17"/>
      <c r="BF369" s="17"/>
      <c r="BG369" s="17"/>
      <c r="BH369" s="17"/>
      <c r="BI369" s="17"/>
      <c r="BJ369" s="17"/>
      <c r="BK369" s="17"/>
      <c r="BL369" s="17"/>
      <c r="BM369" s="17"/>
      <c r="BN369" s="17"/>
      <c r="BO369" s="17"/>
      <c r="BP369" s="17"/>
      <c r="BQ369" s="17"/>
      <c r="BR369" s="17"/>
      <c r="BS369" s="17"/>
      <c r="BT369" s="17"/>
      <c r="BU369" s="17"/>
      <c r="BV369" s="17"/>
      <c r="BW369" s="17"/>
      <c r="BX369" s="17"/>
      <c r="BY369" s="17"/>
      <c r="BZ369" s="17"/>
      <c r="CA369" s="17"/>
      <c r="CB369" s="17"/>
      <c r="CC369" s="17"/>
      <c r="CD369" s="17"/>
      <c r="CE369" s="17"/>
      <c r="CF369" s="17"/>
      <c r="CG369" s="17"/>
      <c r="CH369" s="17"/>
      <c r="CI369" s="17"/>
      <c r="CJ369" s="17"/>
      <c r="CK369" s="17"/>
      <c r="CL369" s="17"/>
      <c r="CM369" s="17"/>
      <c r="CN369" s="17"/>
      <c r="CO369" s="17"/>
      <c r="CP369" s="17"/>
      <c r="CQ369" s="17"/>
      <c r="CR369" s="17"/>
      <c r="CS369" s="17"/>
      <c r="CT369" s="17"/>
      <c r="CU369" s="17"/>
      <c r="CV369" s="17"/>
      <c r="CW369" s="17"/>
      <c r="CX369" s="17"/>
      <c r="CY369" s="17"/>
      <c r="CZ369" s="17"/>
      <c r="DA369" s="17"/>
      <c r="DB369" s="17"/>
      <c r="DC369" s="17"/>
      <c r="DD369" s="17"/>
      <c r="DE369" s="17"/>
      <c r="DF369" s="17"/>
      <c r="DG369" s="17"/>
      <c r="DH369" s="17"/>
      <c r="DI369" s="17"/>
      <c r="DJ369" s="17"/>
      <c r="DK369" s="17"/>
      <c r="DL369" s="17"/>
      <c r="DM369" s="17"/>
      <c r="DN369" s="17"/>
      <c r="DO369" s="17"/>
      <c r="DP369" s="17"/>
      <c r="DQ369" s="17"/>
      <c r="DR369" s="17"/>
      <c r="DS369" s="17"/>
      <c r="DT369" s="17"/>
      <c r="DU369" s="17"/>
      <c r="DV369" s="17"/>
      <c r="DW369" s="17"/>
      <c r="DX369" s="17"/>
      <c r="DY369" s="17"/>
      <c r="DZ369" s="17"/>
      <c r="EA369" s="17"/>
      <c r="EB369" s="17"/>
      <c r="EC369" s="17"/>
      <c r="ED369" s="17"/>
      <c r="EE369" s="17"/>
      <c r="EF369" s="17"/>
      <c r="EG369" s="17"/>
      <c r="EH369" s="17"/>
      <c r="EI369" s="17"/>
      <c r="EJ369" s="17"/>
      <c r="EK369" s="17"/>
      <c r="EL369" s="17"/>
      <c r="EM369" s="17"/>
      <c r="EN369" s="17"/>
      <c r="EO369" s="17"/>
      <c r="EP369" s="17"/>
      <c r="EQ369" s="17"/>
      <c r="ER369" s="17"/>
      <c r="ES369" s="17"/>
      <c r="ET369" s="17"/>
      <c r="EU369" s="17"/>
      <c r="EV369" s="17"/>
      <c r="EW369" s="17"/>
      <c r="EX369" s="17"/>
      <c r="EY369" s="17"/>
      <c r="EZ369" s="17"/>
      <c r="FA369" s="17"/>
      <c r="FB369" s="17"/>
      <c r="FC369" s="17"/>
      <c r="FD369" s="17"/>
      <c r="FE369" s="17"/>
      <c r="FF369" s="17"/>
      <c r="FG369" s="17"/>
      <c r="FH369" s="17"/>
      <c r="FI369" s="17"/>
      <c r="FJ369" s="17"/>
      <c r="FK369" s="17"/>
      <c r="FL369" s="17"/>
      <c r="FM369" s="17"/>
      <c r="FN369" s="17"/>
      <c r="FO369" s="17"/>
      <c r="FP369" s="17"/>
      <c r="FQ369" s="17"/>
      <c r="FR369" s="17"/>
      <c r="FS369" s="17"/>
      <c r="FT369" s="17"/>
      <c r="FU369" s="17"/>
      <c r="FV369" s="17"/>
      <c r="FW369" s="17"/>
      <c r="FX369" s="17"/>
      <c r="FY369" s="17"/>
      <c r="FZ369" s="17"/>
      <c r="GA369" s="17"/>
      <c r="GB369" s="17"/>
      <c r="GC369" s="17"/>
      <c r="GD369" s="17"/>
      <c r="GE369" s="17"/>
      <c r="GF369" s="17"/>
      <c r="GG369" s="17"/>
      <c r="GH369" s="17"/>
      <c r="GI369" s="17"/>
      <c r="GJ369" s="17"/>
      <c r="GK369" s="17"/>
      <c r="GL369" s="17"/>
      <c r="GM369" s="17"/>
      <c r="GN369" s="17"/>
      <c r="GO369" s="17"/>
      <c r="GP369" s="17"/>
      <c r="GQ369" s="17"/>
      <c r="GR369" s="17"/>
      <c r="GS369" s="17"/>
      <c r="GT369" s="17"/>
      <c r="GU369" s="17"/>
      <c r="GV369" s="17"/>
      <c r="GW369" s="17"/>
      <c r="GX369" s="17"/>
      <c r="GY369" s="17"/>
      <c r="GZ369" s="17"/>
      <c r="HA369" s="17"/>
      <c r="HB369" s="17"/>
      <c r="HC369" s="17"/>
      <c r="HD369" s="17"/>
      <c r="HE369" s="17"/>
      <c r="HF369" s="17"/>
      <c r="HG369" s="17"/>
      <c r="HH369" s="17"/>
      <c r="HI369" s="17"/>
      <c r="HJ369" s="17"/>
      <c r="HK369" s="17"/>
      <c r="HL369" s="17"/>
      <c r="HM369" s="17"/>
      <c r="HN369" s="17"/>
    </row>
    <row r="370" spans="2:222" s="18" customFormat="1" ht="22.5">
      <c r="B370" s="129" t="s">
        <v>992</v>
      </c>
      <c r="C370" s="7" t="s">
        <v>191</v>
      </c>
      <c r="D370" s="129" t="s">
        <v>5</v>
      </c>
      <c r="E370" s="129">
        <v>13</v>
      </c>
      <c r="F370" s="129" t="s">
        <v>151</v>
      </c>
      <c r="G370" s="129" t="s">
        <v>1087</v>
      </c>
      <c r="H370" s="15" t="s">
        <v>1090</v>
      </c>
      <c r="I370" s="16">
        <v>204.7</v>
      </c>
      <c r="J370" s="16">
        <f t="shared" si="17"/>
        <v>2661.1</v>
      </c>
      <c r="K370" s="17"/>
      <c r="L370" s="17"/>
      <c r="M370" s="17"/>
      <c r="N370" s="17"/>
      <c r="O370" s="17"/>
      <c r="P370" s="17"/>
      <c r="Q370" s="17"/>
      <c r="R370" s="17"/>
      <c r="S370" s="17"/>
      <c r="T370" s="17"/>
      <c r="U370" s="17"/>
      <c r="V370" s="17"/>
      <c r="W370" s="17"/>
      <c r="X370" s="17"/>
      <c r="Y370" s="17"/>
      <c r="Z370" s="17"/>
      <c r="AA370" s="17"/>
      <c r="AB370" s="17"/>
      <c r="AC370" s="17"/>
      <c r="AD370" s="17"/>
      <c r="AE370" s="17"/>
      <c r="AF370" s="17"/>
      <c r="AG370" s="17"/>
      <c r="AH370" s="17"/>
      <c r="AI370" s="17"/>
      <c r="AJ370" s="17"/>
      <c r="AK370" s="17"/>
      <c r="AL370" s="17"/>
      <c r="AM370" s="17"/>
      <c r="AN370" s="17"/>
      <c r="AO370" s="17"/>
      <c r="AP370" s="17"/>
      <c r="AQ370" s="17"/>
      <c r="AR370" s="17"/>
      <c r="AS370" s="17"/>
      <c r="AT370" s="17"/>
      <c r="AU370" s="17"/>
      <c r="AV370" s="17"/>
      <c r="AW370" s="17"/>
      <c r="AX370" s="17"/>
      <c r="AY370" s="17"/>
      <c r="AZ370" s="17"/>
      <c r="BA370" s="17"/>
      <c r="BB370" s="17"/>
      <c r="BC370" s="17"/>
      <c r="BD370" s="17"/>
      <c r="BE370" s="17"/>
      <c r="BF370" s="17"/>
      <c r="BG370" s="17"/>
      <c r="BH370" s="17"/>
      <c r="BI370" s="17"/>
      <c r="BJ370" s="17"/>
      <c r="BK370" s="17"/>
      <c r="BL370" s="17"/>
      <c r="BM370" s="17"/>
      <c r="BN370" s="17"/>
      <c r="BO370" s="17"/>
      <c r="BP370" s="17"/>
      <c r="BQ370" s="17"/>
      <c r="BR370" s="17"/>
      <c r="BS370" s="17"/>
      <c r="BT370" s="17"/>
      <c r="BU370" s="17"/>
      <c r="BV370" s="17"/>
      <c r="BW370" s="17"/>
      <c r="BX370" s="17"/>
      <c r="BY370" s="17"/>
      <c r="BZ370" s="17"/>
      <c r="CA370" s="17"/>
      <c r="CB370" s="17"/>
      <c r="CC370" s="17"/>
      <c r="CD370" s="17"/>
      <c r="CE370" s="17"/>
      <c r="CF370" s="17"/>
      <c r="CG370" s="17"/>
      <c r="CH370" s="17"/>
      <c r="CI370" s="17"/>
      <c r="CJ370" s="17"/>
      <c r="CK370" s="17"/>
      <c r="CL370" s="17"/>
      <c r="CM370" s="17"/>
      <c r="CN370" s="17"/>
      <c r="CO370" s="17"/>
      <c r="CP370" s="17"/>
      <c r="CQ370" s="17"/>
      <c r="CR370" s="17"/>
      <c r="CS370" s="17"/>
      <c r="CT370" s="17"/>
      <c r="CU370" s="17"/>
      <c r="CV370" s="17"/>
      <c r="CW370" s="17"/>
      <c r="CX370" s="17"/>
      <c r="CY370" s="17"/>
      <c r="CZ370" s="17"/>
      <c r="DA370" s="17"/>
      <c r="DB370" s="17"/>
      <c r="DC370" s="17"/>
      <c r="DD370" s="17"/>
      <c r="DE370" s="17"/>
      <c r="DF370" s="17"/>
      <c r="DG370" s="17"/>
      <c r="DH370" s="17"/>
      <c r="DI370" s="17"/>
      <c r="DJ370" s="17"/>
      <c r="DK370" s="17"/>
      <c r="DL370" s="17"/>
      <c r="DM370" s="17"/>
      <c r="DN370" s="17"/>
      <c r="DO370" s="17"/>
      <c r="DP370" s="17"/>
      <c r="DQ370" s="17"/>
      <c r="DR370" s="17"/>
      <c r="DS370" s="17"/>
      <c r="DT370" s="17"/>
      <c r="DU370" s="17"/>
      <c r="DV370" s="17"/>
      <c r="DW370" s="17"/>
      <c r="DX370" s="17"/>
      <c r="DY370" s="17"/>
      <c r="DZ370" s="17"/>
      <c r="EA370" s="17"/>
      <c r="EB370" s="17"/>
      <c r="EC370" s="17"/>
      <c r="ED370" s="17"/>
      <c r="EE370" s="17"/>
      <c r="EF370" s="17"/>
      <c r="EG370" s="17"/>
      <c r="EH370" s="17"/>
      <c r="EI370" s="17"/>
      <c r="EJ370" s="17"/>
      <c r="EK370" s="17"/>
      <c r="EL370" s="17"/>
      <c r="EM370" s="17"/>
      <c r="EN370" s="17"/>
      <c r="EO370" s="17"/>
      <c r="EP370" s="17"/>
      <c r="EQ370" s="17"/>
      <c r="ER370" s="17"/>
      <c r="ES370" s="17"/>
      <c r="ET370" s="17"/>
      <c r="EU370" s="17"/>
      <c r="EV370" s="17"/>
      <c r="EW370" s="17"/>
      <c r="EX370" s="17"/>
      <c r="EY370" s="17"/>
      <c r="EZ370" s="17"/>
      <c r="FA370" s="17"/>
      <c r="FB370" s="17"/>
      <c r="FC370" s="17"/>
      <c r="FD370" s="17"/>
      <c r="FE370" s="17"/>
      <c r="FF370" s="17"/>
      <c r="FG370" s="17"/>
      <c r="FH370" s="17"/>
      <c r="FI370" s="17"/>
      <c r="FJ370" s="17"/>
      <c r="FK370" s="17"/>
      <c r="FL370" s="17"/>
      <c r="FM370" s="17"/>
      <c r="FN370" s="17"/>
      <c r="FO370" s="17"/>
      <c r="FP370" s="17"/>
      <c r="FQ370" s="17"/>
      <c r="FR370" s="17"/>
      <c r="FS370" s="17"/>
      <c r="FT370" s="17"/>
      <c r="FU370" s="17"/>
      <c r="FV370" s="17"/>
      <c r="FW370" s="17"/>
      <c r="FX370" s="17"/>
      <c r="FY370" s="17"/>
      <c r="FZ370" s="17"/>
      <c r="GA370" s="17"/>
      <c r="GB370" s="17"/>
      <c r="GC370" s="17"/>
      <c r="GD370" s="17"/>
      <c r="GE370" s="17"/>
      <c r="GF370" s="17"/>
      <c r="GG370" s="17"/>
      <c r="GH370" s="17"/>
      <c r="GI370" s="17"/>
      <c r="GJ370" s="17"/>
      <c r="GK370" s="17"/>
      <c r="GL370" s="17"/>
      <c r="GM370" s="17"/>
      <c r="GN370" s="17"/>
      <c r="GO370" s="17"/>
      <c r="GP370" s="17"/>
      <c r="GQ370" s="17"/>
      <c r="GR370" s="17"/>
      <c r="GS370" s="17"/>
      <c r="GT370" s="17"/>
      <c r="GU370" s="17"/>
      <c r="GV370" s="17"/>
      <c r="GW370" s="17"/>
      <c r="GX370" s="17"/>
      <c r="GY370" s="17"/>
      <c r="GZ370" s="17"/>
      <c r="HA370" s="17"/>
      <c r="HB370" s="17"/>
      <c r="HC370" s="17"/>
      <c r="HD370" s="17"/>
      <c r="HE370" s="17"/>
      <c r="HF370" s="17"/>
      <c r="HG370" s="17"/>
      <c r="HH370" s="17"/>
      <c r="HI370" s="17"/>
      <c r="HJ370" s="17"/>
      <c r="HK370" s="17"/>
      <c r="HL370" s="17"/>
      <c r="HM370" s="17"/>
      <c r="HN370" s="17"/>
    </row>
    <row r="371" spans="2:222" s="18" customFormat="1">
      <c r="B371" s="129" t="s">
        <v>993</v>
      </c>
      <c r="C371" s="7" t="s">
        <v>192</v>
      </c>
      <c r="D371" s="129" t="s">
        <v>5</v>
      </c>
      <c r="E371" s="129">
        <v>110</v>
      </c>
      <c r="F371" s="129" t="s">
        <v>178</v>
      </c>
      <c r="G371" s="129" t="s">
        <v>22</v>
      </c>
      <c r="H371" s="15" t="s">
        <v>193</v>
      </c>
      <c r="I371" s="16">
        <v>67.599999999999994</v>
      </c>
      <c r="J371" s="16">
        <f t="shared" si="17"/>
        <v>7435.9999999999991</v>
      </c>
      <c r="K371" s="17"/>
      <c r="L371" s="17"/>
      <c r="M371" s="17"/>
      <c r="N371" s="17"/>
      <c r="O371" s="17"/>
      <c r="P371" s="17"/>
      <c r="Q371" s="17"/>
      <c r="R371" s="17"/>
      <c r="S371" s="17"/>
      <c r="T371" s="17"/>
      <c r="U371" s="17"/>
      <c r="V371" s="17"/>
      <c r="W371" s="17"/>
      <c r="X371" s="17"/>
      <c r="Y371" s="17"/>
      <c r="Z371" s="17"/>
      <c r="AA371" s="17"/>
      <c r="AB371" s="17"/>
      <c r="AC371" s="17"/>
      <c r="AD371" s="17"/>
      <c r="AE371" s="17"/>
      <c r="AF371" s="17"/>
      <c r="AG371" s="17"/>
      <c r="AH371" s="17"/>
      <c r="AI371" s="17"/>
      <c r="AJ371" s="17"/>
      <c r="AK371" s="17"/>
      <c r="AL371" s="17"/>
      <c r="AM371" s="17"/>
      <c r="AN371" s="17"/>
      <c r="AO371" s="17"/>
      <c r="AP371" s="17"/>
      <c r="AQ371" s="17"/>
      <c r="AR371" s="17"/>
      <c r="AS371" s="17"/>
      <c r="AT371" s="17"/>
      <c r="AU371" s="17"/>
      <c r="AV371" s="17"/>
      <c r="AW371" s="17"/>
      <c r="AX371" s="17"/>
      <c r="AY371" s="17"/>
      <c r="AZ371" s="17"/>
      <c r="BA371" s="17"/>
      <c r="BB371" s="17"/>
      <c r="BC371" s="17"/>
      <c r="BD371" s="17"/>
      <c r="BE371" s="17"/>
      <c r="BF371" s="17"/>
      <c r="BG371" s="17"/>
      <c r="BH371" s="17"/>
      <c r="BI371" s="17"/>
      <c r="BJ371" s="17"/>
      <c r="BK371" s="17"/>
      <c r="BL371" s="17"/>
      <c r="BM371" s="17"/>
      <c r="BN371" s="17"/>
      <c r="BO371" s="17"/>
      <c r="BP371" s="17"/>
      <c r="BQ371" s="17"/>
      <c r="BR371" s="17"/>
      <c r="BS371" s="17"/>
      <c r="BT371" s="17"/>
      <c r="BU371" s="17"/>
      <c r="BV371" s="17"/>
      <c r="BW371" s="17"/>
      <c r="BX371" s="17"/>
      <c r="BY371" s="17"/>
      <c r="BZ371" s="17"/>
      <c r="CA371" s="17"/>
      <c r="CB371" s="17"/>
      <c r="CC371" s="17"/>
      <c r="CD371" s="17"/>
      <c r="CE371" s="17"/>
      <c r="CF371" s="17"/>
      <c r="CG371" s="17"/>
      <c r="CH371" s="17"/>
      <c r="CI371" s="17"/>
      <c r="CJ371" s="17"/>
      <c r="CK371" s="17"/>
      <c r="CL371" s="17"/>
      <c r="CM371" s="17"/>
      <c r="CN371" s="17"/>
      <c r="CO371" s="17"/>
      <c r="CP371" s="17"/>
      <c r="CQ371" s="17"/>
      <c r="CR371" s="17"/>
      <c r="CS371" s="17"/>
      <c r="CT371" s="17"/>
      <c r="CU371" s="17"/>
      <c r="CV371" s="17"/>
      <c r="CW371" s="17"/>
      <c r="CX371" s="17"/>
      <c r="CY371" s="17"/>
      <c r="CZ371" s="17"/>
      <c r="DA371" s="17"/>
      <c r="DB371" s="17"/>
      <c r="DC371" s="17"/>
      <c r="DD371" s="17"/>
      <c r="DE371" s="17"/>
      <c r="DF371" s="17"/>
      <c r="DG371" s="17"/>
      <c r="DH371" s="17"/>
      <c r="DI371" s="17"/>
      <c r="DJ371" s="17"/>
      <c r="DK371" s="17"/>
      <c r="DL371" s="17"/>
      <c r="DM371" s="17"/>
      <c r="DN371" s="17"/>
      <c r="DO371" s="17"/>
      <c r="DP371" s="17"/>
      <c r="DQ371" s="17"/>
      <c r="DR371" s="17"/>
      <c r="DS371" s="17"/>
      <c r="DT371" s="17"/>
      <c r="DU371" s="17"/>
      <c r="DV371" s="17"/>
      <c r="DW371" s="17"/>
      <c r="DX371" s="17"/>
      <c r="DY371" s="17"/>
      <c r="DZ371" s="17"/>
      <c r="EA371" s="17"/>
      <c r="EB371" s="17"/>
      <c r="EC371" s="17"/>
      <c r="ED371" s="17"/>
      <c r="EE371" s="17"/>
      <c r="EF371" s="17"/>
      <c r="EG371" s="17"/>
      <c r="EH371" s="17"/>
      <c r="EI371" s="17"/>
      <c r="EJ371" s="17"/>
      <c r="EK371" s="17"/>
      <c r="EL371" s="17"/>
      <c r="EM371" s="17"/>
      <c r="EN371" s="17"/>
      <c r="EO371" s="17"/>
      <c r="EP371" s="17"/>
      <c r="EQ371" s="17"/>
      <c r="ER371" s="17"/>
      <c r="ES371" s="17"/>
      <c r="ET371" s="17"/>
      <c r="EU371" s="17"/>
      <c r="EV371" s="17"/>
      <c r="EW371" s="17"/>
      <c r="EX371" s="17"/>
      <c r="EY371" s="17"/>
      <c r="EZ371" s="17"/>
      <c r="FA371" s="17"/>
      <c r="FB371" s="17"/>
      <c r="FC371" s="17"/>
      <c r="FD371" s="17"/>
      <c r="FE371" s="17"/>
      <c r="FF371" s="17"/>
      <c r="FG371" s="17"/>
      <c r="FH371" s="17"/>
      <c r="FI371" s="17"/>
      <c r="FJ371" s="17"/>
      <c r="FK371" s="17"/>
      <c r="FL371" s="17"/>
      <c r="FM371" s="17"/>
      <c r="FN371" s="17"/>
      <c r="FO371" s="17"/>
      <c r="FP371" s="17"/>
      <c r="FQ371" s="17"/>
      <c r="FR371" s="17"/>
      <c r="FS371" s="17"/>
      <c r="FT371" s="17"/>
      <c r="FU371" s="17"/>
      <c r="FV371" s="17"/>
      <c r="FW371" s="17"/>
      <c r="FX371" s="17"/>
      <c r="FY371" s="17"/>
      <c r="FZ371" s="17"/>
      <c r="GA371" s="17"/>
      <c r="GB371" s="17"/>
      <c r="GC371" s="17"/>
      <c r="GD371" s="17"/>
      <c r="GE371" s="17"/>
      <c r="GF371" s="17"/>
      <c r="GG371" s="17"/>
      <c r="GH371" s="17"/>
      <c r="GI371" s="17"/>
      <c r="GJ371" s="17"/>
      <c r="GK371" s="17"/>
      <c r="GL371" s="17"/>
      <c r="GM371" s="17"/>
      <c r="GN371" s="17"/>
      <c r="GO371" s="17"/>
      <c r="GP371" s="17"/>
      <c r="GQ371" s="17"/>
      <c r="GR371" s="17"/>
      <c r="GS371" s="17"/>
      <c r="GT371" s="17"/>
      <c r="GU371" s="17"/>
      <c r="GV371" s="17"/>
      <c r="GW371" s="17"/>
      <c r="GX371" s="17"/>
      <c r="GY371" s="17"/>
      <c r="GZ371" s="17"/>
      <c r="HA371" s="17"/>
      <c r="HB371" s="17"/>
      <c r="HC371" s="17"/>
      <c r="HD371" s="17"/>
      <c r="HE371" s="17"/>
      <c r="HF371" s="17"/>
      <c r="HG371" s="17"/>
      <c r="HH371" s="17"/>
      <c r="HI371" s="17"/>
      <c r="HJ371" s="17"/>
      <c r="HK371" s="17"/>
      <c r="HL371" s="17"/>
      <c r="HM371" s="17"/>
      <c r="HN371" s="17"/>
    </row>
    <row r="372" spans="2:222" s="18" customFormat="1">
      <c r="B372" s="129" t="s">
        <v>994</v>
      </c>
      <c r="C372" s="7" t="s">
        <v>194</v>
      </c>
      <c r="D372" s="129" t="s">
        <v>5</v>
      </c>
      <c r="E372" s="129">
        <v>20</v>
      </c>
      <c r="F372" s="129" t="s">
        <v>151</v>
      </c>
      <c r="G372" s="129" t="s">
        <v>22</v>
      </c>
      <c r="H372" s="15" t="s">
        <v>195</v>
      </c>
      <c r="I372" s="16">
        <v>24.66</v>
      </c>
      <c r="J372" s="16">
        <f t="shared" si="17"/>
        <v>493.2</v>
      </c>
      <c r="K372" s="17"/>
      <c r="L372" s="17"/>
      <c r="M372" s="17"/>
      <c r="N372" s="17"/>
      <c r="O372" s="17"/>
      <c r="P372" s="17"/>
      <c r="Q372" s="17"/>
      <c r="R372" s="17"/>
      <c r="S372" s="17"/>
      <c r="T372" s="17"/>
      <c r="U372" s="17"/>
      <c r="V372" s="17"/>
      <c r="W372" s="17"/>
      <c r="X372" s="17"/>
      <c r="Y372" s="17"/>
      <c r="Z372" s="17"/>
      <c r="AA372" s="17"/>
      <c r="AB372" s="17"/>
      <c r="AC372" s="17"/>
      <c r="AD372" s="17"/>
      <c r="AE372" s="17"/>
      <c r="AF372" s="17"/>
      <c r="AG372" s="17"/>
      <c r="AH372" s="17"/>
      <c r="AI372" s="17"/>
      <c r="AJ372" s="17"/>
      <c r="AK372" s="17"/>
      <c r="AL372" s="17"/>
      <c r="AM372" s="17"/>
      <c r="AN372" s="17"/>
      <c r="AO372" s="17"/>
      <c r="AP372" s="17"/>
      <c r="AQ372" s="17"/>
      <c r="AR372" s="17"/>
      <c r="AS372" s="17"/>
      <c r="AT372" s="17"/>
      <c r="AU372" s="17"/>
      <c r="AV372" s="17"/>
      <c r="AW372" s="17"/>
      <c r="AX372" s="17"/>
      <c r="AY372" s="17"/>
      <c r="AZ372" s="17"/>
      <c r="BA372" s="17"/>
      <c r="BB372" s="17"/>
      <c r="BC372" s="17"/>
      <c r="BD372" s="17"/>
      <c r="BE372" s="17"/>
      <c r="BF372" s="17"/>
      <c r="BG372" s="17"/>
      <c r="BH372" s="17"/>
      <c r="BI372" s="17"/>
      <c r="BJ372" s="17"/>
      <c r="BK372" s="17"/>
      <c r="BL372" s="17"/>
      <c r="BM372" s="17"/>
      <c r="BN372" s="17"/>
      <c r="BO372" s="17"/>
      <c r="BP372" s="17"/>
      <c r="BQ372" s="17"/>
      <c r="BR372" s="17"/>
      <c r="BS372" s="17"/>
      <c r="BT372" s="17"/>
      <c r="BU372" s="17"/>
      <c r="BV372" s="17"/>
      <c r="BW372" s="17"/>
      <c r="BX372" s="17"/>
      <c r="BY372" s="17"/>
      <c r="BZ372" s="17"/>
      <c r="CA372" s="17"/>
      <c r="CB372" s="17"/>
      <c r="CC372" s="17"/>
      <c r="CD372" s="17"/>
      <c r="CE372" s="17"/>
      <c r="CF372" s="17"/>
      <c r="CG372" s="17"/>
      <c r="CH372" s="17"/>
      <c r="CI372" s="17"/>
      <c r="CJ372" s="17"/>
      <c r="CK372" s="17"/>
      <c r="CL372" s="17"/>
      <c r="CM372" s="17"/>
      <c r="CN372" s="17"/>
      <c r="CO372" s="17"/>
      <c r="CP372" s="17"/>
      <c r="CQ372" s="17"/>
      <c r="CR372" s="17"/>
      <c r="CS372" s="17"/>
      <c r="CT372" s="17"/>
      <c r="CU372" s="17"/>
      <c r="CV372" s="17"/>
      <c r="CW372" s="17"/>
      <c r="CX372" s="17"/>
      <c r="CY372" s="17"/>
      <c r="CZ372" s="17"/>
      <c r="DA372" s="17"/>
      <c r="DB372" s="17"/>
      <c r="DC372" s="17"/>
      <c r="DD372" s="17"/>
      <c r="DE372" s="17"/>
      <c r="DF372" s="17"/>
      <c r="DG372" s="17"/>
      <c r="DH372" s="17"/>
      <c r="DI372" s="17"/>
      <c r="DJ372" s="17"/>
      <c r="DK372" s="17"/>
      <c r="DL372" s="17"/>
      <c r="DM372" s="17"/>
      <c r="DN372" s="17"/>
      <c r="DO372" s="17"/>
      <c r="DP372" s="17"/>
      <c r="DQ372" s="17"/>
      <c r="DR372" s="17"/>
      <c r="DS372" s="17"/>
      <c r="DT372" s="17"/>
      <c r="DU372" s="17"/>
      <c r="DV372" s="17"/>
      <c r="DW372" s="17"/>
      <c r="DX372" s="17"/>
      <c r="DY372" s="17"/>
      <c r="DZ372" s="17"/>
      <c r="EA372" s="17"/>
      <c r="EB372" s="17"/>
      <c r="EC372" s="17"/>
      <c r="ED372" s="17"/>
      <c r="EE372" s="17"/>
      <c r="EF372" s="17"/>
      <c r="EG372" s="17"/>
      <c r="EH372" s="17"/>
      <c r="EI372" s="17"/>
      <c r="EJ372" s="17"/>
      <c r="EK372" s="17"/>
      <c r="EL372" s="17"/>
      <c r="EM372" s="17"/>
      <c r="EN372" s="17"/>
      <c r="EO372" s="17"/>
      <c r="EP372" s="17"/>
      <c r="EQ372" s="17"/>
      <c r="ER372" s="17"/>
      <c r="ES372" s="17"/>
      <c r="ET372" s="17"/>
      <c r="EU372" s="17"/>
      <c r="EV372" s="17"/>
      <c r="EW372" s="17"/>
      <c r="EX372" s="17"/>
      <c r="EY372" s="17"/>
      <c r="EZ372" s="17"/>
      <c r="FA372" s="17"/>
      <c r="FB372" s="17"/>
      <c r="FC372" s="17"/>
      <c r="FD372" s="17"/>
      <c r="FE372" s="17"/>
      <c r="FF372" s="17"/>
      <c r="FG372" s="17"/>
      <c r="FH372" s="17"/>
      <c r="FI372" s="17"/>
      <c r="FJ372" s="17"/>
      <c r="FK372" s="17"/>
      <c r="FL372" s="17"/>
      <c r="FM372" s="17"/>
      <c r="FN372" s="17"/>
      <c r="FO372" s="17"/>
      <c r="FP372" s="17"/>
      <c r="FQ372" s="17"/>
      <c r="FR372" s="17"/>
      <c r="FS372" s="17"/>
      <c r="FT372" s="17"/>
      <c r="FU372" s="17"/>
      <c r="FV372" s="17"/>
      <c r="FW372" s="17"/>
      <c r="FX372" s="17"/>
      <c r="FY372" s="17"/>
      <c r="FZ372" s="17"/>
      <c r="GA372" s="17"/>
      <c r="GB372" s="17"/>
      <c r="GC372" s="17"/>
      <c r="GD372" s="17"/>
      <c r="GE372" s="17"/>
      <c r="GF372" s="17"/>
      <c r="GG372" s="17"/>
      <c r="GH372" s="17"/>
      <c r="GI372" s="17"/>
      <c r="GJ372" s="17"/>
      <c r="GK372" s="17"/>
      <c r="GL372" s="17"/>
      <c r="GM372" s="17"/>
      <c r="GN372" s="17"/>
      <c r="GO372" s="17"/>
      <c r="GP372" s="17"/>
      <c r="GQ372" s="17"/>
      <c r="GR372" s="17"/>
      <c r="GS372" s="17"/>
      <c r="GT372" s="17"/>
      <c r="GU372" s="17"/>
      <c r="GV372" s="17"/>
      <c r="GW372" s="17"/>
      <c r="GX372" s="17"/>
      <c r="GY372" s="17"/>
      <c r="GZ372" s="17"/>
      <c r="HA372" s="17"/>
      <c r="HB372" s="17"/>
      <c r="HC372" s="17"/>
      <c r="HD372" s="17"/>
      <c r="HE372" s="17"/>
      <c r="HF372" s="17"/>
      <c r="HG372" s="17"/>
      <c r="HH372" s="17"/>
      <c r="HI372" s="17"/>
      <c r="HJ372" s="17"/>
      <c r="HK372" s="17"/>
      <c r="HL372" s="17"/>
      <c r="HM372" s="17"/>
      <c r="HN372" s="17"/>
    </row>
    <row r="373" spans="2:222" s="18" customFormat="1" ht="22.5">
      <c r="B373" s="129" t="s">
        <v>995</v>
      </c>
      <c r="C373" s="7" t="s">
        <v>196</v>
      </c>
      <c r="D373" s="129" t="s">
        <v>5</v>
      </c>
      <c r="E373" s="129">
        <v>140</v>
      </c>
      <c r="F373" s="129" t="s">
        <v>151</v>
      </c>
      <c r="G373" s="129" t="s">
        <v>22</v>
      </c>
      <c r="H373" s="15" t="s">
        <v>197</v>
      </c>
      <c r="I373" s="16">
        <v>7.19</v>
      </c>
      <c r="J373" s="16">
        <f t="shared" si="17"/>
        <v>1006.6</v>
      </c>
      <c r="K373" s="17"/>
      <c r="L373" s="17"/>
      <c r="M373" s="17"/>
      <c r="N373" s="17"/>
      <c r="O373" s="17"/>
      <c r="P373" s="17"/>
      <c r="Q373" s="17"/>
      <c r="R373" s="17"/>
      <c r="S373" s="17"/>
      <c r="T373" s="17"/>
      <c r="U373" s="17"/>
      <c r="V373" s="17"/>
      <c r="W373" s="17"/>
      <c r="X373" s="17"/>
      <c r="Y373" s="17"/>
      <c r="Z373" s="17"/>
      <c r="AA373" s="17"/>
      <c r="AB373" s="17"/>
      <c r="AC373" s="17"/>
      <c r="AD373" s="17"/>
      <c r="AE373" s="17"/>
      <c r="AF373" s="17"/>
      <c r="AG373" s="17"/>
      <c r="AH373" s="17"/>
      <c r="AI373" s="17"/>
      <c r="AJ373" s="17"/>
      <c r="AK373" s="17"/>
      <c r="AL373" s="17"/>
      <c r="AM373" s="17"/>
      <c r="AN373" s="17"/>
      <c r="AO373" s="17"/>
      <c r="AP373" s="17"/>
      <c r="AQ373" s="17"/>
      <c r="AR373" s="17"/>
      <c r="AS373" s="17"/>
      <c r="AT373" s="17"/>
      <c r="AU373" s="17"/>
      <c r="AV373" s="17"/>
      <c r="AW373" s="17"/>
      <c r="AX373" s="17"/>
      <c r="AY373" s="17"/>
      <c r="AZ373" s="17"/>
      <c r="BA373" s="17"/>
      <c r="BB373" s="17"/>
      <c r="BC373" s="17"/>
      <c r="BD373" s="17"/>
      <c r="BE373" s="17"/>
      <c r="BF373" s="17"/>
      <c r="BG373" s="17"/>
      <c r="BH373" s="17"/>
      <c r="BI373" s="17"/>
      <c r="BJ373" s="17"/>
      <c r="BK373" s="17"/>
      <c r="BL373" s="17"/>
      <c r="BM373" s="17"/>
      <c r="BN373" s="17"/>
      <c r="BO373" s="17"/>
      <c r="BP373" s="17"/>
      <c r="BQ373" s="17"/>
      <c r="BR373" s="17"/>
      <c r="BS373" s="17"/>
      <c r="BT373" s="17"/>
      <c r="BU373" s="17"/>
      <c r="BV373" s="17"/>
      <c r="BW373" s="17"/>
      <c r="BX373" s="17"/>
      <c r="BY373" s="17"/>
      <c r="BZ373" s="17"/>
      <c r="CA373" s="17"/>
      <c r="CB373" s="17"/>
      <c r="CC373" s="17"/>
      <c r="CD373" s="17"/>
      <c r="CE373" s="17"/>
      <c r="CF373" s="17"/>
      <c r="CG373" s="17"/>
      <c r="CH373" s="17"/>
      <c r="CI373" s="17"/>
      <c r="CJ373" s="17"/>
      <c r="CK373" s="17"/>
      <c r="CL373" s="17"/>
      <c r="CM373" s="17"/>
      <c r="CN373" s="17"/>
      <c r="CO373" s="17"/>
      <c r="CP373" s="17"/>
      <c r="CQ373" s="17"/>
      <c r="CR373" s="17"/>
      <c r="CS373" s="17"/>
      <c r="CT373" s="17"/>
      <c r="CU373" s="17"/>
      <c r="CV373" s="17"/>
      <c r="CW373" s="17"/>
      <c r="CX373" s="17"/>
      <c r="CY373" s="17"/>
      <c r="CZ373" s="17"/>
      <c r="DA373" s="17"/>
      <c r="DB373" s="17"/>
      <c r="DC373" s="17"/>
      <c r="DD373" s="17"/>
      <c r="DE373" s="17"/>
      <c r="DF373" s="17"/>
      <c r="DG373" s="17"/>
      <c r="DH373" s="17"/>
      <c r="DI373" s="17"/>
      <c r="DJ373" s="17"/>
      <c r="DK373" s="17"/>
      <c r="DL373" s="17"/>
      <c r="DM373" s="17"/>
      <c r="DN373" s="17"/>
      <c r="DO373" s="17"/>
      <c r="DP373" s="17"/>
      <c r="DQ373" s="17"/>
      <c r="DR373" s="17"/>
      <c r="DS373" s="17"/>
      <c r="DT373" s="17"/>
      <c r="DU373" s="17"/>
      <c r="DV373" s="17"/>
      <c r="DW373" s="17"/>
      <c r="DX373" s="17"/>
      <c r="DY373" s="17"/>
      <c r="DZ373" s="17"/>
      <c r="EA373" s="17"/>
      <c r="EB373" s="17"/>
      <c r="EC373" s="17"/>
      <c r="ED373" s="17"/>
      <c r="EE373" s="17"/>
      <c r="EF373" s="17"/>
      <c r="EG373" s="17"/>
      <c r="EH373" s="17"/>
      <c r="EI373" s="17"/>
      <c r="EJ373" s="17"/>
      <c r="EK373" s="17"/>
      <c r="EL373" s="17"/>
      <c r="EM373" s="17"/>
      <c r="EN373" s="17"/>
      <c r="EO373" s="17"/>
      <c r="EP373" s="17"/>
      <c r="EQ373" s="17"/>
      <c r="ER373" s="17"/>
      <c r="ES373" s="17"/>
      <c r="ET373" s="17"/>
      <c r="EU373" s="17"/>
      <c r="EV373" s="17"/>
      <c r="EW373" s="17"/>
      <c r="EX373" s="17"/>
      <c r="EY373" s="17"/>
      <c r="EZ373" s="17"/>
      <c r="FA373" s="17"/>
      <c r="FB373" s="17"/>
      <c r="FC373" s="17"/>
      <c r="FD373" s="17"/>
      <c r="FE373" s="17"/>
      <c r="FF373" s="17"/>
      <c r="FG373" s="17"/>
      <c r="FH373" s="17"/>
      <c r="FI373" s="17"/>
      <c r="FJ373" s="17"/>
      <c r="FK373" s="17"/>
      <c r="FL373" s="17"/>
      <c r="FM373" s="17"/>
      <c r="FN373" s="17"/>
      <c r="FO373" s="17"/>
      <c r="FP373" s="17"/>
      <c r="FQ373" s="17"/>
      <c r="FR373" s="17"/>
      <c r="FS373" s="17"/>
      <c r="FT373" s="17"/>
      <c r="FU373" s="17"/>
      <c r="FV373" s="17"/>
      <c r="FW373" s="17"/>
      <c r="FX373" s="17"/>
      <c r="FY373" s="17"/>
      <c r="FZ373" s="17"/>
      <c r="GA373" s="17"/>
      <c r="GB373" s="17"/>
      <c r="GC373" s="17"/>
      <c r="GD373" s="17"/>
      <c r="GE373" s="17"/>
      <c r="GF373" s="17"/>
      <c r="GG373" s="17"/>
      <c r="GH373" s="17"/>
      <c r="GI373" s="17"/>
      <c r="GJ373" s="17"/>
      <c r="GK373" s="17"/>
      <c r="GL373" s="17"/>
      <c r="GM373" s="17"/>
      <c r="GN373" s="17"/>
      <c r="GO373" s="17"/>
      <c r="GP373" s="17"/>
      <c r="GQ373" s="17"/>
      <c r="GR373" s="17"/>
      <c r="GS373" s="17"/>
      <c r="GT373" s="17"/>
      <c r="GU373" s="17"/>
      <c r="GV373" s="17"/>
      <c r="GW373" s="17"/>
      <c r="GX373" s="17"/>
      <c r="GY373" s="17"/>
      <c r="GZ373" s="17"/>
      <c r="HA373" s="17"/>
      <c r="HB373" s="17"/>
      <c r="HC373" s="17"/>
      <c r="HD373" s="17"/>
      <c r="HE373" s="17"/>
      <c r="HF373" s="17"/>
      <c r="HG373" s="17"/>
      <c r="HH373" s="17"/>
      <c r="HI373" s="17"/>
      <c r="HJ373" s="17"/>
      <c r="HK373" s="17"/>
      <c r="HL373" s="17"/>
      <c r="HM373" s="17"/>
      <c r="HN373" s="17"/>
    </row>
    <row r="374" spans="2:222" s="18" customFormat="1" ht="22.5">
      <c r="B374" s="129" t="s">
        <v>996</v>
      </c>
      <c r="C374" s="7" t="s">
        <v>198</v>
      </c>
      <c r="D374" s="129" t="s">
        <v>5</v>
      </c>
      <c r="E374" s="129">
        <v>35</v>
      </c>
      <c r="F374" s="129" t="s">
        <v>151</v>
      </c>
      <c r="G374" s="129" t="s">
        <v>22</v>
      </c>
      <c r="H374" s="15" t="s">
        <v>199</v>
      </c>
      <c r="I374" s="16">
        <v>8.08</v>
      </c>
      <c r="J374" s="16">
        <f t="shared" si="17"/>
        <v>282.8</v>
      </c>
      <c r="K374" s="17"/>
      <c r="L374" s="17"/>
      <c r="M374" s="17"/>
      <c r="N374" s="17"/>
      <c r="O374" s="17"/>
      <c r="P374" s="17"/>
      <c r="Q374" s="17"/>
      <c r="R374" s="17"/>
      <c r="S374" s="17"/>
      <c r="T374" s="17"/>
      <c r="U374" s="17"/>
      <c r="V374" s="17"/>
      <c r="W374" s="17"/>
      <c r="X374" s="17"/>
      <c r="Y374" s="17"/>
      <c r="Z374" s="17"/>
      <c r="AA374" s="17"/>
      <c r="AB374" s="17"/>
      <c r="AC374" s="17"/>
      <c r="AD374" s="17"/>
      <c r="AE374" s="17"/>
      <c r="AF374" s="17"/>
      <c r="AG374" s="17"/>
      <c r="AH374" s="17"/>
      <c r="AI374" s="17"/>
      <c r="AJ374" s="17"/>
      <c r="AK374" s="17"/>
      <c r="AL374" s="17"/>
      <c r="AM374" s="17"/>
      <c r="AN374" s="17"/>
      <c r="AO374" s="17"/>
      <c r="AP374" s="17"/>
      <c r="AQ374" s="17"/>
      <c r="AR374" s="17"/>
      <c r="AS374" s="17"/>
      <c r="AT374" s="17"/>
      <c r="AU374" s="17"/>
      <c r="AV374" s="17"/>
      <c r="AW374" s="17"/>
      <c r="AX374" s="17"/>
      <c r="AY374" s="17"/>
      <c r="AZ374" s="17"/>
      <c r="BA374" s="17"/>
      <c r="BB374" s="17"/>
      <c r="BC374" s="17"/>
      <c r="BD374" s="17"/>
      <c r="BE374" s="17"/>
      <c r="BF374" s="17"/>
      <c r="BG374" s="17"/>
      <c r="BH374" s="17"/>
      <c r="BI374" s="17"/>
      <c r="BJ374" s="17"/>
      <c r="BK374" s="17"/>
      <c r="BL374" s="17"/>
      <c r="BM374" s="17"/>
      <c r="BN374" s="17"/>
      <c r="BO374" s="17"/>
      <c r="BP374" s="17"/>
      <c r="BQ374" s="17"/>
      <c r="BR374" s="17"/>
      <c r="BS374" s="17"/>
      <c r="BT374" s="17"/>
      <c r="BU374" s="17"/>
      <c r="BV374" s="17"/>
      <c r="BW374" s="17"/>
      <c r="BX374" s="17"/>
      <c r="BY374" s="17"/>
      <c r="BZ374" s="17"/>
      <c r="CA374" s="17"/>
      <c r="CB374" s="17"/>
      <c r="CC374" s="17"/>
      <c r="CD374" s="17"/>
      <c r="CE374" s="17"/>
      <c r="CF374" s="17"/>
      <c r="CG374" s="17"/>
      <c r="CH374" s="17"/>
      <c r="CI374" s="17"/>
      <c r="CJ374" s="17"/>
      <c r="CK374" s="17"/>
      <c r="CL374" s="17"/>
      <c r="CM374" s="17"/>
      <c r="CN374" s="17"/>
      <c r="CO374" s="17"/>
      <c r="CP374" s="17"/>
      <c r="CQ374" s="17"/>
      <c r="CR374" s="17"/>
      <c r="CS374" s="17"/>
      <c r="CT374" s="17"/>
      <c r="CU374" s="17"/>
      <c r="CV374" s="17"/>
      <c r="CW374" s="17"/>
      <c r="CX374" s="17"/>
      <c r="CY374" s="17"/>
      <c r="CZ374" s="17"/>
      <c r="DA374" s="17"/>
      <c r="DB374" s="17"/>
      <c r="DC374" s="17"/>
      <c r="DD374" s="17"/>
      <c r="DE374" s="17"/>
      <c r="DF374" s="17"/>
      <c r="DG374" s="17"/>
      <c r="DH374" s="17"/>
      <c r="DI374" s="17"/>
      <c r="DJ374" s="17"/>
      <c r="DK374" s="17"/>
      <c r="DL374" s="17"/>
      <c r="DM374" s="17"/>
      <c r="DN374" s="17"/>
      <c r="DO374" s="17"/>
      <c r="DP374" s="17"/>
      <c r="DQ374" s="17"/>
      <c r="DR374" s="17"/>
      <c r="DS374" s="17"/>
      <c r="DT374" s="17"/>
      <c r="DU374" s="17"/>
      <c r="DV374" s="17"/>
      <c r="DW374" s="17"/>
      <c r="DX374" s="17"/>
      <c r="DY374" s="17"/>
      <c r="DZ374" s="17"/>
      <c r="EA374" s="17"/>
      <c r="EB374" s="17"/>
      <c r="EC374" s="17"/>
      <c r="ED374" s="17"/>
      <c r="EE374" s="17"/>
      <c r="EF374" s="17"/>
      <c r="EG374" s="17"/>
      <c r="EH374" s="17"/>
      <c r="EI374" s="17"/>
      <c r="EJ374" s="17"/>
      <c r="EK374" s="17"/>
      <c r="EL374" s="17"/>
      <c r="EM374" s="17"/>
      <c r="EN374" s="17"/>
      <c r="EO374" s="17"/>
      <c r="EP374" s="17"/>
      <c r="EQ374" s="17"/>
      <c r="ER374" s="17"/>
      <c r="ES374" s="17"/>
      <c r="ET374" s="17"/>
      <c r="EU374" s="17"/>
      <c r="EV374" s="17"/>
      <c r="EW374" s="17"/>
      <c r="EX374" s="17"/>
      <c r="EY374" s="17"/>
      <c r="EZ374" s="17"/>
      <c r="FA374" s="17"/>
      <c r="FB374" s="17"/>
      <c r="FC374" s="17"/>
      <c r="FD374" s="17"/>
      <c r="FE374" s="17"/>
      <c r="FF374" s="17"/>
      <c r="FG374" s="17"/>
      <c r="FH374" s="17"/>
      <c r="FI374" s="17"/>
      <c r="FJ374" s="17"/>
      <c r="FK374" s="17"/>
      <c r="FL374" s="17"/>
      <c r="FM374" s="17"/>
      <c r="FN374" s="17"/>
      <c r="FO374" s="17"/>
      <c r="FP374" s="17"/>
      <c r="FQ374" s="17"/>
      <c r="FR374" s="17"/>
      <c r="FS374" s="17"/>
      <c r="FT374" s="17"/>
      <c r="FU374" s="17"/>
      <c r="FV374" s="17"/>
      <c r="FW374" s="17"/>
      <c r="FX374" s="17"/>
      <c r="FY374" s="17"/>
      <c r="FZ374" s="17"/>
      <c r="GA374" s="17"/>
      <c r="GB374" s="17"/>
      <c r="GC374" s="17"/>
      <c r="GD374" s="17"/>
      <c r="GE374" s="17"/>
      <c r="GF374" s="17"/>
      <c r="GG374" s="17"/>
      <c r="GH374" s="17"/>
      <c r="GI374" s="17"/>
      <c r="GJ374" s="17"/>
      <c r="GK374" s="17"/>
      <c r="GL374" s="17"/>
      <c r="GM374" s="17"/>
      <c r="GN374" s="17"/>
      <c r="GO374" s="17"/>
      <c r="GP374" s="17"/>
      <c r="GQ374" s="17"/>
      <c r="GR374" s="17"/>
      <c r="GS374" s="17"/>
      <c r="GT374" s="17"/>
      <c r="GU374" s="17"/>
      <c r="GV374" s="17"/>
      <c r="GW374" s="17"/>
      <c r="GX374" s="17"/>
      <c r="GY374" s="17"/>
      <c r="GZ374" s="17"/>
      <c r="HA374" s="17"/>
      <c r="HB374" s="17"/>
      <c r="HC374" s="17"/>
      <c r="HD374" s="17"/>
      <c r="HE374" s="17"/>
      <c r="HF374" s="17"/>
      <c r="HG374" s="17"/>
      <c r="HH374" s="17"/>
      <c r="HI374" s="17"/>
      <c r="HJ374" s="17"/>
      <c r="HK374" s="17"/>
      <c r="HL374" s="17"/>
      <c r="HM374" s="17"/>
      <c r="HN374" s="17"/>
    </row>
    <row r="375" spans="2:222" s="18" customFormat="1">
      <c r="B375" s="129" t="s">
        <v>997</v>
      </c>
      <c r="C375" s="7" t="s">
        <v>200</v>
      </c>
      <c r="D375" s="129" t="s">
        <v>5</v>
      </c>
      <c r="E375" s="129">
        <v>180</v>
      </c>
      <c r="F375" s="129" t="s">
        <v>178</v>
      </c>
      <c r="G375" s="129" t="s">
        <v>22</v>
      </c>
      <c r="H375" s="15" t="s">
        <v>201</v>
      </c>
      <c r="I375" s="16">
        <v>18.170000000000002</v>
      </c>
      <c r="J375" s="16">
        <f t="shared" si="17"/>
        <v>3270.6000000000004</v>
      </c>
      <c r="K375" s="17"/>
      <c r="L375" s="17"/>
      <c r="M375" s="17"/>
      <c r="N375" s="17"/>
      <c r="O375" s="17"/>
      <c r="P375" s="17"/>
      <c r="Q375" s="17"/>
      <c r="R375" s="17"/>
      <c r="S375" s="17"/>
      <c r="T375" s="17"/>
      <c r="U375" s="17"/>
      <c r="V375" s="17"/>
      <c r="W375" s="17"/>
      <c r="X375" s="17"/>
      <c r="Y375" s="17"/>
      <c r="Z375" s="17"/>
      <c r="AA375" s="17"/>
      <c r="AB375" s="17"/>
      <c r="AC375" s="17"/>
      <c r="AD375" s="17"/>
      <c r="AE375" s="17"/>
      <c r="AF375" s="17"/>
      <c r="AG375" s="17"/>
      <c r="AH375" s="17"/>
      <c r="AI375" s="17"/>
      <c r="AJ375" s="17"/>
      <c r="AK375" s="17"/>
      <c r="AL375" s="17"/>
      <c r="AM375" s="17"/>
      <c r="AN375" s="17"/>
      <c r="AO375" s="17"/>
      <c r="AP375" s="17"/>
      <c r="AQ375" s="17"/>
      <c r="AR375" s="17"/>
      <c r="AS375" s="17"/>
      <c r="AT375" s="17"/>
      <c r="AU375" s="17"/>
      <c r="AV375" s="17"/>
      <c r="AW375" s="17"/>
      <c r="AX375" s="17"/>
      <c r="AY375" s="17"/>
      <c r="AZ375" s="17"/>
      <c r="BA375" s="17"/>
      <c r="BB375" s="17"/>
      <c r="BC375" s="17"/>
      <c r="BD375" s="17"/>
      <c r="BE375" s="17"/>
      <c r="BF375" s="17"/>
      <c r="BG375" s="17"/>
      <c r="BH375" s="17"/>
      <c r="BI375" s="17"/>
      <c r="BJ375" s="17"/>
      <c r="BK375" s="17"/>
      <c r="BL375" s="17"/>
      <c r="BM375" s="17"/>
      <c r="BN375" s="17"/>
      <c r="BO375" s="17"/>
      <c r="BP375" s="17"/>
      <c r="BQ375" s="17"/>
      <c r="BR375" s="17"/>
      <c r="BS375" s="17"/>
      <c r="BT375" s="17"/>
      <c r="BU375" s="17"/>
      <c r="BV375" s="17"/>
      <c r="BW375" s="17"/>
      <c r="BX375" s="17"/>
      <c r="BY375" s="17"/>
      <c r="BZ375" s="17"/>
      <c r="CA375" s="17"/>
      <c r="CB375" s="17"/>
      <c r="CC375" s="17"/>
      <c r="CD375" s="17"/>
      <c r="CE375" s="17"/>
      <c r="CF375" s="17"/>
      <c r="CG375" s="17"/>
      <c r="CH375" s="17"/>
      <c r="CI375" s="17"/>
      <c r="CJ375" s="17"/>
      <c r="CK375" s="17"/>
      <c r="CL375" s="17"/>
      <c r="CM375" s="17"/>
      <c r="CN375" s="17"/>
      <c r="CO375" s="17"/>
      <c r="CP375" s="17"/>
      <c r="CQ375" s="17"/>
      <c r="CR375" s="17"/>
      <c r="CS375" s="17"/>
      <c r="CT375" s="17"/>
      <c r="CU375" s="17"/>
      <c r="CV375" s="17"/>
      <c r="CW375" s="17"/>
      <c r="CX375" s="17"/>
      <c r="CY375" s="17"/>
      <c r="CZ375" s="17"/>
      <c r="DA375" s="17"/>
      <c r="DB375" s="17"/>
      <c r="DC375" s="17"/>
      <c r="DD375" s="17"/>
      <c r="DE375" s="17"/>
      <c r="DF375" s="17"/>
      <c r="DG375" s="17"/>
      <c r="DH375" s="17"/>
      <c r="DI375" s="17"/>
      <c r="DJ375" s="17"/>
      <c r="DK375" s="17"/>
      <c r="DL375" s="17"/>
      <c r="DM375" s="17"/>
      <c r="DN375" s="17"/>
      <c r="DO375" s="17"/>
      <c r="DP375" s="17"/>
      <c r="DQ375" s="17"/>
      <c r="DR375" s="17"/>
      <c r="DS375" s="17"/>
      <c r="DT375" s="17"/>
      <c r="DU375" s="17"/>
      <c r="DV375" s="17"/>
      <c r="DW375" s="17"/>
      <c r="DX375" s="17"/>
      <c r="DY375" s="17"/>
      <c r="DZ375" s="17"/>
      <c r="EA375" s="17"/>
      <c r="EB375" s="17"/>
      <c r="EC375" s="17"/>
      <c r="ED375" s="17"/>
      <c r="EE375" s="17"/>
      <c r="EF375" s="17"/>
      <c r="EG375" s="17"/>
      <c r="EH375" s="17"/>
      <c r="EI375" s="17"/>
      <c r="EJ375" s="17"/>
      <c r="EK375" s="17"/>
      <c r="EL375" s="17"/>
      <c r="EM375" s="17"/>
      <c r="EN375" s="17"/>
      <c r="EO375" s="17"/>
      <c r="EP375" s="17"/>
      <c r="EQ375" s="17"/>
      <c r="ER375" s="17"/>
      <c r="ES375" s="17"/>
      <c r="ET375" s="17"/>
      <c r="EU375" s="17"/>
      <c r="EV375" s="17"/>
      <c r="EW375" s="17"/>
      <c r="EX375" s="17"/>
      <c r="EY375" s="17"/>
      <c r="EZ375" s="17"/>
      <c r="FA375" s="17"/>
      <c r="FB375" s="17"/>
      <c r="FC375" s="17"/>
      <c r="FD375" s="17"/>
      <c r="FE375" s="17"/>
      <c r="FF375" s="17"/>
      <c r="FG375" s="17"/>
      <c r="FH375" s="17"/>
      <c r="FI375" s="17"/>
      <c r="FJ375" s="17"/>
      <c r="FK375" s="17"/>
      <c r="FL375" s="17"/>
      <c r="FM375" s="17"/>
      <c r="FN375" s="17"/>
      <c r="FO375" s="17"/>
      <c r="FP375" s="17"/>
      <c r="FQ375" s="17"/>
      <c r="FR375" s="17"/>
      <c r="FS375" s="17"/>
      <c r="FT375" s="17"/>
      <c r="FU375" s="17"/>
      <c r="FV375" s="17"/>
      <c r="FW375" s="17"/>
      <c r="FX375" s="17"/>
      <c r="FY375" s="17"/>
      <c r="FZ375" s="17"/>
      <c r="GA375" s="17"/>
      <c r="GB375" s="17"/>
      <c r="GC375" s="17"/>
      <c r="GD375" s="17"/>
      <c r="GE375" s="17"/>
      <c r="GF375" s="17"/>
      <c r="GG375" s="17"/>
      <c r="GH375" s="17"/>
      <c r="GI375" s="17"/>
      <c r="GJ375" s="17"/>
      <c r="GK375" s="17"/>
      <c r="GL375" s="17"/>
      <c r="GM375" s="17"/>
      <c r="GN375" s="17"/>
      <c r="GO375" s="17"/>
      <c r="GP375" s="17"/>
      <c r="GQ375" s="17"/>
      <c r="GR375" s="17"/>
      <c r="GS375" s="17"/>
      <c r="GT375" s="17"/>
      <c r="GU375" s="17"/>
      <c r="GV375" s="17"/>
      <c r="GW375" s="17"/>
      <c r="GX375" s="17"/>
      <c r="GY375" s="17"/>
      <c r="GZ375" s="17"/>
      <c r="HA375" s="17"/>
      <c r="HB375" s="17"/>
      <c r="HC375" s="17"/>
      <c r="HD375" s="17"/>
      <c r="HE375" s="17"/>
      <c r="HF375" s="17"/>
      <c r="HG375" s="17"/>
      <c r="HH375" s="17"/>
      <c r="HI375" s="17"/>
      <c r="HJ375" s="17"/>
      <c r="HK375" s="17"/>
      <c r="HL375" s="17"/>
      <c r="HM375" s="17"/>
      <c r="HN375" s="17"/>
    </row>
    <row r="376" spans="2:222" s="18" customFormat="1">
      <c r="B376" s="129" t="s">
        <v>998</v>
      </c>
      <c r="C376" s="7" t="s">
        <v>202</v>
      </c>
      <c r="D376" s="129" t="s">
        <v>5</v>
      </c>
      <c r="E376" s="129">
        <v>60</v>
      </c>
      <c r="F376" s="129" t="s">
        <v>151</v>
      </c>
      <c r="G376" s="129" t="s">
        <v>1087</v>
      </c>
      <c r="H376" s="15" t="s">
        <v>1091</v>
      </c>
      <c r="I376" s="16">
        <v>4.97</v>
      </c>
      <c r="J376" s="16">
        <f t="shared" si="17"/>
        <v>298.2</v>
      </c>
      <c r="K376" s="17"/>
      <c r="L376" s="17"/>
      <c r="M376" s="17"/>
      <c r="N376" s="17"/>
      <c r="O376" s="17"/>
      <c r="P376" s="17"/>
      <c r="Q376" s="17"/>
      <c r="R376" s="17"/>
      <c r="S376" s="17"/>
      <c r="T376" s="17"/>
      <c r="U376" s="17"/>
      <c r="V376" s="17"/>
      <c r="W376" s="17"/>
      <c r="X376" s="17"/>
      <c r="Y376" s="17"/>
      <c r="Z376" s="17"/>
      <c r="AA376" s="17"/>
      <c r="AB376" s="17"/>
      <c r="AC376" s="17"/>
      <c r="AD376" s="17"/>
      <c r="AE376" s="17"/>
      <c r="AF376" s="17"/>
      <c r="AG376" s="17"/>
      <c r="AH376" s="17"/>
      <c r="AI376" s="17"/>
      <c r="AJ376" s="17"/>
      <c r="AK376" s="17"/>
      <c r="AL376" s="17"/>
      <c r="AM376" s="17"/>
      <c r="AN376" s="17"/>
      <c r="AO376" s="17"/>
      <c r="AP376" s="17"/>
      <c r="AQ376" s="17"/>
      <c r="AR376" s="17"/>
      <c r="AS376" s="17"/>
      <c r="AT376" s="17"/>
      <c r="AU376" s="17"/>
      <c r="AV376" s="17"/>
      <c r="AW376" s="17"/>
      <c r="AX376" s="17"/>
      <c r="AY376" s="17"/>
      <c r="AZ376" s="17"/>
      <c r="BA376" s="17"/>
      <c r="BB376" s="17"/>
      <c r="BC376" s="17"/>
      <c r="BD376" s="17"/>
      <c r="BE376" s="17"/>
      <c r="BF376" s="17"/>
      <c r="BG376" s="17"/>
      <c r="BH376" s="17"/>
      <c r="BI376" s="17"/>
      <c r="BJ376" s="17"/>
      <c r="BK376" s="17"/>
      <c r="BL376" s="17"/>
      <c r="BM376" s="17"/>
      <c r="BN376" s="17"/>
      <c r="BO376" s="17"/>
      <c r="BP376" s="17"/>
      <c r="BQ376" s="17"/>
      <c r="BR376" s="17"/>
      <c r="BS376" s="17"/>
      <c r="BT376" s="17"/>
      <c r="BU376" s="17"/>
      <c r="BV376" s="17"/>
      <c r="BW376" s="17"/>
      <c r="BX376" s="17"/>
      <c r="BY376" s="17"/>
      <c r="BZ376" s="17"/>
      <c r="CA376" s="17"/>
      <c r="CB376" s="17"/>
      <c r="CC376" s="17"/>
      <c r="CD376" s="17"/>
      <c r="CE376" s="17"/>
      <c r="CF376" s="17"/>
      <c r="CG376" s="17"/>
      <c r="CH376" s="17"/>
      <c r="CI376" s="17"/>
      <c r="CJ376" s="17"/>
      <c r="CK376" s="17"/>
      <c r="CL376" s="17"/>
      <c r="CM376" s="17"/>
      <c r="CN376" s="17"/>
      <c r="CO376" s="17"/>
      <c r="CP376" s="17"/>
      <c r="CQ376" s="17"/>
      <c r="CR376" s="17"/>
      <c r="CS376" s="17"/>
      <c r="CT376" s="17"/>
      <c r="CU376" s="17"/>
      <c r="CV376" s="17"/>
      <c r="CW376" s="17"/>
      <c r="CX376" s="17"/>
      <c r="CY376" s="17"/>
      <c r="CZ376" s="17"/>
      <c r="DA376" s="17"/>
      <c r="DB376" s="17"/>
      <c r="DC376" s="17"/>
      <c r="DD376" s="17"/>
      <c r="DE376" s="17"/>
      <c r="DF376" s="17"/>
      <c r="DG376" s="17"/>
      <c r="DH376" s="17"/>
      <c r="DI376" s="17"/>
      <c r="DJ376" s="17"/>
      <c r="DK376" s="17"/>
      <c r="DL376" s="17"/>
      <c r="DM376" s="17"/>
      <c r="DN376" s="17"/>
      <c r="DO376" s="17"/>
      <c r="DP376" s="17"/>
      <c r="DQ376" s="17"/>
      <c r="DR376" s="17"/>
      <c r="DS376" s="17"/>
      <c r="DT376" s="17"/>
      <c r="DU376" s="17"/>
      <c r="DV376" s="17"/>
      <c r="DW376" s="17"/>
      <c r="DX376" s="17"/>
      <c r="DY376" s="17"/>
      <c r="DZ376" s="17"/>
      <c r="EA376" s="17"/>
      <c r="EB376" s="17"/>
      <c r="EC376" s="17"/>
      <c r="ED376" s="17"/>
      <c r="EE376" s="17"/>
      <c r="EF376" s="17"/>
      <c r="EG376" s="17"/>
      <c r="EH376" s="17"/>
      <c r="EI376" s="17"/>
      <c r="EJ376" s="17"/>
      <c r="EK376" s="17"/>
      <c r="EL376" s="17"/>
      <c r="EM376" s="17"/>
      <c r="EN376" s="17"/>
      <c r="EO376" s="17"/>
      <c r="EP376" s="17"/>
      <c r="EQ376" s="17"/>
      <c r="ER376" s="17"/>
      <c r="ES376" s="17"/>
      <c r="ET376" s="17"/>
      <c r="EU376" s="17"/>
      <c r="EV376" s="17"/>
      <c r="EW376" s="17"/>
      <c r="EX376" s="17"/>
      <c r="EY376" s="17"/>
      <c r="EZ376" s="17"/>
      <c r="FA376" s="17"/>
      <c r="FB376" s="17"/>
      <c r="FC376" s="17"/>
      <c r="FD376" s="17"/>
      <c r="FE376" s="17"/>
      <c r="FF376" s="17"/>
      <c r="FG376" s="17"/>
      <c r="FH376" s="17"/>
      <c r="FI376" s="17"/>
      <c r="FJ376" s="17"/>
      <c r="FK376" s="17"/>
      <c r="FL376" s="17"/>
      <c r="FM376" s="17"/>
      <c r="FN376" s="17"/>
      <c r="FO376" s="17"/>
      <c r="FP376" s="17"/>
      <c r="FQ376" s="17"/>
      <c r="FR376" s="17"/>
      <c r="FS376" s="17"/>
      <c r="FT376" s="17"/>
      <c r="FU376" s="17"/>
      <c r="FV376" s="17"/>
      <c r="FW376" s="17"/>
      <c r="FX376" s="17"/>
      <c r="FY376" s="17"/>
      <c r="FZ376" s="17"/>
      <c r="GA376" s="17"/>
      <c r="GB376" s="17"/>
      <c r="GC376" s="17"/>
      <c r="GD376" s="17"/>
      <c r="GE376" s="17"/>
      <c r="GF376" s="17"/>
      <c r="GG376" s="17"/>
      <c r="GH376" s="17"/>
      <c r="GI376" s="17"/>
      <c r="GJ376" s="17"/>
      <c r="GK376" s="17"/>
      <c r="GL376" s="17"/>
      <c r="GM376" s="17"/>
      <c r="GN376" s="17"/>
      <c r="GO376" s="17"/>
      <c r="GP376" s="17"/>
      <c r="GQ376" s="17"/>
      <c r="GR376" s="17"/>
      <c r="GS376" s="17"/>
      <c r="GT376" s="17"/>
      <c r="GU376" s="17"/>
      <c r="GV376" s="17"/>
      <c r="GW376" s="17"/>
      <c r="GX376" s="17"/>
      <c r="GY376" s="17"/>
      <c r="GZ376" s="17"/>
      <c r="HA376" s="17"/>
      <c r="HB376" s="17"/>
      <c r="HC376" s="17"/>
      <c r="HD376" s="17"/>
      <c r="HE376" s="17"/>
      <c r="HF376" s="17"/>
      <c r="HG376" s="17"/>
      <c r="HH376" s="17"/>
      <c r="HI376" s="17"/>
      <c r="HJ376" s="17"/>
      <c r="HK376" s="17"/>
      <c r="HL376" s="17"/>
      <c r="HM376" s="17"/>
      <c r="HN376" s="17"/>
    </row>
    <row r="377" spans="2:222" s="18" customFormat="1">
      <c r="B377" s="129" t="s">
        <v>999</v>
      </c>
      <c r="C377" s="7" t="s">
        <v>203</v>
      </c>
      <c r="D377" s="129" t="s">
        <v>5</v>
      </c>
      <c r="E377" s="129">
        <v>6</v>
      </c>
      <c r="F377" s="129" t="s">
        <v>151</v>
      </c>
      <c r="G377" s="129" t="s">
        <v>1087</v>
      </c>
      <c r="H377" s="15" t="s">
        <v>1092</v>
      </c>
      <c r="I377" s="16">
        <v>8.4600000000000009</v>
      </c>
      <c r="J377" s="16">
        <f t="shared" si="17"/>
        <v>50.760000000000005</v>
      </c>
      <c r="K377" s="17"/>
      <c r="L377" s="17"/>
      <c r="M377" s="17"/>
      <c r="N377" s="17"/>
      <c r="O377" s="17"/>
      <c r="P377" s="17"/>
      <c r="Q377" s="17"/>
      <c r="R377" s="17"/>
      <c r="S377" s="17"/>
      <c r="T377" s="17"/>
      <c r="U377" s="17"/>
      <c r="V377" s="17"/>
      <c r="W377" s="17"/>
      <c r="X377" s="17"/>
      <c r="Y377" s="17"/>
      <c r="Z377" s="17"/>
      <c r="AA377" s="17"/>
      <c r="AB377" s="17"/>
      <c r="AC377" s="17"/>
      <c r="AD377" s="17"/>
      <c r="AE377" s="17"/>
      <c r="AF377" s="17"/>
      <c r="AG377" s="17"/>
      <c r="AH377" s="17"/>
      <c r="AI377" s="17"/>
      <c r="AJ377" s="17"/>
      <c r="AK377" s="17"/>
      <c r="AL377" s="17"/>
      <c r="AM377" s="17"/>
      <c r="AN377" s="17"/>
      <c r="AO377" s="17"/>
      <c r="AP377" s="17"/>
      <c r="AQ377" s="17"/>
      <c r="AR377" s="17"/>
      <c r="AS377" s="17"/>
      <c r="AT377" s="17"/>
      <c r="AU377" s="17"/>
      <c r="AV377" s="17"/>
      <c r="AW377" s="17"/>
      <c r="AX377" s="17"/>
      <c r="AY377" s="17"/>
      <c r="AZ377" s="17"/>
      <c r="BA377" s="17"/>
      <c r="BB377" s="17"/>
      <c r="BC377" s="17"/>
      <c r="BD377" s="17"/>
      <c r="BE377" s="17"/>
      <c r="BF377" s="17"/>
      <c r="BG377" s="17"/>
      <c r="BH377" s="17"/>
      <c r="BI377" s="17"/>
      <c r="BJ377" s="17"/>
      <c r="BK377" s="17"/>
      <c r="BL377" s="17"/>
      <c r="BM377" s="17"/>
      <c r="BN377" s="17"/>
      <c r="BO377" s="17"/>
      <c r="BP377" s="17"/>
      <c r="BQ377" s="17"/>
      <c r="BR377" s="17"/>
      <c r="BS377" s="17"/>
      <c r="BT377" s="17"/>
      <c r="BU377" s="17"/>
      <c r="BV377" s="17"/>
      <c r="BW377" s="17"/>
      <c r="BX377" s="17"/>
      <c r="BY377" s="17"/>
      <c r="BZ377" s="17"/>
      <c r="CA377" s="17"/>
      <c r="CB377" s="17"/>
      <c r="CC377" s="17"/>
      <c r="CD377" s="17"/>
      <c r="CE377" s="17"/>
      <c r="CF377" s="17"/>
      <c r="CG377" s="17"/>
      <c r="CH377" s="17"/>
      <c r="CI377" s="17"/>
      <c r="CJ377" s="17"/>
      <c r="CK377" s="17"/>
      <c r="CL377" s="17"/>
      <c r="CM377" s="17"/>
      <c r="CN377" s="17"/>
      <c r="CO377" s="17"/>
      <c r="CP377" s="17"/>
      <c r="CQ377" s="17"/>
      <c r="CR377" s="17"/>
      <c r="CS377" s="17"/>
      <c r="CT377" s="17"/>
      <c r="CU377" s="17"/>
      <c r="CV377" s="17"/>
      <c r="CW377" s="17"/>
      <c r="CX377" s="17"/>
      <c r="CY377" s="17"/>
      <c r="CZ377" s="17"/>
      <c r="DA377" s="17"/>
      <c r="DB377" s="17"/>
      <c r="DC377" s="17"/>
      <c r="DD377" s="17"/>
      <c r="DE377" s="17"/>
      <c r="DF377" s="17"/>
      <c r="DG377" s="17"/>
      <c r="DH377" s="17"/>
      <c r="DI377" s="17"/>
      <c r="DJ377" s="17"/>
      <c r="DK377" s="17"/>
      <c r="DL377" s="17"/>
      <c r="DM377" s="17"/>
      <c r="DN377" s="17"/>
      <c r="DO377" s="17"/>
      <c r="DP377" s="17"/>
      <c r="DQ377" s="17"/>
      <c r="DR377" s="17"/>
      <c r="DS377" s="17"/>
      <c r="DT377" s="17"/>
      <c r="DU377" s="17"/>
      <c r="DV377" s="17"/>
      <c r="DW377" s="17"/>
      <c r="DX377" s="17"/>
      <c r="DY377" s="17"/>
      <c r="DZ377" s="17"/>
      <c r="EA377" s="17"/>
      <c r="EB377" s="17"/>
      <c r="EC377" s="17"/>
      <c r="ED377" s="17"/>
      <c r="EE377" s="17"/>
      <c r="EF377" s="17"/>
      <c r="EG377" s="17"/>
      <c r="EH377" s="17"/>
      <c r="EI377" s="17"/>
      <c r="EJ377" s="17"/>
      <c r="EK377" s="17"/>
      <c r="EL377" s="17"/>
      <c r="EM377" s="17"/>
      <c r="EN377" s="17"/>
      <c r="EO377" s="17"/>
      <c r="EP377" s="17"/>
      <c r="EQ377" s="17"/>
      <c r="ER377" s="17"/>
      <c r="ES377" s="17"/>
      <c r="ET377" s="17"/>
      <c r="EU377" s="17"/>
      <c r="EV377" s="17"/>
      <c r="EW377" s="17"/>
      <c r="EX377" s="17"/>
      <c r="EY377" s="17"/>
      <c r="EZ377" s="17"/>
      <c r="FA377" s="17"/>
      <c r="FB377" s="17"/>
      <c r="FC377" s="17"/>
      <c r="FD377" s="17"/>
      <c r="FE377" s="17"/>
      <c r="FF377" s="17"/>
      <c r="FG377" s="17"/>
      <c r="FH377" s="17"/>
      <c r="FI377" s="17"/>
      <c r="FJ377" s="17"/>
      <c r="FK377" s="17"/>
      <c r="FL377" s="17"/>
      <c r="FM377" s="17"/>
      <c r="FN377" s="17"/>
      <c r="FO377" s="17"/>
      <c r="FP377" s="17"/>
      <c r="FQ377" s="17"/>
      <c r="FR377" s="17"/>
      <c r="FS377" s="17"/>
      <c r="FT377" s="17"/>
      <c r="FU377" s="17"/>
      <c r="FV377" s="17"/>
      <c r="FW377" s="17"/>
      <c r="FX377" s="17"/>
      <c r="FY377" s="17"/>
      <c r="FZ377" s="17"/>
      <c r="GA377" s="17"/>
      <c r="GB377" s="17"/>
      <c r="GC377" s="17"/>
      <c r="GD377" s="17"/>
      <c r="GE377" s="17"/>
      <c r="GF377" s="17"/>
      <c r="GG377" s="17"/>
      <c r="GH377" s="17"/>
      <c r="GI377" s="17"/>
      <c r="GJ377" s="17"/>
      <c r="GK377" s="17"/>
      <c r="GL377" s="17"/>
      <c r="GM377" s="17"/>
      <c r="GN377" s="17"/>
      <c r="GO377" s="17"/>
      <c r="GP377" s="17"/>
      <c r="GQ377" s="17"/>
      <c r="GR377" s="17"/>
      <c r="GS377" s="17"/>
      <c r="GT377" s="17"/>
      <c r="GU377" s="17"/>
      <c r="GV377" s="17"/>
      <c r="GW377" s="17"/>
      <c r="GX377" s="17"/>
      <c r="GY377" s="17"/>
      <c r="GZ377" s="17"/>
      <c r="HA377" s="17"/>
      <c r="HB377" s="17"/>
      <c r="HC377" s="17"/>
      <c r="HD377" s="17"/>
      <c r="HE377" s="17"/>
      <c r="HF377" s="17"/>
      <c r="HG377" s="17"/>
      <c r="HH377" s="17"/>
      <c r="HI377" s="17"/>
      <c r="HJ377" s="17"/>
      <c r="HK377" s="17"/>
      <c r="HL377" s="17"/>
      <c r="HM377" s="17"/>
      <c r="HN377" s="17"/>
    </row>
    <row r="378" spans="2:222" s="18" customFormat="1" ht="20.100000000000001" customHeight="1">
      <c r="B378" s="129"/>
      <c r="C378" s="39" t="s">
        <v>69</v>
      </c>
      <c r="D378" s="129"/>
      <c r="E378" s="129"/>
      <c r="F378" s="129"/>
      <c r="G378" s="129"/>
      <c r="H378" s="15"/>
      <c r="I378" s="16"/>
      <c r="J378" s="165">
        <f>SUBTOTAL(9,J350:J377)</f>
        <v>54156.588099999986</v>
      </c>
      <c r="K378" s="17"/>
      <c r="L378" s="17"/>
      <c r="M378" s="17"/>
      <c r="N378" s="17"/>
      <c r="O378" s="17"/>
      <c r="P378" s="17"/>
      <c r="Q378" s="17"/>
      <c r="R378" s="17"/>
      <c r="S378" s="17"/>
      <c r="T378" s="17"/>
      <c r="U378" s="17"/>
      <c r="V378" s="17"/>
      <c r="W378" s="17"/>
      <c r="X378" s="17"/>
      <c r="Y378" s="17"/>
      <c r="Z378" s="17"/>
      <c r="AA378" s="17"/>
      <c r="AB378" s="17"/>
      <c r="AC378" s="17"/>
      <c r="AD378" s="17"/>
      <c r="AE378" s="17"/>
      <c r="AF378" s="17"/>
      <c r="AG378" s="17"/>
      <c r="AH378" s="17"/>
      <c r="AI378" s="17"/>
      <c r="AJ378" s="17"/>
      <c r="AK378" s="17"/>
      <c r="AL378" s="17"/>
      <c r="AM378" s="17"/>
      <c r="AN378" s="17"/>
      <c r="AO378" s="17"/>
      <c r="AP378" s="17"/>
      <c r="AQ378" s="17"/>
      <c r="AR378" s="17"/>
      <c r="AS378" s="17"/>
      <c r="AT378" s="17"/>
      <c r="AU378" s="17"/>
      <c r="AV378" s="17"/>
      <c r="AW378" s="17"/>
      <c r="AX378" s="17"/>
      <c r="AY378" s="17"/>
      <c r="AZ378" s="17"/>
      <c r="BA378" s="17"/>
      <c r="BB378" s="17"/>
      <c r="BC378" s="17"/>
      <c r="BD378" s="17"/>
      <c r="BE378" s="17"/>
      <c r="BF378" s="17"/>
      <c r="BG378" s="17"/>
      <c r="BH378" s="17"/>
      <c r="BI378" s="17"/>
      <c r="BJ378" s="17"/>
      <c r="BK378" s="17"/>
      <c r="BL378" s="17"/>
      <c r="BM378" s="17"/>
      <c r="BN378" s="17"/>
      <c r="BO378" s="17"/>
      <c r="BP378" s="17"/>
      <c r="BQ378" s="17"/>
      <c r="BR378" s="17"/>
      <c r="BS378" s="17"/>
      <c r="BT378" s="17"/>
      <c r="BU378" s="17"/>
      <c r="BV378" s="17"/>
      <c r="BW378" s="17"/>
      <c r="BX378" s="17"/>
      <c r="BY378" s="17"/>
      <c r="BZ378" s="17"/>
      <c r="CA378" s="17"/>
      <c r="CB378" s="17"/>
      <c r="CC378" s="17"/>
      <c r="CD378" s="17"/>
      <c r="CE378" s="17"/>
      <c r="CF378" s="17"/>
      <c r="CG378" s="17"/>
      <c r="CH378" s="17"/>
      <c r="CI378" s="17"/>
      <c r="CJ378" s="17"/>
      <c r="CK378" s="17"/>
      <c r="CL378" s="17"/>
      <c r="CM378" s="17"/>
      <c r="CN378" s="17"/>
      <c r="CO378" s="17"/>
      <c r="CP378" s="17"/>
      <c r="CQ378" s="17"/>
      <c r="CR378" s="17"/>
      <c r="CS378" s="17"/>
      <c r="CT378" s="17"/>
      <c r="CU378" s="17"/>
      <c r="CV378" s="17"/>
      <c r="CW378" s="17"/>
      <c r="CX378" s="17"/>
      <c r="CY378" s="17"/>
      <c r="CZ378" s="17"/>
      <c r="DA378" s="17"/>
      <c r="DB378" s="17"/>
      <c r="DC378" s="17"/>
      <c r="DD378" s="17"/>
      <c r="DE378" s="17"/>
      <c r="DF378" s="17"/>
      <c r="DG378" s="17"/>
      <c r="DH378" s="17"/>
      <c r="DI378" s="17"/>
      <c r="DJ378" s="17"/>
      <c r="DK378" s="17"/>
      <c r="DL378" s="17"/>
      <c r="DM378" s="17"/>
      <c r="DN378" s="17"/>
      <c r="DO378" s="17"/>
      <c r="DP378" s="17"/>
      <c r="DQ378" s="17"/>
      <c r="DR378" s="17"/>
      <c r="DS378" s="17"/>
      <c r="DT378" s="17"/>
      <c r="DU378" s="17"/>
      <c r="DV378" s="17"/>
      <c r="DW378" s="17"/>
      <c r="DX378" s="17"/>
      <c r="DY378" s="17"/>
      <c r="DZ378" s="17"/>
      <c r="EA378" s="17"/>
      <c r="EB378" s="17"/>
      <c r="EC378" s="17"/>
      <c r="ED378" s="17"/>
      <c r="EE378" s="17"/>
      <c r="EF378" s="17"/>
      <c r="EG378" s="17"/>
      <c r="EH378" s="17"/>
      <c r="EI378" s="17"/>
      <c r="EJ378" s="17"/>
      <c r="EK378" s="17"/>
      <c r="EL378" s="17"/>
      <c r="EM378" s="17"/>
      <c r="EN378" s="17"/>
      <c r="EO378" s="17"/>
      <c r="EP378" s="17"/>
      <c r="EQ378" s="17"/>
      <c r="ER378" s="17"/>
      <c r="ES378" s="17"/>
      <c r="ET378" s="17"/>
      <c r="EU378" s="17"/>
      <c r="EV378" s="17"/>
      <c r="EW378" s="17"/>
      <c r="EX378" s="17"/>
      <c r="EY378" s="17"/>
      <c r="EZ378" s="17"/>
      <c r="FA378" s="17"/>
      <c r="FB378" s="17"/>
      <c r="FC378" s="17"/>
      <c r="FD378" s="17"/>
      <c r="FE378" s="17"/>
      <c r="FF378" s="17"/>
      <c r="FG378" s="17"/>
      <c r="FH378" s="17"/>
      <c r="FI378" s="17"/>
      <c r="FJ378" s="17"/>
      <c r="FK378" s="17"/>
      <c r="FL378" s="17"/>
      <c r="FM378" s="17"/>
      <c r="FN378" s="17"/>
      <c r="FO378" s="17"/>
      <c r="FP378" s="17"/>
      <c r="FQ378" s="17"/>
      <c r="FR378" s="17"/>
      <c r="FS378" s="17"/>
      <c r="FT378" s="17"/>
      <c r="FU378" s="17"/>
      <c r="FV378" s="17"/>
      <c r="FW378" s="17"/>
      <c r="FX378" s="17"/>
      <c r="FY378" s="17"/>
      <c r="FZ378" s="17"/>
      <c r="GA378" s="17"/>
      <c r="GB378" s="17"/>
      <c r="GC378" s="17"/>
      <c r="GD378" s="17"/>
      <c r="GE378" s="17"/>
      <c r="GF378" s="17"/>
      <c r="GG378" s="17"/>
      <c r="GH378" s="17"/>
      <c r="GI378" s="17"/>
      <c r="GJ378" s="17"/>
      <c r="GK378" s="17"/>
      <c r="GL378" s="17"/>
      <c r="GM378" s="17"/>
      <c r="GN378" s="17"/>
      <c r="GO378" s="17"/>
      <c r="GP378" s="17"/>
      <c r="GQ378" s="17"/>
      <c r="GR378" s="17"/>
      <c r="GS378" s="17"/>
      <c r="GT378" s="17"/>
      <c r="GU378" s="17"/>
      <c r="GV378" s="17"/>
      <c r="GW378" s="17"/>
      <c r="GX378" s="17"/>
      <c r="GY378" s="17"/>
      <c r="GZ378" s="17"/>
      <c r="HA378" s="17"/>
      <c r="HB378" s="17"/>
      <c r="HC378" s="17"/>
      <c r="HD378" s="17"/>
      <c r="HE378" s="17"/>
      <c r="HF378" s="17"/>
      <c r="HG378" s="17"/>
      <c r="HH378" s="17"/>
      <c r="HI378" s="17"/>
      <c r="HJ378" s="17"/>
      <c r="HK378" s="17"/>
      <c r="HL378" s="17"/>
      <c r="HM378" s="17"/>
      <c r="HN378" s="17"/>
    </row>
    <row r="379" spans="2:222" s="4" customFormat="1" ht="24" customHeight="1">
      <c r="B379" s="33">
        <v>12</v>
      </c>
      <c r="C379" s="33" t="s">
        <v>506</v>
      </c>
      <c r="D379" s="33" t="s">
        <v>5</v>
      </c>
      <c r="E379" s="33"/>
      <c r="F379" s="33"/>
      <c r="G379" s="33" t="s">
        <v>3</v>
      </c>
      <c r="H379" s="33" t="s">
        <v>3</v>
      </c>
      <c r="I379" s="33" t="s">
        <v>3</v>
      </c>
      <c r="J379" s="163">
        <f>J393+J397</f>
        <v>436158.77759999997</v>
      </c>
    </row>
    <row r="380" spans="2:222">
      <c r="B380" s="33" t="s">
        <v>513</v>
      </c>
      <c r="C380" s="28" t="s">
        <v>358</v>
      </c>
      <c r="D380" s="33"/>
      <c r="E380" s="33"/>
      <c r="F380" s="33"/>
      <c r="G380" s="33"/>
      <c r="H380" s="33"/>
      <c r="I380" s="33"/>
      <c r="J380" s="33"/>
    </row>
    <row r="381" spans="2:222" s="18" customFormat="1" ht="22.5">
      <c r="B381" s="129" t="s">
        <v>572</v>
      </c>
      <c r="C381" s="7" t="s">
        <v>706</v>
      </c>
      <c r="D381" s="129" t="s">
        <v>5</v>
      </c>
      <c r="E381" s="129">
        <v>2553.33</v>
      </c>
      <c r="F381" s="129" t="s">
        <v>29</v>
      </c>
      <c r="G381" s="129" t="s">
        <v>22</v>
      </c>
      <c r="H381" s="15" t="s">
        <v>308</v>
      </c>
      <c r="I381" s="16">
        <v>24.94</v>
      </c>
      <c r="J381" s="16">
        <f t="shared" ref="J381:J392" si="18">I381*E381</f>
        <v>63680.050199999998</v>
      </c>
      <c r="K381" s="17"/>
      <c r="L381" s="17"/>
      <c r="M381" s="17"/>
      <c r="N381" s="17"/>
      <c r="O381" s="17"/>
      <c r="P381" s="17"/>
      <c r="Q381" s="17"/>
      <c r="R381" s="17"/>
      <c r="S381" s="17"/>
      <c r="T381" s="17"/>
      <c r="U381" s="17"/>
      <c r="V381" s="17"/>
      <c r="W381" s="17"/>
      <c r="X381" s="17"/>
      <c r="Y381" s="17"/>
      <c r="Z381" s="17"/>
      <c r="AA381" s="17"/>
      <c r="AB381" s="17"/>
      <c r="AC381" s="17"/>
      <c r="AD381" s="17"/>
      <c r="AE381" s="17"/>
      <c r="AF381" s="17"/>
      <c r="AG381" s="17"/>
      <c r="AH381" s="17"/>
      <c r="AI381" s="17"/>
      <c r="AJ381" s="17"/>
      <c r="AK381" s="17"/>
      <c r="AL381" s="17"/>
      <c r="AM381" s="17"/>
      <c r="AN381" s="17"/>
      <c r="AO381" s="17"/>
      <c r="AP381" s="17"/>
      <c r="AQ381" s="17"/>
      <c r="AR381" s="17"/>
      <c r="AS381" s="17"/>
      <c r="AT381" s="17"/>
      <c r="AU381" s="17"/>
      <c r="AV381" s="17"/>
      <c r="AW381" s="17"/>
      <c r="AX381" s="17"/>
      <c r="AY381" s="17"/>
      <c r="AZ381" s="17"/>
      <c r="BA381" s="17"/>
      <c r="BB381" s="17"/>
      <c r="BC381" s="17"/>
      <c r="BD381" s="17"/>
      <c r="BE381" s="17"/>
      <c r="BF381" s="17"/>
      <c r="BG381" s="17"/>
      <c r="BH381" s="17"/>
      <c r="BI381" s="17"/>
      <c r="BJ381" s="17"/>
      <c r="BK381" s="17"/>
      <c r="BL381" s="17"/>
      <c r="BM381" s="17"/>
      <c r="BN381" s="17"/>
      <c r="BO381" s="17"/>
      <c r="BP381" s="17"/>
      <c r="BQ381" s="17"/>
      <c r="BR381" s="17"/>
      <c r="BS381" s="17"/>
      <c r="BT381" s="17"/>
      <c r="BU381" s="17"/>
      <c r="BV381" s="17"/>
      <c r="BW381" s="17"/>
      <c r="BX381" s="17"/>
      <c r="BY381" s="17"/>
      <c r="BZ381" s="17"/>
      <c r="CA381" s="17"/>
      <c r="CB381" s="17"/>
      <c r="CC381" s="17"/>
      <c r="CD381" s="17"/>
      <c r="CE381" s="17"/>
      <c r="CF381" s="17"/>
      <c r="CG381" s="17"/>
      <c r="CH381" s="17"/>
      <c r="CI381" s="17"/>
      <c r="CJ381" s="17"/>
      <c r="CK381" s="17"/>
      <c r="CL381" s="17"/>
      <c r="CM381" s="17"/>
      <c r="CN381" s="17"/>
      <c r="CO381" s="17"/>
      <c r="CP381" s="17"/>
      <c r="CQ381" s="17"/>
      <c r="CR381" s="17"/>
      <c r="CS381" s="17"/>
      <c r="CT381" s="17"/>
      <c r="CU381" s="17"/>
      <c r="CV381" s="17"/>
      <c r="CW381" s="17"/>
      <c r="CX381" s="17"/>
      <c r="CY381" s="17"/>
      <c r="CZ381" s="17"/>
      <c r="DA381" s="17"/>
      <c r="DB381" s="17"/>
      <c r="DC381" s="17"/>
      <c r="DD381" s="17"/>
      <c r="DE381" s="17"/>
      <c r="DF381" s="17"/>
      <c r="DG381" s="17"/>
      <c r="DH381" s="17"/>
      <c r="DI381" s="17"/>
      <c r="DJ381" s="17"/>
      <c r="DK381" s="17"/>
      <c r="DL381" s="17"/>
      <c r="DM381" s="17"/>
      <c r="DN381" s="17"/>
      <c r="DO381" s="17"/>
      <c r="DP381" s="17"/>
      <c r="DQ381" s="17"/>
      <c r="DR381" s="17"/>
      <c r="DS381" s="17"/>
      <c r="DT381" s="17"/>
      <c r="DU381" s="17"/>
      <c r="DV381" s="17"/>
      <c r="DW381" s="17"/>
      <c r="DX381" s="17"/>
      <c r="DY381" s="17"/>
      <c r="DZ381" s="17"/>
      <c r="EA381" s="17"/>
      <c r="EB381" s="17"/>
      <c r="EC381" s="17"/>
      <c r="ED381" s="17"/>
      <c r="EE381" s="17"/>
      <c r="EF381" s="17"/>
      <c r="EG381" s="17"/>
      <c r="EH381" s="17"/>
      <c r="EI381" s="17"/>
      <c r="EJ381" s="17"/>
      <c r="EK381" s="17"/>
      <c r="EL381" s="17"/>
      <c r="EM381" s="17"/>
      <c r="EN381" s="17"/>
      <c r="EO381" s="17"/>
      <c r="EP381" s="17"/>
      <c r="EQ381" s="17"/>
      <c r="ER381" s="17"/>
      <c r="ES381" s="17"/>
      <c r="ET381" s="17"/>
      <c r="EU381" s="17"/>
      <c r="EV381" s="17"/>
      <c r="EW381" s="17"/>
      <c r="EX381" s="17"/>
      <c r="EY381" s="17"/>
      <c r="EZ381" s="17"/>
      <c r="FA381" s="17"/>
      <c r="FB381" s="17"/>
      <c r="FC381" s="17"/>
      <c r="FD381" s="17"/>
      <c r="FE381" s="17"/>
      <c r="FF381" s="17"/>
      <c r="FG381" s="17"/>
      <c r="FH381" s="17"/>
      <c r="FI381" s="17"/>
      <c r="FJ381" s="17"/>
      <c r="FK381" s="17"/>
      <c r="FL381" s="17"/>
      <c r="FM381" s="17"/>
      <c r="FN381" s="17"/>
      <c r="FO381" s="17"/>
      <c r="FP381" s="17"/>
      <c r="FQ381" s="17"/>
      <c r="FR381" s="17"/>
      <c r="FS381" s="17"/>
      <c r="FT381" s="17"/>
      <c r="FU381" s="17"/>
      <c r="FV381" s="17"/>
      <c r="FW381" s="17"/>
      <c r="FX381" s="17"/>
      <c r="FY381" s="17"/>
      <c r="FZ381" s="17"/>
      <c r="GA381" s="17"/>
      <c r="GB381" s="17"/>
      <c r="GC381" s="17"/>
      <c r="GD381" s="17"/>
      <c r="GE381" s="17"/>
      <c r="GF381" s="17"/>
      <c r="GG381" s="17"/>
      <c r="GH381" s="17"/>
      <c r="GI381" s="17"/>
      <c r="GJ381" s="17"/>
      <c r="GK381" s="17"/>
      <c r="GL381" s="17"/>
      <c r="GM381" s="17"/>
      <c r="GN381" s="17"/>
      <c r="GO381" s="17"/>
      <c r="GP381" s="17"/>
      <c r="GQ381" s="17"/>
      <c r="GR381" s="17"/>
      <c r="GS381" s="17"/>
      <c r="GT381" s="17"/>
      <c r="GU381" s="17"/>
      <c r="GV381" s="17"/>
      <c r="GW381" s="17"/>
      <c r="GX381" s="17"/>
      <c r="GY381" s="17"/>
      <c r="GZ381" s="17"/>
      <c r="HA381" s="17"/>
      <c r="HB381" s="17"/>
      <c r="HC381" s="17"/>
      <c r="HD381" s="17"/>
      <c r="HE381" s="17"/>
      <c r="HF381" s="17"/>
      <c r="HG381" s="17"/>
      <c r="HH381" s="17"/>
      <c r="HI381" s="17"/>
      <c r="HJ381" s="17"/>
      <c r="HK381" s="17"/>
      <c r="HL381" s="17"/>
      <c r="HM381" s="17"/>
      <c r="HN381" s="17"/>
    </row>
    <row r="382" spans="2:222" s="18" customFormat="1" ht="36" customHeight="1">
      <c r="B382" s="129" t="s">
        <v>713</v>
      </c>
      <c r="C382" s="14" t="s">
        <v>707</v>
      </c>
      <c r="D382" s="129" t="s">
        <v>5</v>
      </c>
      <c r="E382" s="129">
        <v>1388.5</v>
      </c>
      <c r="F382" s="129" t="s">
        <v>29</v>
      </c>
      <c r="G382" s="129" t="s">
        <v>22</v>
      </c>
      <c r="H382" s="15" t="s">
        <v>551</v>
      </c>
      <c r="I382" s="16">
        <v>81.709999999999994</v>
      </c>
      <c r="J382" s="16">
        <f t="shared" si="18"/>
        <v>113454.33499999999</v>
      </c>
      <c r="K382" s="17"/>
      <c r="L382" s="17"/>
      <c r="M382" s="17"/>
      <c r="N382" s="17"/>
      <c r="O382" s="17"/>
      <c r="P382" s="17"/>
      <c r="Q382" s="17"/>
      <c r="R382" s="17"/>
      <c r="S382" s="17"/>
      <c r="T382" s="17"/>
      <c r="U382" s="17"/>
      <c r="V382" s="17"/>
      <c r="W382" s="17"/>
      <c r="X382" s="17"/>
      <c r="Y382" s="17"/>
      <c r="Z382" s="17"/>
      <c r="AA382" s="17"/>
      <c r="AB382" s="17"/>
      <c r="AC382" s="17"/>
      <c r="AD382" s="17"/>
      <c r="AE382" s="17"/>
      <c r="AF382" s="17"/>
      <c r="AG382" s="17"/>
      <c r="AH382" s="17"/>
      <c r="AI382" s="17"/>
      <c r="AJ382" s="17"/>
      <c r="AK382" s="17"/>
      <c r="AL382" s="17"/>
      <c r="AM382" s="17"/>
      <c r="AN382" s="17"/>
      <c r="AO382" s="17"/>
      <c r="AP382" s="17"/>
      <c r="AQ382" s="17"/>
      <c r="AR382" s="17"/>
      <c r="AS382" s="17"/>
      <c r="AT382" s="17"/>
      <c r="AU382" s="17"/>
      <c r="AV382" s="17"/>
      <c r="AW382" s="17"/>
      <c r="AX382" s="17"/>
      <c r="AY382" s="17"/>
      <c r="AZ382" s="17"/>
      <c r="BA382" s="17"/>
      <c r="BB382" s="17"/>
      <c r="BC382" s="17"/>
      <c r="BD382" s="17"/>
      <c r="BE382" s="17"/>
      <c r="BF382" s="17"/>
      <c r="BG382" s="17"/>
      <c r="BH382" s="17"/>
      <c r="BI382" s="17"/>
      <c r="BJ382" s="17"/>
      <c r="BK382" s="17"/>
      <c r="BL382" s="17"/>
      <c r="BM382" s="17"/>
      <c r="BN382" s="17"/>
      <c r="BO382" s="17"/>
      <c r="BP382" s="17"/>
      <c r="BQ382" s="17"/>
      <c r="BR382" s="17"/>
      <c r="BS382" s="17"/>
      <c r="BT382" s="17"/>
      <c r="BU382" s="17"/>
      <c r="BV382" s="17"/>
      <c r="BW382" s="17"/>
      <c r="BX382" s="17"/>
      <c r="BY382" s="17"/>
      <c r="BZ382" s="17"/>
      <c r="CA382" s="17"/>
      <c r="CB382" s="17"/>
      <c r="CC382" s="17"/>
      <c r="CD382" s="17"/>
      <c r="CE382" s="17"/>
      <c r="CF382" s="17"/>
      <c r="CG382" s="17"/>
      <c r="CH382" s="17"/>
      <c r="CI382" s="17"/>
      <c r="CJ382" s="17"/>
      <c r="CK382" s="17"/>
      <c r="CL382" s="17"/>
      <c r="CM382" s="17"/>
      <c r="CN382" s="17"/>
      <c r="CO382" s="17"/>
      <c r="CP382" s="17"/>
      <c r="CQ382" s="17"/>
      <c r="CR382" s="17"/>
      <c r="CS382" s="17"/>
      <c r="CT382" s="17"/>
      <c r="CU382" s="17"/>
      <c r="CV382" s="17"/>
      <c r="CW382" s="17"/>
      <c r="CX382" s="17"/>
      <c r="CY382" s="17"/>
      <c r="CZ382" s="17"/>
      <c r="DA382" s="17"/>
      <c r="DB382" s="17"/>
      <c r="DC382" s="17"/>
      <c r="DD382" s="17"/>
      <c r="DE382" s="17"/>
      <c r="DF382" s="17"/>
      <c r="DG382" s="17"/>
      <c r="DH382" s="17"/>
      <c r="DI382" s="17"/>
      <c r="DJ382" s="17"/>
      <c r="DK382" s="17"/>
      <c r="DL382" s="17"/>
      <c r="DM382" s="17"/>
      <c r="DN382" s="17"/>
      <c r="DO382" s="17"/>
      <c r="DP382" s="17"/>
      <c r="DQ382" s="17"/>
      <c r="DR382" s="17"/>
      <c r="DS382" s="17"/>
      <c r="DT382" s="17"/>
      <c r="DU382" s="17"/>
      <c r="DV382" s="17"/>
      <c r="DW382" s="17"/>
      <c r="DX382" s="17"/>
      <c r="DY382" s="17"/>
      <c r="DZ382" s="17"/>
      <c r="EA382" s="17"/>
      <c r="EB382" s="17"/>
      <c r="EC382" s="17"/>
      <c r="ED382" s="17"/>
      <c r="EE382" s="17"/>
      <c r="EF382" s="17"/>
      <c r="EG382" s="17"/>
      <c r="EH382" s="17"/>
      <c r="EI382" s="17"/>
      <c r="EJ382" s="17"/>
      <c r="EK382" s="17"/>
      <c r="EL382" s="17"/>
      <c r="EM382" s="17"/>
      <c r="EN382" s="17"/>
      <c r="EO382" s="17"/>
      <c r="EP382" s="17"/>
      <c r="EQ382" s="17"/>
      <c r="ER382" s="17"/>
      <c r="ES382" s="17"/>
      <c r="ET382" s="17"/>
      <c r="EU382" s="17"/>
      <c r="EV382" s="17"/>
      <c r="EW382" s="17"/>
      <c r="EX382" s="17"/>
      <c r="EY382" s="17"/>
      <c r="EZ382" s="17"/>
      <c r="FA382" s="17"/>
      <c r="FB382" s="17"/>
      <c r="FC382" s="17"/>
      <c r="FD382" s="17"/>
      <c r="FE382" s="17"/>
      <c r="FF382" s="17"/>
      <c r="FG382" s="17"/>
      <c r="FH382" s="17"/>
      <c r="FI382" s="17"/>
      <c r="FJ382" s="17"/>
      <c r="FK382" s="17"/>
      <c r="FL382" s="17"/>
      <c r="FM382" s="17"/>
      <c r="FN382" s="17"/>
      <c r="FO382" s="17"/>
      <c r="FP382" s="17"/>
      <c r="FQ382" s="17"/>
      <c r="FR382" s="17"/>
      <c r="FS382" s="17"/>
      <c r="FT382" s="17"/>
      <c r="FU382" s="17"/>
      <c r="FV382" s="17"/>
      <c r="FW382" s="17"/>
      <c r="FX382" s="17"/>
      <c r="FY382" s="17"/>
      <c r="FZ382" s="17"/>
      <c r="GA382" s="17"/>
      <c r="GB382" s="17"/>
      <c r="GC382" s="17"/>
      <c r="GD382" s="17"/>
      <c r="GE382" s="17"/>
      <c r="GF382" s="17"/>
      <c r="GG382" s="17"/>
      <c r="GH382" s="17"/>
      <c r="GI382" s="17"/>
      <c r="GJ382" s="17"/>
      <c r="GK382" s="17"/>
      <c r="GL382" s="17"/>
      <c r="GM382" s="17"/>
      <c r="GN382" s="17"/>
      <c r="GO382" s="17"/>
      <c r="GP382" s="17"/>
      <c r="GQ382" s="17"/>
      <c r="GR382" s="17"/>
      <c r="GS382" s="17"/>
      <c r="GT382" s="17"/>
      <c r="GU382" s="17"/>
      <c r="GV382" s="17"/>
      <c r="GW382" s="17"/>
      <c r="GX382" s="17"/>
      <c r="GY382" s="17"/>
      <c r="GZ382" s="17"/>
      <c r="HA382" s="17"/>
      <c r="HB382" s="17"/>
      <c r="HC382" s="17"/>
      <c r="HD382" s="17"/>
      <c r="HE382" s="17"/>
      <c r="HF382" s="17"/>
      <c r="HG382" s="17"/>
      <c r="HH382" s="17"/>
      <c r="HI382" s="17"/>
      <c r="HJ382" s="17"/>
      <c r="HK382" s="17"/>
      <c r="HL382" s="17"/>
      <c r="HM382" s="17"/>
      <c r="HN382" s="17"/>
    </row>
    <row r="383" spans="2:222" ht="38.65" customHeight="1">
      <c r="B383" s="129" t="s">
        <v>714</v>
      </c>
      <c r="C383" s="7" t="s">
        <v>1119</v>
      </c>
      <c r="D383" s="129" t="s">
        <v>5</v>
      </c>
      <c r="E383" s="129">
        <v>807</v>
      </c>
      <c r="F383" s="129" t="s">
        <v>29</v>
      </c>
      <c r="G383" s="129" t="s">
        <v>22</v>
      </c>
      <c r="H383" s="15" t="s">
        <v>1118</v>
      </c>
      <c r="I383" s="16">
        <v>202.38</v>
      </c>
      <c r="J383" s="16">
        <f t="shared" si="18"/>
        <v>163320.66</v>
      </c>
    </row>
    <row r="384" spans="2:222" ht="45">
      <c r="B384" s="129" t="s">
        <v>715</v>
      </c>
      <c r="C384" s="7" t="s">
        <v>708</v>
      </c>
      <c r="D384" s="129" t="s">
        <v>5</v>
      </c>
      <c r="E384" s="129">
        <v>152.41</v>
      </c>
      <c r="F384" s="129" t="s">
        <v>29</v>
      </c>
      <c r="G384" s="129" t="s">
        <v>22</v>
      </c>
      <c r="H384" s="15" t="s">
        <v>552</v>
      </c>
      <c r="I384" s="16">
        <v>53.26</v>
      </c>
      <c r="J384" s="16">
        <f t="shared" si="18"/>
        <v>8117.3565999999992</v>
      </c>
    </row>
    <row r="385" spans="2:10" ht="47.25" customHeight="1">
      <c r="B385" s="129" t="s">
        <v>717</v>
      </c>
      <c r="C385" s="173" t="s">
        <v>1110</v>
      </c>
      <c r="D385" s="129" t="s">
        <v>5</v>
      </c>
      <c r="E385" s="129">
        <v>157.41999999999999</v>
      </c>
      <c r="F385" s="129" t="s">
        <v>29</v>
      </c>
      <c r="G385" s="129" t="s">
        <v>22</v>
      </c>
      <c r="H385" s="66" t="s">
        <v>1109</v>
      </c>
      <c r="I385" s="16">
        <v>82.68</v>
      </c>
      <c r="J385" s="68">
        <f t="shared" si="18"/>
        <v>13015.4856</v>
      </c>
    </row>
    <row r="386" spans="2:10" ht="44.65" customHeight="1">
      <c r="B386" s="129" t="s">
        <v>719</v>
      </c>
      <c r="C386" s="14" t="s">
        <v>1123</v>
      </c>
      <c r="D386" s="129" t="s">
        <v>3</v>
      </c>
      <c r="E386" s="129">
        <v>473.62</v>
      </c>
      <c r="F386" s="129" t="s">
        <v>158</v>
      </c>
      <c r="G386" s="129" t="s">
        <v>22</v>
      </c>
      <c r="H386" s="66" t="s">
        <v>1122</v>
      </c>
      <c r="I386" s="16">
        <v>28.36</v>
      </c>
      <c r="J386" s="68">
        <f t="shared" si="18"/>
        <v>13431.8632</v>
      </c>
    </row>
    <row r="387" spans="2:10" ht="49.15" customHeight="1">
      <c r="B387" s="129" t="s">
        <v>720</v>
      </c>
      <c r="C387" s="7" t="s">
        <v>1120</v>
      </c>
      <c r="D387" s="129" t="s">
        <v>5</v>
      </c>
      <c r="E387" s="129">
        <v>48</v>
      </c>
      <c r="F387" s="129" t="s">
        <v>29</v>
      </c>
      <c r="G387" s="129" t="s">
        <v>22</v>
      </c>
      <c r="H387" s="15" t="s">
        <v>1118</v>
      </c>
      <c r="I387" s="16">
        <v>202.38</v>
      </c>
      <c r="J387" s="16">
        <f t="shared" si="18"/>
        <v>9714.24</v>
      </c>
    </row>
    <row r="388" spans="2:10" ht="27" customHeight="1">
      <c r="B388" s="129" t="s">
        <v>1000</v>
      </c>
      <c r="C388" s="7" t="s">
        <v>709</v>
      </c>
      <c r="D388" s="129" t="s">
        <v>5</v>
      </c>
      <c r="E388" s="129">
        <v>56.1</v>
      </c>
      <c r="F388" s="129" t="s">
        <v>2</v>
      </c>
      <c r="G388" s="40" t="s">
        <v>22</v>
      </c>
      <c r="H388" s="15" t="s">
        <v>604</v>
      </c>
      <c r="I388" s="16">
        <v>16.79</v>
      </c>
      <c r="J388" s="16">
        <f t="shared" si="18"/>
        <v>941.91899999999998</v>
      </c>
    </row>
    <row r="389" spans="2:10" ht="27" customHeight="1">
      <c r="B389" s="69" t="s">
        <v>1121</v>
      </c>
      <c r="C389" s="14" t="s">
        <v>832</v>
      </c>
      <c r="D389" s="69" t="s">
        <v>5</v>
      </c>
      <c r="E389" s="69">
        <v>427.2</v>
      </c>
      <c r="F389" s="69" t="s">
        <v>29</v>
      </c>
      <c r="G389" s="70" t="s">
        <v>22</v>
      </c>
      <c r="H389" s="15" t="s">
        <v>833</v>
      </c>
      <c r="I389" s="16">
        <v>36.69</v>
      </c>
      <c r="J389" s="168">
        <f t="shared" si="18"/>
        <v>15673.967999999999</v>
      </c>
    </row>
    <row r="390" spans="2:10" ht="22.5">
      <c r="B390" s="69" t="s">
        <v>1125</v>
      </c>
      <c r="C390" s="14" t="s">
        <v>1128</v>
      </c>
      <c r="D390" s="69"/>
      <c r="E390" s="69">
        <v>290</v>
      </c>
      <c r="F390" s="69" t="s">
        <v>2</v>
      </c>
      <c r="G390" s="70" t="s">
        <v>22</v>
      </c>
      <c r="H390" s="66" t="s">
        <v>1129</v>
      </c>
      <c r="I390" s="16">
        <v>8.0299999999999994</v>
      </c>
      <c r="J390" s="168">
        <f t="shared" si="18"/>
        <v>2328.6999999999998</v>
      </c>
    </row>
    <row r="391" spans="2:10" ht="45">
      <c r="B391" s="69" t="s">
        <v>1126</v>
      </c>
      <c r="C391" s="14" t="s">
        <v>1130</v>
      </c>
      <c r="D391" s="69" t="s">
        <v>3</v>
      </c>
      <c r="E391" s="69">
        <v>290</v>
      </c>
      <c r="F391" s="69" t="s">
        <v>2</v>
      </c>
      <c r="G391" s="70" t="s">
        <v>22</v>
      </c>
      <c r="H391" s="66" t="s">
        <v>1131</v>
      </c>
      <c r="I391" s="16">
        <v>37.99</v>
      </c>
      <c r="J391" s="168">
        <f t="shared" si="18"/>
        <v>11017.1</v>
      </c>
    </row>
    <row r="392" spans="2:10" ht="35.65" customHeight="1">
      <c r="B392" s="69" t="s">
        <v>1127</v>
      </c>
      <c r="C392" s="71" t="s">
        <v>1132</v>
      </c>
      <c r="D392" s="72" t="s">
        <v>3</v>
      </c>
      <c r="E392" s="30">
        <v>580</v>
      </c>
      <c r="F392" s="30" t="s">
        <v>29</v>
      </c>
      <c r="G392" s="30" t="s">
        <v>22</v>
      </c>
      <c r="H392" s="66" t="s">
        <v>1133</v>
      </c>
      <c r="I392" s="16">
        <v>35.32</v>
      </c>
      <c r="J392" s="168">
        <f t="shared" si="18"/>
        <v>20485.599999999999</v>
      </c>
    </row>
    <row r="393" spans="2:10" ht="20.100000000000001" customHeight="1">
      <c r="B393" s="129"/>
      <c r="C393" s="25" t="s">
        <v>69</v>
      </c>
      <c r="D393" s="129"/>
      <c r="E393" s="129"/>
      <c r="F393" s="129"/>
      <c r="G393" s="129"/>
      <c r="H393" s="15"/>
      <c r="I393" s="16"/>
      <c r="J393" s="165">
        <f>SUM(J381:J392)</f>
        <v>435181.27759999997</v>
      </c>
    </row>
    <row r="394" spans="2:10" ht="27" customHeight="1">
      <c r="B394" s="33" t="s">
        <v>537</v>
      </c>
      <c r="C394" s="28" t="s">
        <v>359</v>
      </c>
      <c r="D394" s="33"/>
      <c r="E394" s="33"/>
      <c r="F394" s="33"/>
      <c r="G394" s="33"/>
      <c r="H394" s="33"/>
      <c r="I394" s="33"/>
      <c r="J394" s="33"/>
    </row>
    <row r="395" spans="2:10" ht="27" customHeight="1">
      <c r="B395" s="129" t="s">
        <v>721</v>
      </c>
      <c r="C395" s="7" t="s">
        <v>706</v>
      </c>
      <c r="D395" s="129" t="s">
        <v>5</v>
      </c>
      <c r="E395" s="129">
        <v>12.5</v>
      </c>
      <c r="F395" s="129" t="s">
        <v>521</v>
      </c>
      <c r="G395" s="129" t="s">
        <v>22</v>
      </c>
      <c r="H395" s="15" t="s">
        <v>308</v>
      </c>
      <c r="I395" s="16">
        <v>24.94</v>
      </c>
      <c r="J395" s="16">
        <f>I395*E395</f>
        <v>311.75</v>
      </c>
    </row>
    <row r="396" spans="2:10" ht="45">
      <c r="B396" s="129" t="s">
        <v>1001</v>
      </c>
      <c r="C396" s="7" t="s">
        <v>708</v>
      </c>
      <c r="D396" s="129" t="s">
        <v>5</v>
      </c>
      <c r="E396" s="129">
        <v>12.5</v>
      </c>
      <c r="F396" s="129" t="s">
        <v>521</v>
      </c>
      <c r="G396" s="129" t="s">
        <v>22</v>
      </c>
      <c r="H396" s="15" t="s">
        <v>552</v>
      </c>
      <c r="I396" s="16">
        <v>53.26</v>
      </c>
      <c r="J396" s="16">
        <f>I396*E396</f>
        <v>665.75</v>
      </c>
    </row>
    <row r="397" spans="2:10" ht="20.100000000000001" customHeight="1">
      <c r="B397" s="129"/>
      <c r="C397" s="25" t="s">
        <v>69</v>
      </c>
      <c r="D397" s="129"/>
      <c r="E397" s="129"/>
      <c r="F397" s="129"/>
      <c r="G397" s="129"/>
      <c r="H397" s="15"/>
      <c r="I397" s="16"/>
      <c r="J397" s="165">
        <f>SUBTOTAL(9,J395:J396)</f>
        <v>977.5</v>
      </c>
    </row>
    <row r="398" spans="2:10" s="4" customFormat="1" ht="24" customHeight="1">
      <c r="B398" s="33">
        <v>13</v>
      </c>
      <c r="C398" s="33" t="s">
        <v>507</v>
      </c>
      <c r="D398" s="33" t="s">
        <v>5</v>
      </c>
      <c r="E398" s="33"/>
      <c r="F398" s="33"/>
      <c r="G398" s="33" t="s">
        <v>3</v>
      </c>
      <c r="H398" s="33" t="s">
        <v>3</v>
      </c>
      <c r="I398" s="33" t="s">
        <v>3</v>
      </c>
      <c r="J398" s="163">
        <f>J407+J413</f>
        <v>201545.5056</v>
      </c>
    </row>
    <row r="399" spans="2:10" s="4" customFormat="1" ht="24" customHeight="1">
      <c r="B399" s="33" t="s">
        <v>514</v>
      </c>
      <c r="C399" s="28" t="s">
        <v>358</v>
      </c>
      <c r="D399" s="33"/>
      <c r="E399" s="33"/>
      <c r="F399" s="33"/>
      <c r="G399" s="33"/>
      <c r="H399" s="33"/>
      <c r="I399" s="33"/>
      <c r="J399" s="33"/>
    </row>
    <row r="400" spans="2:10" s="43" customFormat="1" ht="47.25" customHeight="1">
      <c r="B400" s="41" t="s">
        <v>664</v>
      </c>
      <c r="C400" s="45" t="s">
        <v>711</v>
      </c>
      <c r="D400" s="41" t="s">
        <v>5</v>
      </c>
      <c r="E400" s="129">
        <v>1919.84</v>
      </c>
      <c r="F400" s="41" t="s">
        <v>521</v>
      </c>
      <c r="G400" s="41" t="s">
        <v>22</v>
      </c>
      <c r="H400" s="42" t="s">
        <v>712</v>
      </c>
      <c r="I400" s="16">
        <v>56.19</v>
      </c>
      <c r="J400" s="174">
        <f t="shared" ref="J400:J406" si="19">I400*E400</f>
        <v>107875.80959999999</v>
      </c>
    </row>
    <row r="401" spans="2:222" s="18" customFormat="1" ht="33.75">
      <c r="B401" s="41" t="s">
        <v>665</v>
      </c>
      <c r="C401" s="7" t="s">
        <v>716</v>
      </c>
      <c r="D401" s="129" t="s">
        <v>5</v>
      </c>
      <c r="E401" s="129">
        <v>175.05</v>
      </c>
      <c r="F401" s="129" t="s">
        <v>2</v>
      </c>
      <c r="G401" s="129" t="s">
        <v>22</v>
      </c>
      <c r="H401" s="15" t="s">
        <v>605</v>
      </c>
      <c r="I401" s="16">
        <v>9.24</v>
      </c>
      <c r="J401" s="174">
        <f t="shared" si="19"/>
        <v>1617.4620000000002</v>
      </c>
      <c r="K401" s="17"/>
      <c r="L401" s="17"/>
      <c r="M401" s="17"/>
      <c r="N401" s="17"/>
      <c r="O401" s="17"/>
      <c r="P401" s="17"/>
      <c r="Q401" s="17"/>
      <c r="R401" s="17"/>
      <c r="S401" s="17"/>
      <c r="T401" s="17"/>
      <c r="U401" s="17"/>
      <c r="V401" s="17"/>
      <c r="W401" s="17"/>
      <c r="X401" s="17"/>
      <c r="Y401" s="17"/>
      <c r="Z401" s="17"/>
      <c r="AA401" s="17"/>
      <c r="AB401" s="17"/>
      <c r="AC401" s="17"/>
      <c r="AD401" s="17"/>
      <c r="AE401" s="17"/>
      <c r="AF401" s="17"/>
      <c r="AG401" s="17"/>
      <c r="AH401" s="17"/>
      <c r="AI401" s="17"/>
      <c r="AJ401" s="17"/>
      <c r="AK401" s="17"/>
      <c r="AL401" s="17"/>
      <c r="AM401" s="17"/>
      <c r="AN401" s="17"/>
      <c r="AO401" s="17"/>
      <c r="AP401" s="17"/>
      <c r="AQ401" s="17"/>
      <c r="AR401" s="17"/>
      <c r="AS401" s="17"/>
      <c r="AT401" s="17"/>
      <c r="AU401" s="17"/>
      <c r="AV401" s="17"/>
      <c r="AW401" s="17"/>
      <c r="AX401" s="17"/>
      <c r="AY401" s="17"/>
      <c r="AZ401" s="17"/>
      <c r="BA401" s="17"/>
      <c r="BB401" s="17"/>
      <c r="BC401" s="17"/>
      <c r="BD401" s="17"/>
      <c r="BE401" s="17"/>
      <c r="BF401" s="17"/>
      <c r="BG401" s="17"/>
      <c r="BH401" s="17"/>
      <c r="BI401" s="17"/>
      <c r="BJ401" s="17"/>
      <c r="BK401" s="17"/>
      <c r="BL401" s="17"/>
      <c r="BM401" s="17"/>
      <c r="BN401" s="17"/>
      <c r="BO401" s="17"/>
      <c r="BP401" s="17"/>
      <c r="BQ401" s="17"/>
      <c r="BR401" s="17"/>
      <c r="BS401" s="17"/>
      <c r="BT401" s="17"/>
      <c r="BU401" s="17"/>
      <c r="BV401" s="17"/>
      <c r="BW401" s="17"/>
      <c r="BX401" s="17"/>
      <c r="BY401" s="17"/>
      <c r="BZ401" s="17"/>
      <c r="CA401" s="17"/>
      <c r="CB401" s="17"/>
      <c r="CC401" s="17"/>
      <c r="CD401" s="17"/>
      <c r="CE401" s="17"/>
      <c r="CF401" s="17"/>
      <c r="CG401" s="17"/>
      <c r="CH401" s="17"/>
      <c r="CI401" s="17"/>
      <c r="CJ401" s="17"/>
      <c r="CK401" s="17"/>
      <c r="CL401" s="17"/>
      <c r="CM401" s="17"/>
      <c r="CN401" s="17"/>
      <c r="CO401" s="17"/>
      <c r="CP401" s="17"/>
      <c r="CQ401" s="17"/>
      <c r="CR401" s="17"/>
      <c r="CS401" s="17"/>
      <c r="CT401" s="17"/>
      <c r="CU401" s="17"/>
      <c r="CV401" s="17"/>
      <c r="CW401" s="17"/>
      <c r="CX401" s="17"/>
      <c r="CY401" s="17"/>
      <c r="CZ401" s="17"/>
      <c r="DA401" s="17"/>
      <c r="DB401" s="17"/>
      <c r="DC401" s="17"/>
      <c r="DD401" s="17"/>
      <c r="DE401" s="17"/>
      <c r="DF401" s="17"/>
      <c r="DG401" s="17"/>
      <c r="DH401" s="17"/>
      <c r="DI401" s="17"/>
      <c r="DJ401" s="17"/>
      <c r="DK401" s="17"/>
      <c r="DL401" s="17"/>
      <c r="DM401" s="17"/>
      <c r="DN401" s="17"/>
      <c r="DO401" s="17"/>
      <c r="DP401" s="17"/>
      <c r="DQ401" s="17"/>
      <c r="DR401" s="17"/>
      <c r="DS401" s="17"/>
      <c r="DT401" s="17"/>
      <c r="DU401" s="17"/>
      <c r="DV401" s="17"/>
      <c r="DW401" s="17"/>
      <c r="DX401" s="17"/>
      <c r="DY401" s="17"/>
      <c r="DZ401" s="17"/>
      <c r="EA401" s="17"/>
      <c r="EB401" s="17"/>
      <c r="EC401" s="17"/>
      <c r="ED401" s="17"/>
      <c r="EE401" s="17"/>
      <c r="EF401" s="17"/>
      <c r="EG401" s="17"/>
      <c r="EH401" s="17"/>
      <c r="EI401" s="17"/>
      <c r="EJ401" s="17"/>
      <c r="EK401" s="17"/>
      <c r="EL401" s="17"/>
      <c r="EM401" s="17"/>
      <c r="EN401" s="17"/>
      <c r="EO401" s="17"/>
      <c r="EP401" s="17"/>
      <c r="EQ401" s="17"/>
      <c r="ER401" s="17"/>
      <c r="ES401" s="17"/>
      <c r="ET401" s="17"/>
      <c r="EU401" s="17"/>
      <c r="EV401" s="17"/>
      <c r="EW401" s="17"/>
      <c r="EX401" s="17"/>
      <c r="EY401" s="17"/>
      <c r="EZ401" s="17"/>
      <c r="FA401" s="17"/>
      <c r="FB401" s="17"/>
      <c r="FC401" s="17"/>
      <c r="FD401" s="17"/>
      <c r="FE401" s="17"/>
      <c r="FF401" s="17"/>
      <c r="FG401" s="17"/>
      <c r="FH401" s="17"/>
      <c r="FI401" s="17"/>
      <c r="FJ401" s="17"/>
      <c r="FK401" s="17"/>
      <c r="FL401" s="17"/>
      <c r="FM401" s="17"/>
      <c r="FN401" s="17"/>
      <c r="FO401" s="17"/>
      <c r="FP401" s="17"/>
      <c r="FQ401" s="17"/>
      <c r="FR401" s="17"/>
      <c r="FS401" s="17"/>
      <c r="FT401" s="17"/>
      <c r="FU401" s="17"/>
      <c r="FV401" s="17"/>
      <c r="FW401" s="17"/>
      <c r="FX401" s="17"/>
      <c r="FY401" s="17"/>
      <c r="FZ401" s="17"/>
      <c r="GA401" s="17"/>
      <c r="GB401" s="17"/>
      <c r="GC401" s="17"/>
      <c r="GD401" s="17"/>
      <c r="GE401" s="17"/>
      <c r="GF401" s="17"/>
      <c r="GG401" s="17"/>
      <c r="GH401" s="17"/>
      <c r="GI401" s="17"/>
      <c r="GJ401" s="17"/>
      <c r="GK401" s="17"/>
      <c r="GL401" s="17"/>
      <c r="GM401" s="17"/>
      <c r="GN401" s="17"/>
      <c r="GO401" s="17"/>
      <c r="GP401" s="17"/>
      <c r="GQ401" s="17"/>
      <c r="GR401" s="17"/>
      <c r="GS401" s="17"/>
      <c r="GT401" s="17"/>
      <c r="GU401" s="17"/>
      <c r="GV401" s="17"/>
      <c r="GW401" s="17"/>
      <c r="GX401" s="17"/>
      <c r="GY401" s="17"/>
      <c r="GZ401" s="17"/>
      <c r="HA401" s="17"/>
      <c r="HB401" s="17"/>
      <c r="HC401" s="17"/>
      <c r="HD401" s="17"/>
      <c r="HE401" s="17"/>
      <c r="HF401" s="17"/>
      <c r="HG401" s="17"/>
      <c r="HH401" s="17"/>
      <c r="HI401" s="17"/>
      <c r="HJ401" s="17"/>
      <c r="HK401" s="17"/>
      <c r="HL401" s="17"/>
      <c r="HM401" s="17"/>
      <c r="HN401" s="17"/>
    </row>
    <row r="402" spans="2:222" ht="22.5">
      <c r="B402" s="41" t="s">
        <v>666</v>
      </c>
      <c r="C402" s="7" t="s">
        <v>718</v>
      </c>
      <c r="D402" s="129" t="s">
        <v>5</v>
      </c>
      <c r="E402" s="129">
        <v>603.70000000000005</v>
      </c>
      <c r="F402" s="129" t="s">
        <v>29</v>
      </c>
      <c r="G402" s="129" t="s">
        <v>206</v>
      </c>
      <c r="H402" s="15">
        <v>87273</v>
      </c>
      <c r="I402" s="16">
        <v>46.42</v>
      </c>
      <c r="J402" s="174">
        <f t="shared" si="19"/>
        <v>28023.754000000004</v>
      </c>
    </row>
    <row r="403" spans="2:222">
      <c r="B403" s="41" t="s">
        <v>667</v>
      </c>
      <c r="C403" s="7" t="s">
        <v>606</v>
      </c>
      <c r="D403" s="129" t="s">
        <v>5</v>
      </c>
      <c r="E403" s="129">
        <v>242</v>
      </c>
      <c r="F403" s="23" t="s">
        <v>2</v>
      </c>
      <c r="G403" s="129" t="s">
        <v>22</v>
      </c>
      <c r="H403" s="15" t="s">
        <v>607</v>
      </c>
      <c r="I403" s="16">
        <v>20.51</v>
      </c>
      <c r="J403" s="174">
        <f t="shared" si="19"/>
        <v>4963.42</v>
      </c>
    </row>
    <row r="404" spans="2:222" s="18" customFormat="1" ht="33.75">
      <c r="B404" s="41" t="s">
        <v>668</v>
      </c>
      <c r="C404" s="24" t="s">
        <v>1051</v>
      </c>
      <c r="D404" s="129"/>
      <c r="E404" s="129">
        <v>4525</v>
      </c>
      <c r="F404" s="23" t="s">
        <v>1052</v>
      </c>
      <c r="G404" s="129" t="s">
        <v>22</v>
      </c>
      <c r="H404" s="15" t="s">
        <v>1053</v>
      </c>
      <c r="I404" s="16">
        <v>3.75</v>
      </c>
      <c r="J404" s="174">
        <f t="shared" si="19"/>
        <v>16968.75</v>
      </c>
      <c r="K404" s="17"/>
      <c r="L404" s="17"/>
      <c r="M404" s="17"/>
      <c r="N404" s="17"/>
      <c r="O404" s="17"/>
      <c r="P404" s="17"/>
      <c r="Q404" s="17"/>
      <c r="R404" s="17"/>
      <c r="S404" s="17"/>
      <c r="T404" s="17"/>
      <c r="U404" s="17"/>
      <c r="V404" s="17"/>
      <c r="W404" s="17"/>
      <c r="X404" s="17"/>
      <c r="Y404" s="17"/>
      <c r="Z404" s="17"/>
      <c r="AA404" s="17"/>
      <c r="AB404" s="17"/>
      <c r="AC404" s="17"/>
      <c r="AD404" s="17"/>
      <c r="AE404" s="17"/>
      <c r="AF404" s="17"/>
      <c r="AG404" s="17"/>
      <c r="AH404" s="17"/>
      <c r="AI404" s="17"/>
      <c r="AJ404" s="17"/>
      <c r="AK404" s="17"/>
      <c r="AL404" s="17"/>
      <c r="AM404" s="17"/>
      <c r="AN404" s="17"/>
      <c r="AO404" s="17"/>
      <c r="AP404" s="17"/>
      <c r="AQ404" s="17"/>
      <c r="AR404" s="17"/>
      <c r="AS404" s="17"/>
      <c r="AT404" s="17"/>
      <c r="AU404" s="17"/>
      <c r="AV404" s="17"/>
      <c r="AW404" s="17"/>
      <c r="AX404" s="17"/>
      <c r="AY404" s="17"/>
      <c r="AZ404" s="17"/>
      <c r="BA404" s="17"/>
      <c r="BB404" s="17"/>
      <c r="BC404" s="17"/>
      <c r="BD404" s="17"/>
      <c r="BE404" s="17"/>
      <c r="BF404" s="17"/>
      <c r="BG404" s="17"/>
      <c r="BH404" s="17"/>
      <c r="BI404" s="17"/>
      <c r="BJ404" s="17"/>
      <c r="BK404" s="17"/>
      <c r="BL404" s="17"/>
      <c r="BM404" s="17"/>
      <c r="BN404" s="17"/>
      <c r="BO404" s="17"/>
      <c r="BP404" s="17"/>
      <c r="BQ404" s="17"/>
      <c r="BR404" s="17"/>
      <c r="BS404" s="17"/>
      <c r="BT404" s="17"/>
      <c r="BU404" s="17"/>
      <c r="BV404" s="17"/>
      <c r="BW404" s="17"/>
      <c r="BX404" s="17"/>
      <c r="BY404" s="17"/>
      <c r="BZ404" s="17"/>
      <c r="CA404" s="17"/>
      <c r="CB404" s="17"/>
      <c r="CC404" s="17"/>
      <c r="CD404" s="17"/>
      <c r="CE404" s="17"/>
      <c r="CF404" s="17"/>
      <c r="CG404" s="17"/>
      <c r="CH404" s="17"/>
      <c r="CI404" s="17"/>
      <c r="CJ404" s="17"/>
      <c r="CK404" s="17"/>
      <c r="CL404" s="17"/>
      <c r="CM404" s="17"/>
      <c r="CN404" s="17"/>
      <c r="CO404" s="17"/>
      <c r="CP404" s="17"/>
      <c r="CQ404" s="17"/>
      <c r="CR404" s="17"/>
      <c r="CS404" s="17"/>
      <c r="CT404" s="17"/>
      <c r="CU404" s="17"/>
      <c r="CV404" s="17"/>
      <c r="CW404" s="17"/>
      <c r="CX404" s="17"/>
      <c r="CY404" s="17"/>
      <c r="CZ404" s="17"/>
      <c r="DA404" s="17"/>
      <c r="DB404" s="17"/>
      <c r="DC404" s="17"/>
      <c r="DD404" s="17"/>
      <c r="DE404" s="17"/>
      <c r="DF404" s="17"/>
      <c r="DG404" s="17"/>
      <c r="DH404" s="17"/>
      <c r="DI404" s="17"/>
      <c r="DJ404" s="17"/>
      <c r="DK404" s="17"/>
      <c r="DL404" s="17"/>
      <c r="DM404" s="17"/>
      <c r="DN404" s="17"/>
      <c r="DO404" s="17"/>
      <c r="DP404" s="17"/>
      <c r="DQ404" s="17"/>
      <c r="DR404" s="17"/>
      <c r="DS404" s="17"/>
      <c r="DT404" s="17"/>
      <c r="DU404" s="17"/>
      <c r="DV404" s="17"/>
      <c r="DW404" s="17"/>
      <c r="DX404" s="17"/>
      <c r="DY404" s="17"/>
      <c r="DZ404" s="17"/>
      <c r="EA404" s="17"/>
      <c r="EB404" s="17"/>
      <c r="EC404" s="17"/>
      <c r="ED404" s="17"/>
      <c r="EE404" s="17"/>
      <c r="EF404" s="17"/>
      <c r="EG404" s="17"/>
      <c r="EH404" s="17"/>
      <c r="EI404" s="17"/>
      <c r="EJ404" s="17"/>
      <c r="EK404" s="17"/>
      <c r="EL404" s="17"/>
      <c r="EM404" s="17"/>
      <c r="EN404" s="17"/>
      <c r="EO404" s="17"/>
      <c r="EP404" s="17"/>
      <c r="EQ404" s="17"/>
      <c r="ER404" s="17"/>
      <c r="ES404" s="17"/>
      <c r="ET404" s="17"/>
      <c r="EU404" s="17"/>
      <c r="EV404" s="17"/>
      <c r="EW404" s="17"/>
      <c r="EX404" s="17"/>
      <c r="EY404" s="17"/>
      <c r="EZ404" s="17"/>
      <c r="FA404" s="17"/>
      <c r="FB404" s="17"/>
      <c r="FC404" s="17"/>
      <c r="FD404" s="17"/>
      <c r="FE404" s="17"/>
      <c r="FF404" s="17"/>
      <c r="FG404" s="17"/>
      <c r="FH404" s="17"/>
      <c r="FI404" s="17"/>
      <c r="FJ404" s="17"/>
      <c r="FK404" s="17"/>
      <c r="FL404" s="17"/>
      <c r="FM404" s="17"/>
      <c r="FN404" s="17"/>
      <c r="FO404" s="17"/>
      <c r="FP404" s="17"/>
      <c r="FQ404" s="17"/>
      <c r="FR404" s="17"/>
      <c r="FS404" s="17"/>
      <c r="FT404" s="17"/>
      <c r="FU404" s="17"/>
      <c r="FV404" s="17"/>
      <c r="FW404" s="17"/>
      <c r="FX404" s="17"/>
      <c r="FY404" s="17"/>
      <c r="FZ404" s="17"/>
      <c r="GA404" s="17"/>
      <c r="GB404" s="17"/>
      <c r="GC404" s="17"/>
      <c r="GD404" s="17"/>
      <c r="GE404" s="17"/>
      <c r="GF404" s="17"/>
      <c r="GG404" s="17"/>
      <c r="GH404" s="17"/>
      <c r="GI404" s="17"/>
      <c r="GJ404" s="17"/>
      <c r="GK404" s="17"/>
      <c r="GL404" s="17"/>
      <c r="GM404" s="17"/>
      <c r="GN404" s="17"/>
      <c r="GO404" s="17"/>
      <c r="GP404" s="17"/>
      <c r="GQ404" s="17"/>
      <c r="GR404" s="17"/>
      <c r="GS404" s="17"/>
      <c r="GT404" s="17"/>
      <c r="GU404" s="17"/>
      <c r="GV404" s="17"/>
      <c r="GW404" s="17"/>
      <c r="GX404" s="17"/>
      <c r="GY404" s="17"/>
      <c r="GZ404" s="17"/>
      <c r="HA404" s="17"/>
      <c r="HB404" s="17"/>
      <c r="HC404" s="17"/>
      <c r="HD404" s="17"/>
      <c r="HE404" s="17"/>
      <c r="HF404" s="17"/>
      <c r="HG404" s="17"/>
      <c r="HH404" s="17"/>
      <c r="HI404" s="17"/>
      <c r="HJ404" s="17"/>
      <c r="HK404" s="17"/>
      <c r="HL404" s="17"/>
      <c r="HM404" s="17"/>
      <c r="HN404" s="17"/>
    </row>
    <row r="405" spans="2:222" s="18" customFormat="1" ht="33.75">
      <c r="B405" s="41" t="s">
        <v>669</v>
      </c>
      <c r="C405" s="24" t="s">
        <v>1054</v>
      </c>
      <c r="D405" s="129"/>
      <c r="E405" s="129">
        <v>905</v>
      </c>
      <c r="F405" s="23" t="s">
        <v>29</v>
      </c>
      <c r="G405" s="129" t="s">
        <v>22</v>
      </c>
      <c r="H405" s="63" t="s">
        <v>1055</v>
      </c>
      <c r="I405" s="16">
        <v>10.85</v>
      </c>
      <c r="J405" s="174">
        <f t="shared" si="19"/>
        <v>9819.25</v>
      </c>
      <c r="K405" s="17"/>
      <c r="L405" s="17"/>
      <c r="M405" s="17"/>
      <c r="N405" s="17"/>
      <c r="O405" s="17"/>
      <c r="P405" s="17"/>
      <c r="Q405" s="17"/>
      <c r="R405" s="17"/>
      <c r="S405" s="17"/>
      <c r="T405" s="17"/>
      <c r="U405" s="17"/>
      <c r="V405" s="17"/>
      <c r="W405" s="17"/>
      <c r="X405" s="17"/>
      <c r="Y405" s="17"/>
      <c r="Z405" s="17"/>
      <c r="AA405" s="17"/>
      <c r="AB405" s="17"/>
      <c r="AC405" s="17"/>
      <c r="AD405" s="17"/>
      <c r="AE405" s="17"/>
      <c r="AF405" s="17"/>
      <c r="AG405" s="17"/>
      <c r="AH405" s="17"/>
      <c r="AI405" s="17"/>
      <c r="AJ405" s="17"/>
      <c r="AK405" s="17"/>
      <c r="AL405" s="17"/>
      <c r="AM405" s="17"/>
      <c r="AN405" s="17"/>
      <c r="AO405" s="17"/>
      <c r="AP405" s="17"/>
      <c r="AQ405" s="17"/>
      <c r="AR405" s="17"/>
      <c r="AS405" s="17"/>
      <c r="AT405" s="17"/>
      <c r="AU405" s="17"/>
      <c r="AV405" s="17"/>
      <c r="AW405" s="17"/>
      <c r="AX405" s="17"/>
      <c r="AY405" s="17"/>
      <c r="AZ405" s="17"/>
      <c r="BA405" s="17"/>
      <c r="BB405" s="17"/>
      <c r="BC405" s="17"/>
      <c r="BD405" s="17"/>
      <c r="BE405" s="17"/>
      <c r="BF405" s="17"/>
      <c r="BG405" s="17"/>
      <c r="BH405" s="17"/>
      <c r="BI405" s="17"/>
      <c r="BJ405" s="17"/>
      <c r="BK405" s="17"/>
      <c r="BL405" s="17"/>
      <c r="BM405" s="17"/>
      <c r="BN405" s="17"/>
      <c r="BO405" s="17"/>
      <c r="BP405" s="17"/>
      <c r="BQ405" s="17"/>
      <c r="BR405" s="17"/>
      <c r="BS405" s="17"/>
      <c r="BT405" s="17"/>
      <c r="BU405" s="17"/>
      <c r="BV405" s="17"/>
      <c r="BW405" s="17"/>
      <c r="BX405" s="17"/>
      <c r="BY405" s="17"/>
      <c r="BZ405" s="17"/>
      <c r="CA405" s="17"/>
      <c r="CB405" s="17"/>
      <c r="CC405" s="17"/>
      <c r="CD405" s="17"/>
      <c r="CE405" s="17"/>
      <c r="CF405" s="17"/>
      <c r="CG405" s="17"/>
      <c r="CH405" s="17"/>
      <c r="CI405" s="17"/>
      <c r="CJ405" s="17"/>
      <c r="CK405" s="17"/>
      <c r="CL405" s="17"/>
      <c r="CM405" s="17"/>
      <c r="CN405" s="17"/>
      <c r="CO405" s="17"/>
      <c r="CP405" s="17"/>
      <c r="CQ405" s="17"/>
      <c r="CR405" s="17"/>
      <c r="CS405" s="17"/>
      <c r="CT405" s="17"/>
      <c r="CU405" s="17"/>
      <c r="CV405" s="17"/>
      <c r="CW405" s="17"/>
      <c r="CX405" s="17"/>
      <c r="CY405" s="17"/>
      <c r="CZ405" s="17"/>
      <c r="DA405" s="17"/>
      <c r="DB405" s="17"/>
      <c r="DC405" s="17"/>
      <c r="DD405" s="17"/>
      <c r="DE405" s="17"/>
      <c r="DF405" s="17"/>
      <c r="DG405" s="17"/>
      <c r="DH405" s="17"/>
      <c r="DI405" s="17"/>
      <c r="DJ405" s="17"/>
      <c r="DK405" s="17"/>
      <c r="DL405" s="17"/>
      <c r="DM405" s="17"/>
      <c r="DN405" s="17"/>
      <c r="DO405" s="17"/>
      <c r="DP405" s="17"/>
      <c r="DQ405" s="17"/>
      <c r="DR405" s="17"/>
      <c r="DS405" s="17"/>
      <c r="DT405" s="17"/>
      <c r="DU405" s="17"/>
      <c r="DV405" s="17"/>
      <c r="DW405" s="17"/>
      <c r="DX405" s="17"/>
      <c r="DY405" s="17"/>
      <c r="DZ405" s="17"/>
      <c r="EA405" s="17"/>
      <c r="EB405" s="17"/>
      <c r="EC405" s="17"/>
      <c r="ED405" s="17"/>
      <c r="EE405" s="17"/>
      <c r="EF405" s="17"/>
      <c r="EG405" s="17"/>
      <c r="EH405" s="17"/>
      <c r="EI405" s="17"/>
      <c r="EJ405" s="17"/>
      <c r="EK405" s="17"/>
      <c r="EL405" s="17"/>
      <c r="EM405" s="17"/>
      <c r="EN405" s="17"/>
      <c r="EO405" s="17"/>
      <c r="EP405" s="17"/>
      <c r="EQ405" s="17"/>
      <c r="ER405" s="17"/>
      <c r="ES405" s="17"/>
      <c r="ET405" s="17"/>
      <c r="EU405" s="17"/>
      <c r="EV405" s="17"/>
      <c r="EW405" s="17"/>
      <c r="EX405" s="17"/>
      <c r="EY405" s="17"/>
      <c r="EZ405" s="17"/>
      <c r="FA405" s="17"/>
      <c r="FB405" s="17"/>
      <c r="FC405" s="17"/>
      <c r="FD405" s="17"/>
      <c r="FE405" s="17"/>
      <c r="FF405" s="17"/>
      <c r="FG405" s="17"/>
      <c r="FH405" s="17"/>
      <c r="FI405" s="17"/>
      <c r="FJ405" s="17"/>
      <c r="FK405" s="17"/>
      <c r="FL405" s="17"/>
      <c r="FM405" s="17"/>
      <c r="FN405" s="17"/>
      <c r="FO405" s="17"/>
      <c r="FP405" s="17"/>
      <c r="FQ405" s="17"/>
      <c r="FR405" s="17"/>
      <c r="FS405" s="17"/>
      <c r="FT405" s="17"/>
      <c r="FU405" s="17"/>
      <c r="FV405" s="17"/>
      <c r="FW405" s="17"/>
      <c r="FX405" s="17"/>
      <c r="FY405" s="17"/>
      <c r="FZ405" s="17"/>
      <c r="GA405" s="17"/>
      <c r="GB405" s="17"/>
      <c r="GC405" s="17"/>
      <c r="GD405" s="17"/>
      <c r="GE405" s="17"/>
      <c r="GF405" s="17"/>
      <c r="GG405" s="17"/>
      <c r="GH405" s="17"/>
      <c r="GI405" s="17"/>
      <c r="GJ405" s="17"/>
      <c r="GK405" s="17"/>
      <c r="GL405" s="17"/>
      <c r="GM405" s="17"/>
      <c r="GN405" s="17"/>
      <c r="GO405" s="17"/>
      <c r="GP405" s="17"/>
      <c r="GQ405" s="17"/>
      <c r="GR405" s="17"/>
      <c r="GS405" s="17"/>
      <c r="GT405" s="17"/>
      <c r="GU405" s="17"/>
      <c r="GV405" s="17"/>
      <c r="GW405" s="17"/>
      <c r="GX405" s="17"/>
      <c r="GY405" s="17"/>
      <c r="GZ405" s="17"/>
      <c r="HA405" s="17"/>
      <c r="HB405" s="17"/>
      <c r="HC405" s="17"/>
      <c r="HD405" s="17"/>
      <c r="HE405" s="17"/>
      <c r="HF405" s="17"/>
      <c r="HG405" s="17"/>
      <c r="HH405" s="17"/>
      <c r="HI405" s="17"/>
      <c r="HJ405" s="17"/>
      <c r="HK405" s="17"/>
      <c r="HL405" s="17"/>
      <c r="HM405" s="17"/>
      <c r="HN405" s="17"/>
    </row>
    <row r="406" spans="2:222" s="18" customFormat="1">
      <c r="B406" s="41" t="s">
        <v>670</v>
      </c>
      <c r="C406" s="24" t="s">
        <v>617</v>
      </c>
      <c r="D406" s="129"/>
      <c r="E406" s="129">
        <v>183.8</v>
      </c>
      <c r="F406" s="23" t="s">
        <v>2</v>
      </c>
      <c r="G406" s="129" t="s">
        <v>22</v>
      </c>
      <c r="H406" s="15" t="s">
        <v>618</v>
      </c>
      <c r="I406" s="16">
        <v>8.5</v>
      </c>
      <c r="J406" s="174">
        <f t="shared" si="19"/>
        <v>1562.3000000000002</v>
      </c>
      <c r="K406" s="17"/>
      <c r="L406" s="17"/>
      <c r="M406" s="17"/>
      <c r="N406" s="17"/>
      <c r="O406" s="17"/>
      <c r="P406" s="17"/>
      <c r="Q406" s="17"/>
      <c r="R406" s="17"/>
      <c r="S406" s="17"/>
      <c r="T406" s="17"/>
      <c r="U406" s="17"/>
      <c r="V406" s="17"/>
      <c r="W406" s="17"/>
      <c r="X406" s="17"/>
      <c r="Y406" s="17"/>
      <c r="Z406" s="17"/>
      <c r="AA406" s="17"/>
      <c r="AB406" s="17"/>
      <c r="AC406" s="17"/>
      <c r="AD406" s="17"/>
      <c r="AE406" s="17"/>
      <c r="AF406" s="17"/>
      <c r="AG406" s="17"/>
      <c r="AH406" s="17"/>
      <c r="AI406" s="17"/>
      <c r="AJ406" s="17"/>
      <c r="AK406" s="17"/>
      <c r="AL406" s="17"/>
      <c r="AM406" s="17"/>
      <c r="AN406" s="17"/>
      <c r="AO406" s="17"/>
      <c r="AP406" s="17"/>
      <c r="AQ406" s="17"/>
      <c r="AR406" s="17"/>
      <c r="AS406" s="17"/>
      <c r="AT406" s="17"/>
      <c r="AU406" s="17"/>
      <c r="AV406" s="17"/>
      <c r="AW406" s="17"/>
      <c r="AX406" s="17"/>
      <c r="AY406" s="17"/>
      <c r="AZ406" s="17"/>
      <c r="BA406" s="17"/>
      <c r="BB406" s="17"/>
      <c r="BC406" s="17"/>
      <c r="BD406" s="17"/>
      <c r="BE406" s="17"/>
      <c r="BF406" s="17"/>
      <c r="BG406" s="17"/>
      <c r="BH406" s="17"/>
      <c r="BI406" s="17"/>
      <c r="BJ406" s="17"/>
      <c r="BK406" s="17"/>
      <c r="BL406" s="17"/>
      <c r="BM406" s="17"/>
      <c r="BN406" s="17"/>
      <c r="BO406" s="17"/>
      <c r="BP406" s="17"/>
      <c r="BQ406" s="17"/>
      <c r="BR406" s="17"/>
      <c r="BS406" s="17"/>
      <c r="BT406" s="17"/>
      <c r="BU406" s="17"/>
      <c r="BV406" s="17"/>
      <c r="BW406" s="17"/>
      <c r="BX406" s="17"/>
      <c r="BY406" s="17"/>
      <c r="BZ406" s="17"/>
      <c r="CA406" s="17"/>
      <c r="CB406" s="17"/>
      <c r="CC406" s="17"/>
      <c r="CD406" s="17"/>
      <c r="CE406" s="17"/>
      <c r="CF406" s="17"/>
      <c r="CG406" s="17"/>
      <c r="CH406" s="17"/>
      <c r="CI406" s="17"/>
      <c r="CJ406" s="17"/>
      <c r="CK406" s="17"/>
      <c r="CL406" s="17"/>
      <c r="CM406" s="17"/>
      <c r="CN406" s="17"/>
      <c r="CO406" s="17"/>
      <c r="CP406" s="17"/>
      <c r="CQ406" s="17"/>
      <c r="CR406" s="17"/>
      <c r="CS406" s="17"/>
      <c r="CT406" s="17"/>
      <c r="CU406" s="17"/>
      <c r="CV406" s="17"/>
      <c r="CW406" s="17"/>
      <c r="CX406" s="17"/>
      <c r="CY406" s="17"/>
      <c r="CZ406" s="17"/>
      <c r="DA406" s="17"/>
      <c r="DB406" s="17"/>
      <c r="DC406" s="17"/>
      <c r="DD406" s="17"/>
      <c r="DE406" s="17"/>
      <c r="DF406" s="17"/>
      <c r="DG406" s="17"/>
      <c r="DH406" s="17"/>
      <c r="DI406" s="17"/>
      <c r="DJ406" s="17"/>
      <c r="DK406" s="17"/>
      <c r="DL406" s="17"/>
      <c r="DM406" s="17"/>
      <c r="DN406" s="17"/>
      <c r="DO406" s="17"/>
      <c r="DP406" s="17"/>
      <c r="DQ406" s="17"/>
      <c r="DR406" s="17"/>
      <c r="DS406" s="17"/>
      <c r="DT406" s="17"/>
      <c r="DU406" s="17"/>
      <c r="DV406" s="17"/>
      <c r="DW406" s="17"/>
      <c r="DX406" s="17"/>
      <c r="DY406" s="17"/>
      <c r="DZ406" s="17"/>
      <c r="EA406" s="17"/>
      <c r="EB406" s="17"/>
      <c r="EC406" s="17"/>
      <c r="ED406" s="17"/>
      <c r="EE406" s="17"/>
      <c r="EF406" s="17"/>
      <c r="EG406" s="17"/>
      <c r="EH406" s="17"/>
      <c r="EI406" s="17"/>
      <c r="EJ406" s="17"/>
      <c r="EK406" s="17"/>
      <c r="EL406" s="17"/>
      <c r="EM406" s="17"/>
      <c r="EN406" s="17"/>
      <c r="EO406" s="17"/>
      <c r="EP406" s="17"/>
      <c r="EQ406" s="17"/>
      <c r="ER406" s="17"/>
      <c r="ES406" s="17"/>
      <c r="ET406" s="17"/>
      <c r="EU406" s="17"/>
      <c r="EV406" s="17"/>
      <c r="EW406" s="17"/>
      <c r="EX406" s="17"/>
      <c r="EY406" s="17"/>
      <c r="EZ406" s="17"/>
      <c r="FA406" s="17"/>
      <c r="FB406" s="17"/>
      <c r="FC406" s="17"/>
      <c r="FD406" s="17"/>
      <c r="FE406" s="17"/>
      <c r="FF406" s="17"/>
      <c r="FG406" s="17"/>
      <c r="FH406" s="17"/>
      <c r="FI406" s="17"/>
      <c r="FJ406" s="17"/>
      <c r="FK406" s="17"/>
      <c r="FL406" s="17"/>
      <c r="FM406" s="17"/>
      <c r="FN406" s="17"/>
      <c r="FO406" s="17"/>
      <c r="FP406" s="17"/>
      <c r="FQ406" s="17"/>
      <c r="FR406" s="17"/>
      <c r="FS406" s="17"/>
      <c r="FT406" s="17"/>
      <c r="FU406" s="17"/>
      <c r="FV406" s="17"/>
      <c r="FW406" s="17"/>
      <c r="FX406" s="17"/>
      <c r="FY406" s="17"/>
      <c r="FZ406" s="17"/>
      <c r="GA406" s="17"/>
      <c r="GB406" s="17"/>
      <c r="GC406" s="17"/>
      <c r="GD406" s="17"/>
      <c r="GE406" s="17"/>
      <c r="GF406" s="17"/>
      <c r="GG406" s="17"/>
      <c r="GH406" s="17"/>
      <c r="GI406" s="17"/>
      <c r="GJ406" s="17"/>
      <c r="GK406" s="17"/>
      <c r="GL406" s="17"/>
      <c r="GM406" s="17"/>
      <c r="GN406" s="17"/>
      <c r="GO406" s="17"/>
      <c r="GP406" s="17"/>
      <c r="GQ406" s="17"/>
      <c r="GR406" s="17"/>
      <c r="GS406" s="17"/>
      <c r="GT406" s="17"/>
      <c r="GU406" s="17"/>
      <c r="GV406" s="17"/>
      <c r="GW406" s="17"/>
      <c r="GX406" s="17"/>
      <c r="GY406" s="17"/>
      <c r="GZ406" s="17"/>
      <c r="HA406" s="17"/>
      <c r="HB406" s="17"/>
      <c r="HC406" s="17"/>
      <c r="HD406" s="17"/>
      <c r="HE406" s="17"/>
      <c r="HF406" s="17"/>
      <c r="HG406" s="17"/>
      <c r="HH406" s="17"/>
      <c r="HI406" s="17"/>
      <c r="HJ406" s="17"/>
      <c r="HK406" s="17"/>
      <c r="HL406" s="17"/>
      <c r="HM406" s="17"/>
      <c r="HN406" s="17"/>
    </row>
    <row r="407" spans="2:222" ht="20.100000000000001" customHeight="1">
      <c r="B407" s="129"/>
      <c r="C407" s="25" t="s">
        <v>69</v>
      </c>
      <c r="D407" s="129"/>
      <c r="E407" s="129"/>
      <c r="F407" s="129"/>
      <c r="G407" s="129"/>
      <c r="H407" s="15"/>
      <c r="I407" s="16"/>
      <c r="J407" s="165">
        <f>SUM(J400:J406)</f>
        <v>170830.74559999999</v>
      </c>
    </row>
    <row r="408" spans="2:222" s="18" customFormat="1">
      <c r="B408" s="33" t="s">
        <v>549</v>
      </c>
      <c r="C408" s="28" t="s">
        <v>359</v>
      </c>
      <c r="D408" s="33"/>
      <c r="E408" s="33"/>
      <c r="F408" s="33"/>
      <c r="G408" s="33"/>
      <c r="H408" s="33"/>
      <c r="I408" s="33"/>
      <c r="J408" s="33"/>
      <c r="K408" s="17"/>
      <c r="L408" s="17"/>
      <c r="M408" s="17"/>
      <c r="N408" s="17"/>
      <c r="O408" s="17"/>
      <c r="P408" s="17"/>
      <c r="Q408" s="17"/>
      <c r="R408" s="17"/>
      <c r="S408" s="17"/>
      <c r="T408" s="17"/>
      <c r="U408" s="17"/>
      <c r="V408" s="17"/>
      <c r="W408" s="17"/>
      <c r="X408" s="17"/>
      <c r="Y408" s="17"/>
      <c r="Z408" s="17"/>
      <c r="AA408" s="17"/>
      <c r="AB408" s="17"/>
      <c r="AC408" s="17"/>
      <c r="AD408" s="17"/>
      <c r="AE408" s="17"/>
      <c r="AF408" s="17"/>
      <c r="AG408" s="17"/>
      <c r="AH408" s="17"/>
      <c r="AI408" s="17"/>
      <c r="AJ408" s="17"/>
      <c r="AK408" s="17"/>
      <c r="AL408" s="17"/>
      <c r="AM408" s="17"/>
      <c r="AN408" s="17"/>
      <c r="AO408" s="17"/>
      <c r="AP408" s="17"/>
      <c r="AQ408" s="17"/>
      <c r="AR408" s="17"/>
      <c r="AS408" s="17"/>
      <c r="AT408" s="17"/>
      <c r="AU408" s="17"/>
      <c r="AV408" s="17"/>
      <c r="AW408" s="17"/>
      <c r="AX408" s="17"/>
      <c r="AY408" s="17"/>
      <c r="AZ408" s="17"/>
      <c r="BA408" s="17"/>
      <c r="BB408" s="17"/>
      <c r="BC408" s="17"/>
      <c r="BD408" s="17"/>
      <c r="BE408" s="17"/>
      <c r="BF408" s="17"/>
      <c r="BG408" s="17"/>
      <c r="BH408" s="17"/>
      <c r="BI408" s="17"/>
      <c r="BJ408" s="17"/>
      <c r="BK408" s="17"/>
      <c r="BL408" s="17"/>
      <c r="BM408" s="17"/>
      <c r="BN408" s="17"/>
      <c r="BO408" s="17"/>
      <c r="BP408" s="17"/>
      <c r="BQ408" s="17"/>
      <c r="BR408" s="17"/>
      <c r="BS408" s="17"/>
      <c r="BT408" s="17"/>
      <c r="BU408" s="17"/>
      <c r="BV408" s="17"/>
      <c r="BW408" s="17"/>
      <c r="BX408" s="17"/>
      <c r="BY408" s="17"/>
      <c r="BZ408" s="17"/>
      <c r="CA408" s="17"/>
      <c r="CB408" s="17"/>
      <c r="CC408" s="17"/>
      <c r="CD408" s="17"/>
      <c r="CE408" s="17"/>
      <c r="CF408" s="17"/>
      <c r="CG408" s="17"/>
      <c r="CH408" s="17"/>
      <c r="CI408" s="17"/>
      <c r="CJ408" s="17"/>
      <c r="CK408" s="17"/>
      <c r="CL408" s="17"/>
      <c r="CM408" s="17"/>
      <c r="CN408" s="17"/>
      <c r="CO408" s="17"/>
      <c r="CP408" s="17"/>
      <c r="CQ408" s="17"/>
      <c r="CR408" s="17"/>
      <c r="CS408" s="17"/>
      <c r="CT408" s="17"/>
      <c r="CU408" s="17"/>
      <c r="CV408" s="17"/>
      <c r="CW408" s="17"/>
      <c r="CX408" s="17"/>
      <c r="CY408" s="17"/>
      <c r="CZ408" s="17"/>
      <c r="DA408" s="17"/>
      <c r="DB408" s="17"/>
      <c r="DC408" s="17"/>
      <c r="DD408" s="17"/>
      <c r="DE408" s="17"/>
      <c r="DF408" s="17"/>
      <c r="DG408" s="17"/>
      <c r="DH408" s="17"/>
      <c r="DI408" s="17"/>
      <c r="DJ408" s="17"/>
      <c r="DK408" s="17"/>
      <c r="DL408" s="17"/>
      <c r="DM408" s="17"/>
      <c r="DN408" s="17"/>
      <c r="DO408" s="17"/>
      <c r="DP408" s="17"/>
      <c r="DQ408" s="17"/>
      <c r="DR408" s="17"/>
      <c r="DS408" s="17"/>
      <c r="DT408" s="17"/>
      <c r="DU408" s="17"/>
      <c r="DV408" s="17"/>
      <c r="DW408" s="17"/>
      <c r="DX408" s="17"/>
      <c r="DY408" s="17"/>
      <c r="DZ408" s="17"/>
      <c r="EA408" s="17"/>
      <c r="EB408" s="17"/>
      <c r="EC408" s="17"/>
      <c r="ED408" s="17"/>
      <c r="EE408" s="17"/>
      <c r="EF408" s="17"/>
      <c r="EG408" s="17"/>
      <c r="EH408" s="17"/>
      <c r="EI408" s="17"/>
      <c r="EJ408" s="17"/>
      <c r="EK408" s="17"/>
      <c r="EL408" s="17"/>
      <c r="EM408" s="17"/>
      <c r="EN408" s="17"/>
      <c r="EO408" s="17"/>
      <c r="EP408" s="17"/>
      <c r="EQ408" s="17"/>
      <c r="ER408" s="17"/>
      <c r="ES408" s="17"/>
      <c r="ET408" s="17"/>
      <c r="EU408" s="17"/>
      <c r="EV408" s="17"/>
      <c r="EW408" s="17"/>
      <c r="EX408" s="17"/>
      <c r="EY408" s="17"/>
      <c r="EZ408" s="17"/>
      <c r="FA408" s="17"/>
      <c r="FB408" s="17"/>
      <c r="FC408" s="17"/>
      <c r="FD408" s="17"/>
      <c r="FE408" s="17"/>
      <c r="FF408" s="17"/>
      <c r="FG408" s="17"/>
      <c r="FH408" s="17"/>
      <c r="FI408" s="17"/>
      <c r="FJ408" s="17"/>
      <c r="FK408" s="17"/>
      <c r="FL408" s="17"/>
      <c r="FM408" s="17"/>
      <c r="FN408" s="17"/>
      <c r="FO408" s="17"/>
      <c r="FP408" s="17"/>
      <c r="FQ408" s="17"/>
      <c r="FR408" s="17"/>
      <c r="FS408" s="17"/>
      <c r="FT408" s="17"/>
      <c r="FU408" s="17"/>
      <c r="FV408" s="17"/>
      <c r="FW408" s="17"/>
      <c r="FX408" s="17"/>
      <c r="FY408" s="17"/>
      <c r="FZ408" s="17"/>
      <c r="GA408" s="17"/>
      <c r="GB408" s="17"/>
      <c r="GC408" s="17"/>
      <c r="GD408" s="17"/>
      <c r="GE408" s="17"/>
      <c r="GF408" s="17"/>
      <c r="GG408" s="17"/>
      <c r="GH408" s="17"/>
      <c r="GI408" s="17"/>
      <c r="GJ408" s="17"/>
      <c r="GK408" s="17"/>
      <c r="GL408" s="17"/>
      <c r="GM408" s="17"/>
      <c r="GN408" s="17"/>
      <c r="GO408" s="17"/>
      <c r="GP408" s="17"/>
      <c r="GQ408" s="17"/>
      <c r="GR408" s="17"/>
      <c r="GS408" s="17"/>
      <c r="GT408" s="17"/>
      <c r="GU408" s="17"/>
      <c r="GV408" s="17"/>
      <c r="GW408" s="17"/>
      <c r="GX408" s="17"/>
      <c r="GY408" s="17"/>
      <c r="GZ408" s="17"/>
      <c r="HA408" s="17"/>
      <c r="HB408" s="17"/>
      <c r="HC408" s="17"/>
      <c r="HD408" s="17"/>
      <c r="HE408" s="17"/>
      <c r="HF408" s="17"/>
      <c r="HG408" s="17"/>
      <c r="HH408" s="17"/>
      <c r="HI408" s="17"/>
      <c r="HJ408" s="17"/>
      <c r="HK408" s="17"/>
      <c r="HL408" s="17"/>
      <c r="HM408" s="17"/>
      <c r="HN408" s="17"/>
    </row>
    <row r="409" spans="2:222" s="43" customFormat="1" ht="47.25" customHeight="1">
      <c r="B409" s="41" t="s">
        <v>662</v>
      </c>
      <c r="C409" s="45" t="s">
        <v>711</v>
      </c>
      <c r="D409" s="41" t="s">
        <v>5</v>
      </c>
      <c r="E409" s="129">
        <v>240</v>
      </c>
      <c r="F409" s="41" t="s">
        <v>521</v>
      </c>
      <c r="G409" s="41" t="s">
        <v>22</v>
      </c>
      <c r="H409" s="42" t="s">
        <v>712</v>
      </c>
      <c r="I409" s="16">
        <v>56.19</v>
      </c>
      <c r="J409" s="174">
        <f>I409*E409</f>
        <v>13485.599999999999</v>
      </c>
    </row>
    <row r="410" spans="2:222" s="18" customFormat="1" ht="33.75">
      <c r="B410" s="41" t="s">
        <v>663</v>
      </c>
      <c r="C410" s="24" t="s">
        <v>1051</v>
      </c>
      <c r="D410" s="129"/>
      <c r="E410" s="129">
        <v>2581</v>
      </c>
      <c r="F410" s="23" t="s">
        <v>1052</v>
      </c>
      <c r="G410" s="129" t="s">
        <v>22</v>
      </c>
      <c r="H410" s="15" t="s">
        <v>1053</v>
      </c>
      <c r="I410" s="16">
        <v>3.75</v>
      </c>
      <c r="J410" s="174">
        <f>I410*E410</f>
        <v>9678.75</v>
      </c>
      <c r="K410" s="17"/>
      <c r="L410" s="17"/>
      <c r="M410" s="17"/>
      <c r="N410" s="17"/>
      <c r="O410" s="17"/>
      <c r="P410" s="17"/>
      <c r="Q410" s="17"/>
      <c r="R410" s="17"/>
      <c r="S410" s="17"/>
      <c r="T410" s="17"/>
      <c r="U410" s="17"/>
      <c r="V410" s="17"/>
      <c r="W410" s="17"/>
      <c r="X410" s="17"/>
      <c r="Y410" s="17"/>
      <c r="Z410" s="17"/>
      <c r="AA410" s="17"/>
      <c r="AB410" s="17"/>
      <c r="AC410" s="17"/>
      <c r="AD410" s="17"/>
      <c r="AE410" s="17"/>
      <c r="AF410" s="17"/>
      <c r="AG410" s="17"/>
      <c r="AH410" s="17"/>
      <c r="AI410" s="17"/>
      <c r="AJ410" s="17"/>
      <c r="AK410" s="17"/>
      <c r="AL410" s="17"/>
      <c r="AM410" s="17"/>
      <c r="AN410" s="17"/>
      <c r="AO410" s="17"/>
      <c r="AP410" s="17"/>
      <c r="AQ410" s="17"/>
      <c r="AR410" s="17"/>
      <c r="AS410" s="17"/>
      <c r="AT410" s="17"/>
      <c r="AU410" s="17"/>
      <c r="AV410" s="17"/>
      <c r="AW410" s="17"/>
      <c r="AX410" s="17"/>
      <c r="AY410" s="17"/>
      <c r="AZ410" s="17"/>
      <c r="BA410" s="17"/>
      <c r="BB410" s="17"/>
      <c r="BC410" s="17"/>
      <c r="BD410" s="17"/>
      <c r="BE410" s="17"/>
      <c r="BF410" s="17"/>
      <c r="BG410" s="17"/>
      <c r="BH410" s="17"/>
      <c r="BI410" s="17"/>
      <c r="BJ410" s="17"/>
      <c r="BK410" s="17"/>
      <c r="BL410" s="17"/>
      <c r="BM410" s="17"/>
      <c r="BN410" s="17"/>
      <c r="BO410" s="17"/>
      <c r="BP410" s="17"/>
      <c r="BQ410" s="17"/>
      <c r="BR410" s="17"/>
      <c r="BS410" s="17"/>
      <c r="BT410" s="17"/>
      <c r="BU410" s="17"/>
      <c r="BV410" s="17"/>
      <c r="BW410" s="17"/>
      <c r="BX410" s="17"/>
      <c r="BY410" s="17"/>
      <c r="BZ410" s="17"/>
      <c r="CA410" s="17"/>
      <c r="CB410" s="17"/>
      <c r="CC410" s="17"/>
      <c r="CD410" s="17"/>
      <c r="CE410" s="17"/>
      <c r="CF410" s="17"/>
      <c r="CG410" s="17"/>
      <c r="CH410" s="17"/>
      <c r="CI410" s="17"/>
      <c r="CJ410" s="17"/>
      <c r="CK410" s="17"/>
      <c r="CL410" s="17"/>
      <c r="CM410" s="17"/>
      <c r="CN410" s="17"/>
      <c r="CO410" s="17"/>
      <c r="CP410" s="17"/>
      <c r="CQ410" s="17"/>
      <c r="CR410" s="17"/>
      <c r="CS410" s="17"/>
      <c r="CT410" s="17"/>
      <c r="CU410" s="17"/>
      <c r="CV410" s="17"/>
      <c r="CW410" s="17"/>
      <c r="CX410" s="17"/>
      <c r="CY410" s="17"/>
      <c r="CZ410" s="17"/>
      <c r="DA410" s="17"/>
      <c r="DB410" s="17"/>
      <c r="DC410" s="17"/>
      <c r="DD410" s="17"/>
      <c r="DE410" s="17"/>
      <c r="DF410" s="17"/>
      <c r="DG410" s="17"/>
      <c r="DH410" s="17"/>
      <c r="DI410" s="17"/>
      <c r="DJ410" s="17"/>
      <c r="DK410" s="17"/>
      <c r="DL410" s="17"/>
      <c r="DM410" s="17"/>
      <c r="DN410" s="17"/>
      <c r="DO410" s="17"/>
      <c r="DP410" s="17"/>
      <c r="DQ410" s="17"/>
      <c r="DR410" s="17"/>
      <c r="DS410" s="17"/>
      <c r="DT410" s="17"/>
      <c r="DU410" s="17"/>
      <c r="DV410" s="17"/>
      <c r="DW410" s="17"/>
      <c r="DX410" s="17"/>
      <c r="DY410" s="17"/>
      <c r="DZ410" s="17"/>
      <c r="EA410" s="17"/>
      <c r="EB410" s="17"/>
      <c r="EC410" s="17"/>
      <c r="ED410" s="17"/>
      <c r="EE410" s="17"/>
      <c r="EF410" s="17"/>
      <c r="EG410" s="17"/>
      <c r="EH410" s="17"/>
      <c r="EI410" s="17"/>
      <c r="EJ410" s="17"/>
      <c r="EK410" s="17"/>
      <c r="EL410" s="17"/>
      <c r="EM410" s="17"/>
      <c r="EN410" s="17"/>
      <c r="EO410" s="17"/>
      <c r="EP410" s="17"/>
      <c r="EQ410" s="17"/>
      <c r="ER410" s="17"/>
      <c r="ES410" s="17"/>
      <c r="ET410" s="17"/>
      <c r="EU410" s="17"/>
      <c r="EV410" s="17"/>
      <c r="EW410" s="17"/>
      <c r="EX410" s="17"/>
      <c r="EY410" s="17"/>
      <c r="EZ410" s="17"/>
      <c r="FA410" s="17"/>
      <c r="FB410" s="17"/>
      <c r="FC410" s="17"/>
      <c r="FD410" s="17"/>
      <c r="FE410" s="17"/>
      <c r="FF410" s="17"/>
      <c r="FG410" s="17"/>
      <c r="FH410" s="17"/>
      <c r="FI410" s="17"/>
      <c r="FJ410" s="17"/>
      <c r="FK410" s="17"/>
      <c r="FL410" s="17"/>
      <c r="FM410" s="17"/>
      <c r="FN410" s="17"/>
      <c r="FO410" s="17"/>
      <c r="FP410" s="17"/>
      <c r="FQ410" s="17"/>
      <c r="FR410" s="17"/>
      <c r="FS410" s="17"/>
      <c r="FT410" s="17"/>
      <c r="FU410" s="17"/>
      <c r="FV410" s="17"/>
      <c r="FW410" s="17"/>
      <c r="FX410" s="17"/>
      <c r="FY410" s="17"/>
      <c r="FZ410" s="17"/>
      <c r="GA410" s="17"/>
      <c r="GB410" s="17"/>
      <c r="GC410" s="17"/>
      <c r="GD410" s="17"/>
      <c r="GE410" s="17"/>
      <c r="GF410" s="17"/>
      <c r="GG410" s="17"/>
      <c r="GH410" s="17"/>
      <c r="GI410" s="17"/>
      <c r="GJ410" s="17"/>
      <c r="GK410" s="17"/>
      <c r="GL410" s="17"/>
      <c r="GM410" s="17"/>
      <c r="GN410" s="17"/>
      <c r="GO410" s="17"/>
      <c r="GP410" s="17"/>
      <c r="GQ410" s="17"/>
      <c r="GR410" s="17"/>
      <c r="GS410" s="17"/>
      <c r="GT410" s="17"/>
      <c r="GU410" s="17"/>
      <c r="GV410" s="17"/>
      <c r="GW410" s="17"/>
      <c r="GX410" s="17"/>
      <c r="GY410" s="17"/>
      <c r="GZ410" s="17"/>
      <c r="HA410" s="17"/>
      <c r="HB410" s="17"/>
      <c r="HC410" s="17"/>
      <c r="HD410" s="17"/>
      <c r="HE410" s="17"/>
      <c r="HF410" s="17"/>
      <c r="HG410" s="17"/>
      <c r="HH410" s="17"/>
      <c r="HI410" s="17"/>
      <c r="HJ410" s="17"/>
      <c r="HK410" s="17"/>
      <c r="HL410" s="17"/>
      <c r="HM410" s="17"/>
      <c r="HN410" s="17"/>
    </row>
    <row r="411" spans="2:222" s="18" customFormat="1" ht="33.75">
      <c r="B411" s="41" t="s">
        <v>1056</v>
      </c>
      <c r="C411" s="24" t="s">
        <v>1054</v>
      </c>
      <c r="D411" s="129"/>
      <c r="E411" s="129">
        <v>516.20000000000005</v>
      </c>
      <c r="F411" s="23" t="s">
        <v>29</v>
      </c>
      <c r="G411" s="129" t="s">
        <v>22</v>
      </c>
      <c r="H411" s="63" t="s">
        <v>1055</v>
      </c>
      <c r="I411" s="16">
        <v>10.85</v>
      </c>
      <c r="J411" s="174">
        <f>I411*E411</f>
        <v>5600.77</v>
      </c>
      <c r="K411" s="17"/>
      <c r="L411" s="17"/>
      <c r="M411" s="17"/>
      <c r="N411" s="17"/>
      <c r="O411" s="17"/>
      <c r="P411" s="17"/>
      <c r="Q411" s="17"/>
      <c r="R411" s="17"/>
      <c r="S411" s="17"/>
      <c r="T411" s="17"/>
      <c r="U411" s="17"/>
      <c r="V411" s="17"/>
      <c r="W411" s="17"/>
      <c r="X411" s="17"/>
      <c r="Y411" s="17"/>
      <c r="Z411" s="17"/>
      <c r="AA411" s="17"/>
      <c r="AB411" s="17"/>
      <c r="AC411" s="17"/>
      <c r="AD411" s="17"/>
      <c r="AE411" s="17"/>
      <c r="AF411" s="17"/>
      <c r="AG411" s="17"/>
      <c r="AH411" s="17"/>
      <c r="AI411" s="17"/>
      <c r="AJ411" s="17"/>
      <c r="AK411" s="17"/>
      <c r="AL411" s="17"/>
      <c r="AM411" s="17"/>
      <c r="AN411" s="17"/>
      <c r="AO411" s="17"/>
      <c r="AP411" s="17"/>
      <c r="AQ411" s="17"/>
      <c r="AR411" s="17"/>
      <c r="AS411" s="17"/>
      <c r="AT411" s="17"/>
      <c r="AU411" s="17"/>
      <c r="AV411" s="17"/>
      <c r="AW411" s="17"/>
      <c r="AX411" s="17"/>
      <c r="AY411" s="17"/>
      <c r="AZ411" s="17"/>
      <c r="BA411" s="17"/>
      <c r="BB411" s="17"/>
      <c r="BC411" s="17"/>
      <c r="BD411" s="17"/>
      <c r="BE411" s="17"/>
      <c r="BF411" s="17"/>
      <c r="BG411" s="17"/>
      <c r="BH411" s="17"/>
      <c r="BI411" s="17"/>
      <c r="BJ411" s="17"/>
      <c r="BK411" s="17"/>
      <c r="BL411" s="17"/>
      <c r="BM411" s="17"/>
      <c r="BN411" s="17"/>
      <c r="BO411" s="17"/>
      <c r="BP411" s="17"/>
      <c r="BQ411" s="17"/>
      <c r="BR411" s="17"/>
      <c r="BS411" s="17"/>
      <c r="BT411" s="17"/>
      <c r="BU411" s="17"/>
      <c r="BV411" s="17"/>
      <c r="BW411" s="17"/>
      <c r="BX411" s="17"/>
      <c r="BY411" s="17"/>
      <c r="BZ411" s="17"/>
      <c r="CA411" s="17"/>
      <c r="CB411" s="17"/>
      <c r="CC411" s="17"/>
      <c r="CD411" s="17"/>
      <c r="CE411" s="17"/>
      <c r="CF411" s="17"/>
      <c r="CG411" s="17"/>
      <c r="CH411" s="17"/>
      <c r="CI411" s="17"/>
      <c r="CJ411" s="17"/>
      <c r="CK411" s="17"/>
      <c r="CL411" s="17"/>
      <c r="CM411" s="17"/>
      <c r="CN411" s="17"/>
      <c r="CO411" s="17"/>
      <c r="CP411" s="17"/>
      <c r="CQ411" s="17"/>
      <c r="CR411" s="17"/>
      <c r="CS411" s="17"/>
      <c r="CT411" s="17"/>
      <c r="CU411" s="17"/>
      <c r="CV411" s="17"/>
      <c r="CW411" s="17"/>
      <c r="CX411" s="17"/>
      <c r="CY411" s="17"/>
      <c r="CZ411" s="17"/>
      <c r="DA411" s="17"/>
      <c r="DB411" s="17"/>
      <c r="DC411" s="17"/>
      <c r="DD411" s="17"/>
      <c r="DE411" s="17"/>
      <c r="DF411" s="17"/>
      <c r="DG411" s="17"/>
      <c r="DH411" s="17"/>
      <c r="DI411" s="17"/>
      <c r="DJ411" s="17"/>
      <c r="DK411" s="17"/>
      <c r="DL411" s="17"/>
      <c r="DM411" s="17"/>
      <c r="DN411" s="17"/>
      <c r="DO411" s="17"/>
      <c r="DP411" s="17"/>
      <c r="DQ411" s="17"/>
      <c r="DR411" s="17"/>
      <c r="DS411" s="17"/>
      <c r="DT411" s="17"/>
      <c r="DU411" s="17"/>
      <c r="DV411" s="17"/>
      <c r="DW411" s="17"/>
      <c r="DX411" s="17"/>
      <c r="DY411" s="17"/>
      <c r="DZ411" s="17"/>
      <c r="EA411" s="17"/>
      <c r="EB411" s="17"/>
      <c r="EC411" s="17"/>
      <c r="ED411" s="17"/>
      <c r="EE411" s="17"/>
      <c r="EF411" s="17"/>
      <c r="EG411" s="17"/>
      <c r="EH411" s="17"/>
      <c r="EI411" s="17"/>
      <c r="EJ411" s="17"/>
      <c r="EK411" s="17"/>
      <c r="EL411" s="17"/>
      <c r="EM411" s="17"/>
      <c r="EN411" s="17"/>
      <c r="EO411" s="17"/>
      <c r="EP411" s="17"/>
      <c r="EQ411" s="17"/>
      <c r="ER411" s="17"/>
      <c r="ES411" s="17"/>
      <c r="ET411" s="17"/>
      <c r="EU411" s="17"/>
      <c r="EV411" s="17"/>
      <c r="EW411" s="17"/>
      <c r="EX411" s="17"/>
      <c r="EY411" s="17"/>
      <c r="EZ411" s="17"/>
      <c r="FA411" s="17"/>
      <c r="FB411" s="17"/>
      <c r="FC411" s="17"/>
      <c r="FD411" s="17"/>
      <c r="FE411" s="17"/>
      <c r="FF411" s="17"/>
      <c r="FG411" s="17"/>
      <c r="FH411" s="17"/>
      <c r="FI411" s="17"/>
      <c r="FJ411" s="17"/>
      <c r="FK411" s="17"/>
      <c r="FL411" s="17"/>
      <c r="FM411" s="17"/>
      <c r="FN411" s="17"/>
      <c r="FO411" s="17"/>
      <c r="FP411" s="17"/>
      <c r="FQ411" s="17"/>
      <c r="FR411" s="17"/>
      <c r="FS411" s="17"/>
      <c r="FT411" s="17"/>
      <c r="FU411" s="17"/>
      <c r="FV411" s="17"/>
      <c r="FW411" s="17"/>
      <c r="FX411" s="17"/>
      <c r="FY411" s="17"/>
      <c r="FZ411" s="17"/>
      <c r="GA411" s="17"/>
      <c r="GB411" s="17"/>
      <c r="GC411" s="17"/>
      <c r="GD411" s="17"/>
      <c r="GE411" s="17"/>
      <c r="GF411" s="17"/>
      <c r="GG411" s="17"/>
      <c r="GH411" s="17"/>
      <c r="GI411" s="17"/>
      <c r="GJ411" s="17"/>
      <c r="GK411" s="17"/>
      <c r="GL411" s="17"/>
      <c r="GM411" s="17"/>
      <c r="GN411" s="17"/>
      <c r="GO411" s="17"/>
      <c r="GP411" s="17"/>
      <c r="GQ411" s="17"/>
      <c r="GR411" s="17"/>
      <c r="GS411" s="17"/>
      <c r="GT411" s="17"/>
      <c r="GU411" s="17"/>
      <c r="GV411" s="17"/>
      <c r="GW411" s="17"/>
      <c r="GX411" s="17"/>
      <c r="GY411" s="17"/>
      <c r="GZ411" s="17"/>
      <c r="HA411" s="17"/>
      <c r="HB411" s="17"/>
      <c r="HC411" s="17"/>
      <c r="HD411" s="17"/>
      <c r="HE411" s="17"/>
      <c r="HF411" s="17"/>
      <c r="HG411" s="17"/>
      <c r="HH411" s="17"/>
      <c r="HI411" s="17"/>
      <c r="HJ411" s="17"/>
      <c r="HK411" s="17"/>
      <c r="HL411" s="17"/>
      <c r="HM411" s="17"/>
      <c r="HN411" s="17"/>
    </row>
    <row r="412" spans="2:222" s="18" customFormat="1" ht="22.5">
      <c r="B412" s="129" t="s">
        <v>1057</v>
      </c>
      <c r="C412" s="7" t="s">
        <v>718</v>
      </c>
      <c r="D412" s="129" t="s">
        <v>5</v>
      </c>
      <c r="E412" s="129">
        <v>42</v>
      </c>
      <c r="F412" s="129" t="s">
        <v>29</v>
      </c>
      <c r="G412" s="129" t="s">
        <v>206</v>
      </c>
      <c r="H412" s="15">
        <v>87273</v>
      </c>
      <c r="I412" s="16">
        <v>46.42</v>
      </c>
      <c r="J412" s="174">
        <f>I412*E412</f>
        <v>1949.64</v>
      </c>
      <c r="K412" s="17"/>
      <c r="L412" s="17"/>
      <c r="M412" s="17"/>
      <c r="N412" s="17"/>
      <c r="O412" s="17"/>
      <c r="P412" s="17"/>
      <c r="Q412" s="17"/>
      <c r="R412" s="17"/>
      <c r="S412" s="17"/>
      <c r="T412" s="17"/>
      <c r="U412" s="17"/>
      <c r="V412" s="17"/>
      <c r="W412" s="17"/>
      <c r="X412" s="17"/>
      <c r="Y412" s="17"/>
      <c r="Z412" s="17"/>
      <c r="AA412" s="17"/>
      <c r="AB412" s="17"/>
      <c r="AC412" s="17"/>
      <c r="AD412" s="17"/>
      <c r="AE412" s="17"/>
      <c r="AF412" s="17"/>
      <c r="AG412" s="17"/>
      <c r="AH412" s="17"/>
      <c r="AI412" s="17"/>
      <c r="AJ412" s="17"/>
      <c r="AK412" s="17"/>
      <c r="AL412" s="17"/>
      <c r="AM412" s="17"/>
      <c r="AN412" s="17"/>
      <c r="AO412" s="17"/>
      <c r="AP412" s="17"/>
      <c r="AQ412" s="17"/>
      <c r="AR412" s="17"/>
      <c r="AS412" s="17"/>
      <c r="AT412" s="17"/>
      <c r="AU412" s="17"/>
      <c r="AV412" s="17"/>
      <c r="AW412" s="17"/>
      <c r="AX412" s="17"/>
      <c r="AY412" s="17"/>
      <c r="AZ412" s="17"/>
      <c r="BA412" s="17"/>
      <c r="BB412" s="17"/>
      <c r="BC412" s="17"/>
      <c r="BD412" s="17"/>
      <c r="BE412" s="17"/>
      <c r="BF412" s="17"/>
      <c r="BG412" s="17"/>
      <c r="BH412" s="17"/>
      <c r="BI412" s="17"/>
      <c r="BJ412" s="17"/>
      <c r="BK412" s="17"/>
      <c r="BL412" s="17"/>
      <c r="BM412" s="17"/>
      <c r="BN412" s="17"/>
      <c r="BO412" s="17"/>
      <c r="BP412" s="17"/>
      <c r="BQ412" s="17"/>
      <c r="BR412" s="17"/>
      <c r="BS412" s="17"/>
      <c r="BT412" s="17"/>
      <c r="BU412" s="17"/>
      <c r="BV412" s="17"/>
      <c r="BW412" s="17"/>
      <c r="BX412" s="17"/>
      <c r="BY412" s="17"/>
      <c r="BZ412" s="17"/>
      <c r="CA412" s="17"/>
      <c r="CB412" s="17"/>
      <c r="CC412" s="17"/>
      <c r="CD412" s="17"/>
      <c r="CE412" s="17"/>
      <c r="CF412" s="17"/>
      <c r="CG412" s="17"/>
      <c r="CH412" s="17"/>
      <c r="CI412" s="17"/>
      <c r="CJ412" s="17"/>
      <c r="CK412" s="17"/>
      <c r="CL412" s="17"/>
      <c r="CM412" s="17"/>
      <c r="CN412" s="17"/>
      <c r="CO412" s="17"/>
      <c r="CP412" s="17"/>
      <c r="CQ412" s="17"/>
      <c r="CR412" s="17"/>
      <c r="CS412" s="17"/>
      <c r="CT412" s="17"/>
      <c r="CU412" s="17"/>
      <c r="CV412" s="17"/>
      <c r="CW412" s="17"/>
      <c r="CX412" s="17"/>
      <c r="CY412" s="17"/>
      <c r="CZ412" s="17"/>
      <c r="DA412" s="17"/>
      <c r="DB412" s="17"/>
      <c r="DC412" s="17"/>
      <c r="DD412" s="17"/>
      <c r="DE412" s="17"/>
      <c r="DF412" s="17"/>
      <c r="DG412" s="17"/>
      <c r="DH412" s="17"/>
      <c r="DI412" s="17"/>
      <c r="DJ412" s="17"/>
      <c r="DK412" s="17"/>
      <c r="DL412" s="17"/>
      <c r="DM412" s="17"/>
      <c r="DN412" s="17"/>
      <c r="DO412" s="17"/>
      <c r="DP412" s="17"/>
      <c r="DQ412" s="17"/>
      <c r="DR412" s="17"/>
      <c r="DS412" s="17"/>
      <c r="DT412" s="17"/>
      <c r="DU412" s="17"/>
      <c r="DV412" s="17"/>
      <c r="DW412" s="17"/>
      <c r="DX412" s="17"/>
      <c r="DY412" s="17"/>
      <c r="DZ412" s="17"/>
      <c r="EA412" s="17"/>
      <c r="EB412" s="17"/>
      <c r="EC412" s="17"/>
      <c r="ED412" s="17"/>
      <c r="EE412" s="17"/>
      <c r="EF412" s="17"/>
      <c r="EG412" s="17"/>
      <c r="EH412" s="17"/>
      <c r="EI412" s="17"/>
      <c r="EJ412" s="17"/>
      <c r="EK412" s="17"/>
      <c r="EL412" s="17"/>
      <c r="EM412" s="17"/>
      <c r="EN412" s="17"/>
      <c r="EO412" s="17"/>
      <c r="EP412" s="17"/>
      <c r="EQ412" s="17"/>
      <c r="ER412" s="17"/>
      <c r="ES412" s="17"/>
      <c r="ET412" s="17"/>
      <c r="EU412" s="17"/>
      <c r="EV412" s="17"/>
      <c r="EW412" s="17"/>
      <c r="EX412" s="17"/>
      <c r="EY412" s="17"/>
      <c r="EZ412" s="17"/>
      <c r="FA412" s="17"/>
      <c r="FB412" s="17"/>
      <c r="FC412" s="17"/>
      <c r="FD412" s="17"/>
      <c r="FE412" s="17"/>
      <c r="FF412" s="17"/>
      <c r="FG412" s="17"/>
      <c r="FH412" s="17"/>
      <c r="FI412" s="17"/>
      <c r="FJ412" s="17"/>
      <c r="FK412" s="17"/>
      <c r="FL412" s="17"/>
      <c r="FM412" s="17"/>
      <c r="FN412" s="17"/>
      <c r="FO412" s="17"/>
      <c r="FP412" s="17"/>
      <c r="FQ412" s="17"/>
      <c r="FR412" s="17"/>
      <c r="FS412" s="17"/>
      <c r="FT412" s="17"/>
      <c r="FU412" s="17"/>
      <c r="FV412" s="17"/>
      <c r="FW412" s="17"/>
      <c r="FX412" s="17"/>
      <c r="FY412" s="17"/>
      <c r="FZ412" s="17"/>
      <c r="GA412" s="17"/>
      <c r="GB412" s="17"/>
      <c r="GC412" s="17"/>
      <c r="GD412" s="17"/>
      <c r="GE412" s="17"/>
      <c r="GF412" s="17"/>
      <c r="GG412" s="17"/>
      <c r="GH412" s="17"/>
      <c r="GI412" s="17"/>
      <c r="GJ412" s="17"/>
      <c r="GK412" s="17"/>
      <c r="GL412" s="17"/>
      <c r="GM412" s="17"/>
      <c r="GN412" s="17"/>
      <c r="GO412" s="17"/>
      <c r="GP412" s="17"/>
      <c r="GQ412" s="17"/>
      <c r="GR412" s="17"/>
      <c r="GS412" s="17"/>
      <c r="GT412" s="17"/>
      <c r="GU412" s="17"/>
      <c r="GV412" s="17"/>
      <c r="GW412" s="17"/>
      <c r="GX412" s="17"/>
      <c r="GY412" s="17"/>
      <c r="GZ412" s="17"/>
      <c r="HA412" s="17"/>
      <c r="HB412" s="17"/>
      <c r="HC412" s="17"/>
      <c r="HD412" s="17"/>
      <c r="HE412" s="17"/>
      <c r="HF412" s="17"/>
      <c r="HG412" s="17"/>
      <c r="HH412" s="17"/>
      <c r="HI412" s="17"/>
      <c r="HJ412" s="17"/>
      <c r="HK412" s="17"/>
      <c r="HL412" s="17"/>
      <c r="HM412" s="17"/>
      <c r="HN412" s="17"/>
    </row>
    <row r="413" spans="2:222" ht="20.100000000000001" customHeight="1">
      <c r="B413" s="129"/>
      <c r="C413" s="25" t="s">
        <v>69</v>
      </c>
      <c r="D413" s="129"/>
      <c r="E413" s="129"/>
      <c r="F413" s="129"/>
      <c r="G413" s="129"/>
      <c r="H413" s="15"/>
      <c r="I413" s="16"/>
      <c r="J413" s="165">
        <f>SUM(J409:J412)</f>
        <v>30714.76</v>
      </c>
    </row>
    <row r="414" spans="2:222" s="4" customFormat="1" ht="11.25">
      <c r="B414" s="33">
        <v>14</v>
      </c>
      <c r="C414" s="33" t="s">
        <v>509</v>
      </c>
      <c r="D414" s="33" t="s">
        <v>5</v>
      </c>
      <c r="E414" s="33"/>
      <c r="F414" s="33"/>
      <c r="G414" s="33" t="s">
        <v>3</v>
      </c>
      <c r="H414" s="33" t="s">
        <v>3</v>
      </c>
      <c r="I414" s="33" t="s">
        <v>3</v>
      </c>
      <c r="J414" s="163">
        <f>J425+J434</f>
        <v>112391.01120000001</v>
      </c>
    </row>
    <row r="415" spans="2:222">
      <c r="B415" s="33" t="s">
        <v>515</v>
      </c>
      <c r="C415" s="28" t="s">
        <v>358</v>
      </c>
      <c r="D415" s="33"/>
      <c r="E415" s="33"/>
      <c r="F415" s="33"/>
      <c r="G415" s="33"/>
      <c r="H415" s="33"/>
      <c r="I415" s="33"/>
      <c r="J415" s="33"/>
    </row>
    <row r="416" spans="2:222" s="18" customFormat="1" ht="28.5" customHeight="1">
      <c r="B416" s="2" t="s">
        <v>1002</v>
      </c>
      <c r="C416" s="24" t="s">
        <v>722</v>
      </c>
      <c r="D416" s="129" t="s">
        <v>5</v>
      </c>
      <c r="E416" s="129">
        <v>69.72</v>
      </c>
      <c r="F416" s="129" t="s">
        <v>29</v>
      </c>
      <c r="G416" s="129" t="s">
        <v>22</v>
      </c>
      <c r="H416" s="15" t="s">
        <v>553</v>
      </c>
      <c r="I416" s="16">
        <v>15.21</v>
      </c>
      <c r="J416" s="16">
        <f t="shared" ref="J416:J424" si="20">I416*E416</f>
        <v>1060.4412</v>
      </c>
      <c r="K416" s="17"/>
      <c r="L416" s="17"/>
      <c r="M416" s="17"/>
      <c r="N416" s="17"/>
      <c r="O416" s="17"/>
      <c r="P416" s="17"/>
      <c r="Q416" s="17"/>
      <c r="R416" s="17"/>
      <c r="S416" s="17"/>
      <c r="T416" s="17"/>
      <c r="U416" s="17"/>
      <c r="V416" s="17"/>
      <c r="W416" s="17"/>
      <c r="X416" s="17"/>
      <c r="Y416" s="17"/>
      <c r="Z416" s="17"/>
      <c r="AA416" s="17"/>
      <c r="AB416" s="17"/>
      <c r="AC416" s="17"/>
      <c r="AD416" s="17"/>
      <c r="AE416" s="17"/>
      <c r="AF416" s="17"/>
      <c r="AG416" s="17"/>
      <c r="AH416" s="17"/>
      <c r="AI416" s="17"/>
      <c r="AJ416" s="17"/>
      <c r="AK416" s="17"/>
      <c r="AL416" s="17"/>
      <c r="AM416" s="17"/>
      <c r="AN416" s="17"/>
      <c r="AO416" s="17"/>
      <c r="AP416" s="17"/>
      <c r="AQ416" s="17"/>
      <c r="AR416" s="17"/>
      <c r="AS416" s="17"/>
      <c r="AT416" s="17"/>
      <c r="AU416" s="17"/>
      <c r="AV416" s="17"/>
      <c r="AW416" s="17"/>
      <c r="AX416" s="17"/>
      <c r="AY416" s="17"/>
      <c r="AZ416" s="17"/>
      <c r="BA416" s="17"/>
      <c r="BB416" s="17"/>
      <c r="BC416" s="17"/>
      <c r="BD416" s="17"/>
      <c r="BE416" s="17"/>
      <c r="BF416" s="17"/>
      <c r="BG416" s="17"/>
      <c r="BH416" s="17"/>
      <c r="BI416" s="17"/>
      <c r="BJ416" s="17"/>
      <c r="BK416" s="17"/>
      <c r="BL416" s="17"/>
      <c r="BM416" s="17"/>
      <c r="BN416" s="17"/>
      <c r="BO416" s="17"/>
      <c r="BP416" s="17"/>
      <c r="BQ416" s="17"/>
      <c r="BR416" s="17"/>
      <c r="BS416" s="17"/>
      <c r="BT416" s="17"/>
      <c r="BU416" s="17"/>
      <c r="BV416" s="17"/>
      <c r="BW416" s="17"/>
      <c r="BX416" s="17"/>
      <c r="BY416" s="17"/>
      <c r="BZ416" s="17"/>
      <c r="CA416" s="17"/>
      <c r="CB416" s="17"/>
      <c r="CC416" s="17"/>
      <c r="CD416" s="17"/>
      <c r="CE416" s="17"/>
      <c r="CF416" s="17"/>
      <c r="CG416" s="17"/>
      <c r="CH416" s="17"/>
      <c r="CI416" s="17"/>
      <c r="CJ416" s="17"/>
      <c r="CK416" s="17"/>
      <c r="CL416" s="17"/>
      <c r="CM416" s="17"/>
      <c r="CN416" s="17"/>
      <c r="CO416" s="17"/>
      <c r="CP416" s="17"/>
      <c r="CQ416" s="17"/>
      <c r="CR416" s="17"/>
      <c r="CS416" s="17"/>
      <c r="CT416" s="17"/>
      <c r="CU416" s="17"/>
      <c r="CV416" s="17"/>
      <c r="CW416" s="17"/>
      <c r="CX416" s="17"/>
      <c r="CY416" s="17"/>
      <c r="CZ416" s="17"/>
      <c r="DA416" s="17"/>
      <c r="DB416" s="17"/>
      <c r="DC416" s="17"/>
      <c r="DD416" s="17"/>
      <c r="DE416" s="17"/>
      <c r="DF416" s="17"/>
      <c r="DG416" s="17"/>
      <c r="DH416" s="17"/>
      <c r="DI416" s="17"/>
      <c r="DJ416" s="17"/>
      <c r="DK416" s="17"/>
      <c r="DL416" s="17"/>
      <c r="DM416" s="17"/>
      <c r="DN416" s="17"/>
      <c r="DO416" s="17"/>
      <c r="DP416" s="17"/>
      <c r="DQ416" s="17"/>
      <c r="DR416" s="17"/>
      <c r="DS416" s="17"/>
      <c r="DT416" s="17"/>
      <c r="DU416" s="17"/>
      <c r="DV416" s="17"/>
      <c r="DW416" s="17"/>
      <c r="DX416" s="17"/>
      <c r="DY416" s="17"/>
      <c r="DZ416" s="17"/>
      <c r="EA416" s="17"/>
      <c r="EB416" s="17"/>
      <c r="EC416" s="17"/>
      <c r="ED416" s="17"/>
      <c r="EE416" s="17"/>
      <c r="EF416" s="17"/>
      <c r="EG416" s="17"/>
      <c r="EH416" s="17"/>
      <c r="EI416" s="17"/>
      <c r="EJ416" s="17"/>
      <c r="EK416" s="17"/>
      <c r="EL416" s="17"/>
      <c r="EM416" s="17"/>
      <c r="EN416" s="17"/>
      <c r="EO416" s="17"/>
      <c r="EP416" s="17"/>
      <c r="EQ416" s="17"/>
      <c r="ER416" s="17"/>
      <c r="ES416" s="17"/>
      <c r="ET416" s="17"/>
      <c r="EU416" s="17"/>
      <c r="EV416" s="17"/>
      <c r="EW416" s="17"/>
      <c r="EX416" s="17"/>
      <c r="EY416" s="17"/>
      <c r="EZ416" s="17"/>
      <c r="FA416" s="17"/>
      <c r="FB416" s="17"/>
      <c r="FC416" s="17"/>
      <c r="FD416" s="17"/>
      <c r="FE416" s="17"/>
      <c r="FF416" s="17"/>
      <c r="FG416" s="17"/>
      <c r="FH416" s="17"/>
      <c r="FI416" s="17"/>
      <c r="FJ416" s="17"/>
      <c r="FK416" s="17"/>
      <c r="FL416" s="17"/>
      <c r="FM416" s="17"/>
      <c r="FN416" s="17"/>
      <c r="FO416" s="17"/>
      <c r="FP416" s="17"/>
      <c r="FQ416" s="17"/>
      <c r="FR416" s="17"/>
      <c r="FS416" s="17"/>
      <c r="FT416" s="17"/>
      <c r="FU416" s="17"/>
      <c r="FV416" s="17"/>
      <c r="FW416" s="17"/>
      <c r="FX416" s="17"/>
      <c r="FY416" s="17"/>
      <c r="FZ416" s="17"/>
      <c r="GA416" s="17"/>
      <c r="GB416" s="17"/>
      <c r="GC416" s="17"/>
      <c r="GD416" s="17"/>
      <c r="GE416" s="17"/>
      <c r="GF416" s="17"/>
      <c r="GG416" s="17"/>
      <c r="GH416" s="17"/>
      <c r="GI416" s="17"/>
      <c r="GJ416" s="17"/>
      <c r="GK416" s="17"/>
      <c r="GL416" s="17"/>
      <c r="GM416" s="17"/>
      <c r="GN416" s="17"/>
      <c r="GO416" s="17"/>
      <c r="GP416" s="17"/>
      <c r="GQ416" s="17"/>
      <c r="GR416" s="17"/>
      <c r="GS416" s="17"/>
      <c r="GT416" s="17"/>
      <c r="GU416" s="17"/>
      <c r="GV416" s="17"/>
      <c r="GW416" s="17"/>
      <c r="GX416" s="17"/>
      <c r="GY416" s="17"/>
      <c r="GZ416" s="17"/>
      <c r="HA416" s="17"/>
      <c r="HB416" s="17"/>
      <c r="HC416" s="17"/>
      <c r="HD416" s="17"/>
      <c r="HE416" s="17"/>
      <c r="HF416" s="17"/>
      <c r="HG416" s="17"/>
      <c r="HH416" s="17"/>
      <c r="HI416" s="17"/>
      <c r="HJ416" s="17"/>
      <c r="HK416" s="17"/>
      <c r="HL416" s="17"/>
      <c r="HM416" s="17"/>
      <c r="HN416" s="17"/>
    </row>
    <row r="417" spans="2:222" s="18" customFormat="1" ht="28.5" customHeight="1">
      <c r="B417" s="2" t="s">
        <v>1003</v>
      </c>
      <c r="C417" s="24" t="s">
        <v>723</v>
      </c>
      <c r="D417" s="38" t="s">
        <v>3</v>
      </c>
      <c r="E417" s="129">
        <v>2496</v>
      </c>
      <c r="F417" s="129" t="s">
        <v>29</v>
      </c>
      <c r="G417" s="129" t="s">
        <v>22</v>
      </c>
      <c r="H417" s="15" t="s">
        <v>724</v>
      </c>
      <c r="I417" s="16">
        <v>8.61</v>
      </c>
      <c r="J417" s="16">
        <f t="shared" si="20"/>
        <v>21490.559999999998</v>
      </c>
      <c r="K417" s="17"/>
      <c r="L417" s="17"/>
      <c r="M417" s="17"/>
      <c r="N417" s="17"/>
      <c r="O417" s="17"/>
      <c r="P417" s="17"/>
      <c r="Q417" s="17"/>
      <c r="R417" s="17"/>
      <c r="S417" s="17"/>
      <c r="T417" s="17"/>
      <c r="U417" s="17"/>
      <c r="V417" s="17"/>
      <c r="W417" s="17"/>
      <c r="X417" s="17"/>
      <c r="Y417" s="17"/>
      <c r="Z417" s="17"/>
      <c r="AA417" s="17"/>
      <c r="AB417" s="17"/>
      <c r="AC417" s="17"/>
      <c r="AD417" s="17"/>
      <c r="AE417" s="17"/>
      <c r="AF417" s="17"/>
      <c r="AG417" s="17"/>
      <c r="AH417" s="17"/>
      <c r="AI417" s="17"/>
      <c r="AJ417" s="17"/>
      <c r="AK417" s="17"/>
      <c r="AL417" s="17"/>
      <c r="AM417" s="17"/>
      <c r="AN417" s="17"/>
      <c r="AO417" s="17"/>
      <c r="AP417" s="17"/>
      <c r="AQ417" s="17"/>
      <c r="AR417" s="17"/>
      <c r="AS417" s="17"/>
      <c r="AT417" s="17"/>
      <c r="AU417" s="17"/>
      <c r="AV417" s="17"/>
      <c r="AW417" s="17"/>
      <c r="AX417" s="17"/>
      <c r="AY417" s="17"/>
      <c r="AZ417" s="17"/>
      <c r="BA417" s="17"/>
      <c r="BB417" s="17"/>
      <c r="BC417" s="17"/>
      <c r="BD417" s="17"/>
      <c r="BE417" s="17"/>
      <c r="BF417" s="17"/>
      <c r="BG417" s="17"/>
      <c r="BH417" s="17"/>
      <c r="BI417" s="17"/>
      <c r="BJ417" s="17"/>
      <c r="BK417" s="17"/>
      <c r="BL417" s="17"/>
      <c r="BM417" s="17"/>
      <c r="BN417" s="17"/>
      <c r="BO417" s="17"/>
      <c r="BP417" s="17"/>
      <c r="BQ417" s="17"/>
      <c r="BR417" s="17"/>
      <c r="BS417" s="17"/>
      <c r="BT417" s="17"/>
      <c r="BU417" s="17"/>
      <c r="BV417" s="17"/>
      <c r="BW417" s="17"/>
      <c r="BX417" s="17"/>
      <c r="BY417" s="17"/>
      <c r="BZ417" s="17"/>
      <c r="CA417" s="17"/>
      <c r="CB417" s="17"/>
      <c r="CC417" s="17"/>
      <c r="CD417" s="17"/>
      <c r="CE417" s="17"/>
      <c r="CF417" s="17"/>
      <c r="CG417" s="17"/>
      <c r="CH417" s="17"/>
      <c r="CI417" s="17"/>
      <c r="CJ417" s="17"/>
      <c r="CK417" s="17"/>
      <c r="CL417" s="17"/>
      <c r="CM417" s="17"/>
      <c r="CN417" s="17"/>
      <c r="CO417" s="17"/>
      <c r="CP417" s="17"/>
      <c r="CQ417" s="17"/>
      <c r="CR417" s="17"/>
      <c r="CS417" s="17"/>
      <c r="CT417" s="17"/>
      <c r="CU417" s="17"/>
      <c r="CV417" s="17"/>
      <c r="CW417" s="17"/>
      <c r="CX417" s="17"/>
      <c r="CY417" s="17"/>
      <c r="CZ417" s="17"/>
      <c r="DA417" s="17"/>
      <c r="DB417" s="17"/>
      <c r="DC417" s="17"/>
      <c r="DD417" s="17"/>
      <c r="DE417" s="17"/>
      <c r="DF417" s="17"/>
      <c r="DG417" s="17"/>
      <c r="DH417" s="17"/>
      <c r="DI417" s="17"/>
      <c r="DJ417" s="17"/>
      <c r="DK417" s="17"/>
      <c r="DL417" s="17"/>
      <c r="DM417" s="17"/>
      <c r="DN417" s="17"/>
      <c r="DO417" s="17"/>
      <c r="DP417" s="17"/>
      <c r="DQ417" s="17"/>
      <c r="DR417" s="17"/>
      <c r="DS417" s="17"/>
      <c r="DT417" s="17"/>
      <c r="DU417" s="17"/>
      <c r="DV417" s="17"/>
      <c r="DW417" s="17"/>
      <c r="DX417" s="17"/>
      <c r="DY417" s="17"/>
      <c r="DZ417" s="17"/>
      <c r="EA417" s="17"/>
      <c r="EB417" s="17"/>
      <c r="EC417" s="17"/>
      <c r="ED417" s="17"/>
      <c r="EE417" s="17"/>
      <c r="EF417" s="17"/>
      <c r="EG417" s="17"/>
      <c r="EH417" s="17"/>
      <c r="EI417" s="17"/>
      <c r="EJ417" s="17"/>
      <c r="EK417" s="17"/>
      <c r="EL417" s="17"/>
      <c r="EM417" s="17"/>
      <c r="EN417" s="17"/>
      <c r="EO417" s="17"/>
      <c r="EP417" s="17"/>
      <c r="EQ417" s="17"/>
      <c r="ER417" s="17"/>
      <c r="ES417" s="17"/>
      <c r="ET417" s="17"/>
      <c r="EU417" s="17"/>
      <c r="EV417" s="17"/>
      <c r="EW417" s="17"/>
      <c r="EX417" s="17"/>
      <c r="EY417" s="17"/>
      <c r="EZ417" s="17"/>
      <c r="FA417" s="17"/>
      <c r="FB417" s="17"/>
      <c r="FC417" s="17"/>
      <c r="FD417" s="17"/>
      <c r="FE417" s="17"/>
      <c r="FF417" s="17"/>
      <c r="FG417" s="17"/>
      <c r="FH417" s="17"/>
      <c r="FI417" s="17"/>
      <c r="FJ417" s="17"/>
      <c r="FK417" s="17"/>
      <c r="FL417" s="17"/>
      <c r="FM417" s="17"/>
      <c r="FN417" s="17"/>
      <c r="FO417" s="17"/>
      <c r="FP417" s="17"/>
      <c r="FQ417" s="17"/>
      <c r="FR417" s="17"/>
      <c r="FS417" s="17"/>
      <c r="FT417" s="17"/>
      <c r="FU417" s="17"/>
      <c r="FV417" s="17"/>
      <c r="FW417" s="17"/>
      <c r="FX417" s="17"/>
      <c r="FY417" s="17"/>
      <c r="FZ417" s="17"/>
      <c r="GA417" s="17"/>
      <c r="GB417" s="17"/>
      <c r="GC417" s="17"/>
      <c r="GD417" s="17"/>
      <c r="GE417" s="17"/>
      <c r="GF417" s="17"/>
      <c r="GG417" s="17"/>
      <c r="GH417" s="17"/>
      <c r="GI417" s="17"/>
      <c r="GJ417" s="17"/>
      <c r="GK417" s="17"/>
      <c r="GL417" s="17"/>
      <c r="GM417" s="17"/>
      <c r="GN417" s="17"/>
      <c r="GO417" s="17"/>
      <c r="GP417" s="17"/>
      <c r="GQ417" s="17"/>
      <c r="GR417" s="17"/>
      <c r="GS417" s="17"/>
      <c r="GT417" s="17"/>
      <c r="GU417" s="17"/>
      <c r="GV417" s="17"/>
      <c r="GW417" s="17"/>
      <c r="GX417" s="17"/>
      <c r="GY417" s="17"/>
      <c r="GZ417" s="17"/>
      <c r="HA417" s="17"/>
      <c r="HB417" s="17"/>
      <c r="HC417" s="17"/>
      <c r="HD417" s="17"/>
      <c r="HE417" s="17"/>
      <c r="HF417" s="17"/>
      <c r="HG417" s="17"/>
      <c r="HH417" s="17"/>
      <c r="HI417" s="17"/>
      <c r="HJ417" s="17"/>
      <c r="HK417" s="17"/>
      <c r="HL417" s="17"/>
      <c r="HM417" s="17"/>
      <c r="HN417" s="17"/>
    </row>
    <row r="418" spans="2:222" s="18" customFormat="1" ht="28.5" customHeight="1">
      <c r="B418" s="2" t="s">
        <v>1004</v>
      </c>
      <c r="C418" s="24" t="s">
        <v>831</v>
      </c>
      <c r="D418" s="38" t="s">
        <v>3</v>
      </c>
      <c r="E418" s="129">
        <v>1693</v>
      </c>
      <c r="F418" s="129" t="s">
        <v>29</v>
      </c>
      <c r="G418" s="129" t="s">
        <v>22</v>
      </c>
      <c r="H418" s="15" t="s">
        <v>1104</v>
      </c>
      <c r="I418" s="16">
        <v>15.46</v>
      </c>
      <c r="J418" s="16">
        <f t="shared" si="20"/>
        <v>26173.780000000002</v>
      </c>
      <c r="K418" s="17"/>
      <c r="L418" s="17"/>
      <c r="M418" s="17"/>
      <c r="N418" s="17"/>
      <c r="O418" s="17"/>
      <c r="P418" s="17"/>
      <c r="Q418" s="17"/>
      <c r="R418" s="17"/>
      <c r="S418" s="17"/>
      <c r="T418" s="17"/>
      <c r="U418" s="17"/>
      <c r="V418" s="17"/>
      <c r="W418" s="17"/>
      <c r="X418" s="17"/>
      <c r="Y418" s="17"/>
      <c r="Z418" s="17"/>
      <c r="AA418" s="17"/>
      <c r="AB418" s="17"/>
      <c r="AC418" s="17"/>
      <c r="AD418" s="17"/>
      <c r="AE418" s="17"/>
      <c r="AF418" s="17"/>
      <c r="AG418" s="17"/>
      <c r="AH418" s="17"/>
      <c r="AI418" s="17"/>
      <c r="AJ418" s="17"/>
      <c r="AK418" s="17"/>
      <c r="AL418" s="17"/>
      <c r="AM418" s="17"/>
      <c r="AN418" s="17"/>
      <c r="AO418" s="17"/>
      <c r="AP418" s="17"/>
      <c r="AQ418" s="17"/>
      <c r="AR418" s="17"/>
      <c r="AS418" s="17"/>
      <c r="AT418" s="17"/>
      <c r="AU418" s="17"/>
      <c r="AV418" s="17"/>
      <c r="AW418" s="17"/>
      <c r="AX418" s="17"/>
      <c r="AY418" s="17"/>
      <c r="AZ418" s="17"/>
      <c r="BA418" s="17"/>
      <c r="BB418" s="17"/>
      <c r="BC418" s="17"/>
      <c r="BD418" s="17"/>
      <c r="BE418" s="17"/>
      <c r="BF418" s="17"/>
      <c r="BG418" s="17"/>
      <c r="BH418" s="17"/>
      <c r="BI418" s="17"/>
      <c r="BJ418" s="17"/>
      <c r="BK418" s="17"/>
      <c r="BL418" s="17"/>
      <c r="BM418" s="17"/>
      <c r="BN418" s="17"/>
      <c r="BO418" s="17"/>
      <c r="BP418" s="17"/>
      <c r="BQ418" s="17"/>
      <c r="BR418" s="17"/>
      <c r="BS418" s="17"/>
      <c r="BT418" s="17"/>
      <c r="BU418" s="17"/>
      <c r="BV418" s="17"/>
      <c r="BW418" s="17"/>
      <c r="BX418" s="17"/>
      <c r="BY418" s="17"/>
      <c r="BZ418" s="17"/>
      <c r="CA418" s="17"/>
      <c r="CB418" s="17"/>
      <c r="CC418" s="17"/>
      <c r="CD418" s="17"/>
      <c r="CE418" s="17"/>
      <c r="CF418" s="17"/>
      <c r="CG418" s="17"/>
      <c r="CH418" s="17"/>
      <c r="CI418" s="17"/>
      <c r="CJ418" s="17"/>
      <c r="CK418" s="17"/>
      <c r="CL418" s="17"/>
      <c r="CM418" s="17"/>
      <c r="CN418" s="17"/>
      <c r="CO418" s="17"/>
      <c r="CP418" s="17"/>
      <c r="CQ418" s="17"/>
      <c r="CR418" s="17"/>
      <c r="CS418" s="17"/>
      <c r="CT418" s="17"/>
      <c r="CU418" s="17"/>
      <c r="CV418" s="17"/>
      <c r="CW418" s="17"/>
      <c r="CX418" s="17"/>
      <c r="CY418" s="17"/>
      <c r="CZ418" s="17"/>
      <c r="DA418" s="17"/>
      <c r="DB418" s="17"/>
      <c r="DC418" s="17"/>
      <c r="DD418" s="17"/>
      <c r="DE418" s="17"/>
      <c r="DF418" s="17"/>
      <c r="DG418" s="17"/>
      <c r="DH418" s="17"/>
      <c r="DI418" s="17"/>
      <c r="DJ418" s="17"/>
      <c r="DK418" s="17"/>
      <c r="DL418" s="17"/>
      <c r="DM418" s="17"/>
      <c r="DN418" s="17"/>
      <c r="DO418" s="17"/>
      <c r="DP418" s="17"/>
      <c r="DQ418" s="17"/>
      <c r="DR418" s="17"/>
      <c r="DS418" s="17"/>
      <c r="DT418" s="17"/>
      <c r="DU418" s="17"/>
      <c r="DV418" s="17"/>
      <c r="DW418" s="17"/>
      <c r="DX418" s="17"/>
      <c r="DY418" s="17"/>
      <c r="DZ418" s="17"/>
      <c r="EA418" s="17"/>
      <c r="EB418" s="17"/>
      <c r="EC418" s="17"/>
      <c r="ED418" s="17"/>
      <c r="EE418" s="17"/>
      <c r="EF418" s="17"/>
      <c r="EG418" s="17"/>
      <c r="EH418" s="17"/>
      <c r="EI418" s="17"/>
      <c r="EJ418" s="17"/>
      <c r="EK418" s="17"/>
      <c r="EL418" s="17"/>
      <c r="EM418" s="17"/>
      <c r="EN418" s="17"/>
      <c r="EO418" s="17"/>
      <c r="EP418" s="17"/>
      <c r="EQ418" s="17"/>
      <c r="ER418" s="17"/>
      <c r="ES418" s="17"/>
      <c r="ET418" s="17"/>
      <c r="EU418" s="17"/>
      <c r="EV418" s="17"/>
      <c r="EW418" s="17"/>
      <c r="EX418" s="17"/>
      <c r="EY418" s="17"/>
      <c r="EZ418" s="17"/>
      <c r="FA418" s="17"/>
      <c r="FB418" s="17"/>
      <c r="FC418" s="17"/>
      <c r="FD418" s="17"/>
      <c r="FE418" s="17"/>
      <c r="FF418" s="17"/>
      <c r="FG418" s="17"/>
      <c r="FH418" s="17"/>
      <c r="FI418" s="17"/>
      <c r="FJ418" s="17"/>
      <c r="FK418" s="17"/>
      <c r="FL418" s="17"/>
      <c r="FM418" s="17"/>
      <c r="FN418" s="17"/>
      <c r="FO418" s="17"/>
      <c r="FP418" s="17"/>
      <c r="FQ418" s="17"/>
      <c r="FR418" s="17"/>
      <c r="FS418" s="17"/>
      <c r="FT418" s="17"/>
      <c r="FU418" s="17"/>
      <c r="FV418" s="17"/>
      <c r="FW418" s="17"/>
      <c r="FX418" s="17"/>
      <c r="FY418" s="17"/>
      <c r="FZ418" s="17"/>
      <c r="GA418" s="17"/>
      <c r="GB418" s="17"/>
      <c r="GC418" s="17"/>
      <c r="GD418" s="17"/>
      <c r="GE418" s="17"/>
      <c r="GF418" s="17"/>
      <c r="GG418" s="17"/>
      <c r="GH418" s="17"/>
      <c r="GI418" s="17"/>
      <c r="GJ418" s="17"/>
      <c r="GK418" s="17"/>
      <c r="GL418" s="17"/>
      <c r="GM418" s="17"/>
      <c r="GN418" s="17"/>
      <c r="GO418" s="17"/>
      <c r="GP418" s="17"/>
      <c r="GQ418" s="17"/>
      <c r="GR418" s="17"/>
      <c r="GS418" s="17"/>
      <c r="GT418" s="17"/>
      <c r="GU418" s="17"/>
      <c r="GV418" s="17"/>
      <c r="GW418" s="17"/>
      <c r="GX418" s="17"/>
      <c r="GY418" s="17"/>
      <c r="GZ418" s="17"/>
      <c r="HA418" s="17"/>
      <c r="HB418" s="17"/>
      <c r="HC418" s="17"/>
      <c r="HD418" s="17"/>
      <c r="HE418" s="17"/>
      <c r="HF418" s="17"/>
      <c r="HG418" s="17"/>
      <c r="HH418" s="17"/>
      <c r="HI418" s="17"/>
      <c r="HJ418" s="17"/>
      <c r="HK418" s="17"/>
      <c r="HL418" s="17"/>
      <c r="HM418" s="17"/>
      <c r="HN418" s="17"/>
    </row>
    <row r="419" spans="2:222" s="18" customFormat="1" ht="40.5" customHeight="1">
      <c r="B419" s="2" t="s">
        <v>1005</v>
      </c>
      <c r="C419" s="7" t="s">
        <v>727</v>
      </c>
      <c r="D419" s="129" t="s">
        <v>5</v>
      </c>
      <c r="E419" s="129">
        <v>360</v>
      </c>
      <c r="F419" s="129" t="s">
        <v>2</v>
      </c>
      <c r="G419" s="129" t="s">
        <v>22</v>
      </c>
      <c r="H419" s="15" t="s">
        <v>554</v>
      </c>
      <c r="I419" s="16">
        <v>5.0999999999999996</v>
      </c>
      <c r="J419" s="16">
        <f t="shared" si="20"/>
        <v>1835.9999999999998</v>
      </c>
      <c r="K419" s="17"/>
      <c r="L419" s="17"/>
      <c r="M419" s="17"/>
      <c r="N419" s="17"/>
      <c r="O419" s="17"/>
      <c r="P419" s="17"/>
      <c r="Q419" s="17"/>
      <c r="R419" s="17"/>
      <c r="S419" s="17"/>
      <c r="T419" s="17"/>
      <c r="U419" s="17"/>
      <c r="V419" s="17"/>
      <c r="W419" s="17"/>
      <c r="X419" s="17"/>
      <c r="Y419" s="17"/>
      <c r="Z419" s="17"/>
      <c r="AA419" s="17"/>
      <c r="AB419" s="17"/>
      <c r="AC419" s="17"/>
      <c r="AD419" s="17"/>
      <c r="AE419" s="17"/>
      <c r="AF419" s="17"/>
      <c r="AG419" s="17"/>
      <c r="AH419" s="17"/>
      <c r="AI419" s="17"/>
      <c r="AJ419" s="17"/>
      <c r="AK419" s="17"/>
      <c r="AL419" s="17"/>
      <c r="AM419" s="17"/>
      <c r="AN419" s="17"/>
      <c r="AO419" s="17"/>
      <c r="AP419" s="17"/>
      <c r="AQ419" s="17"/>
      <c r="AR419" s="17"/>
      <c r="AS419" s="17"/>
      <c r="AT419" s="17"/>
      <c r="AU419" s="17"/>
      <c r="AV419" s="17"/>
      <c r="AW419" s="17"/>
      <c r="AX419" s="17"/>
      <c r="AY419" s="17"/>
      <c r="AZ419" s="17"/>
      <c r="BA419" s="17"/>
      <c r="BB419" s="17"/>
      <c r="BC419" s="17"/>
      <c r="BD419" s="17"/>
      <c r="BE419" s="17"/>
      <c r="BF419" s="17"/>
      <c r="BG419" s="17"/>
      <c r="BH419" s="17"/>
      <c r="BI419" s="17"/>
      <c r="BJ419" s="17"/>
      <c r="BK419" s="17"/>
      <c r="BL419" s="17"/>
      <c r="BM419" s="17"/>
      <c r="BN419" s="17"/>
      <c r="BO419" s="17"/>
      <c r="BP419" s="17"/>
      <c r="BQ419" s="17"/>
      <c r="BR419" s="17"/>
      <c r="BS419" s="17"/>
      <c r="BT419" s="17"/>
      <c r="BU419" s="17"/>
      <c r="BV419" s="17"/>
      <c r="BW419" s="17"/>
      <c r="BX419" s="17"/>
      <c r="BY419" s="17"/>
      <c r="BZ419" s="17"/>
      <c r="CA419" s="17"/>
      <c r="CB419" s="17"/>
      <c r="CC419" s="17"/>
      <c r="CD419" s="17"/>
      <c r="CE419" s="17"/>
      <c r="CF419" s="17"/>
      <c r="CG419" s="17"/>
      <c r="CH419" s="17"/>
      <c r="CI419" s="17"/>
      <c r="CJ419" s="17"/>
      <c r="CK419" s="17"/>
      <c r="CL419" s="17"/>
      <c r="CM419" s="17"/>
      <c r="CN419" s="17"/>
      <c r="CO419" s="17"/>
      <c r="CP419" s="17"/>
      <c r="CQ419" s="17"/>
      <c r="CR419" s="17"/>
      <c r="CS419" s="17"/>
      <c r="CT419" s="17"/>
      <c r="CU419" s="17"/>
      <c r="CV419" s="17"/>
      <c r="CW419" s="17"/>
      <c r="CX419" s="17"/>
      <c r="CY419" s="17"/>
      <c r="CZ419" s="17"/>
      <c r="DA419" s="17"/>
      <c r="DB419" s="17"/>
      <c r="DC419" s="17"/>
      <c r="DD419" s="17"/>
      <c r="DE419" s="17"/>
      <c r="DF419" s="17"/>
      <c r="DG419" s="17"/>
      <c r="DH419" s="17"/>
      <c r="DI419" s="17"/>
      <c r="DJ419" s="17"/>
      <c r="DK419" s="17"/>
      <c r="DL419" s="17"/>
      <c r="DM419" s="17"/>
      <c r="DN419" s="17"/>
      <c r="DO419" s="17"/>
      <c r="DP419" s="17"/>
      <c r="DQ419" s="17"/>
      <c r="DR419" s="17"/>
      <c r="DS419" s="17"/>
      <c r="DT419" s="17"/>
      <c r="DU419" s="17"/>
      <c r="DV419" s="17"/>
      <c r="DW419" s="17"/>
      <c r="DX419" s="17"/>
      <c r="DY419" s="17"/>
      <c r="DZ419" s="17"/>
      <c r="EA419" s="17"/>
      <c r="EB419" s="17"/>
      <c r="EC419" s="17"/>
      <c r="ED419" s="17"/>
      <c r="EE419" s="17"/>
      <c r="EF419" s="17"/>
      <c r="EG419" s="17"/>
      <c r="EH419" s="17"/>
      <c r="EI419" s="17"/>
      <c r="EJ419" s="17"/>
      <c r="EK419" s="17"/>
      <c r="EL419" s="17"/>
      <c r="EM419" s="17"/>
      <c r="EN419" s="17"/>
      <c r="EO419" s="17"/>
      <c r="EP419" s="17"/>
      <c r="EQ419" s="17"/>
      <c r="ER419" s="17"/>
      <c r="ES419" s="17"/>
      <c r="ET419" s="17"/>
      <c r="EU419" s="17"/>
      <c r="EV419" s="17"/>
      <c r="EW419" s="17"/>
      <c r="EX419" s="17"/>
      <c r="EY419" s="17"/>
      <c r="EZ419" s="17"/>
      <c r="FA419" s="17"/>
      <c r="FB419" s="17"/>
      <c r="FC419" s="17"/>
      <c r="FD419" s="17"/>
      <c r="FE419" s="17"/>
      <c r="FF419" s="17"/>
      <c r="FG419" s="17"/>
      <c r="FH419" s="17"/>
      <c r="FI419" s="17"/>
      <c r="FJ419" s="17"/>
      <c r="FK419" s="17"/>
      <c r="FL419" s="17"/>
      <c r="FM419" s="17"/>
      <c r="FN419" s="17"/>
      <c r="FO419" s="17"/>
      <c r="FP419" s="17"/>
      <c r="FQ419" s="17"/>
      <c r="FR419" s="17"/>
      <c r="FS419" s="17"/>
      <c r="FT419" s="17"/>
      <c r="FU419" s="17"/>
      <c r="FV419" s="17"/>
      <c r="FW419" s="17"/>
      <c r="FX419" s="17"/>
      <c r="FY419" s="17"/>
      <c r="FZ419" s="17"/>
      <c r="GA419" s="17"/>
      <c r="GB419" s="17"/>
      <c r="GC419" s="17"/>
      <c r="GD419" s="17"/>
      <c r="GE419" s="17"/>
      <c r="GF419" s="17"/>
      <c r="GG419" s="17"/>
      <c r="GH419" s="17"/>
      <c r="GI419" s="17"/>
      <c r="GJ419" s="17"/>
      <c r="GK419" s="17"/>
      <c r="GL419" s="17"/>
      <c r="GM419" s="17"/>
      <c r="GN419" s="17"/>
      <c r="GO419" s="17"/>
      <c r="GP419" s="17"/>
      <c r="GQ419" s="17"/>
      <c r="GR419" s="17"/>
      <c r="GS419" s="17"/>
      <c r="GT419" s="17"/>
      <c r="GU419" s="17"/>
      <c r="GV419" s="17"/>
      <c r="GW419" s="17"/>
      <c r="GX419" s="17"/>
      <c r="GY419" s="17"/>
      <c r="GZ419" s="17"/>
      <c r="HA419" s="17"/>
      <c r="HB419" s="17"/>
      <c r="HC419" s="17"/>
      <c r="HD419" s="17"/>
      <c r="HE419" s="17"/>
      <c r="HF419" s="17"/>
      <c r="HG419" s="17"/>
      <c r="HH419" s="17"/>
      <c r="HI419" s="17"/>
      <c r="HJ419" s="17"/>
      <c r="HK419" s="17"/>
      <c r="HL419" s="17"/>
      <c r="HM419" s="17"/>
      <c r="HN419" s="17"/>
    </row>
    <row r="420" spans="2:222" s="18" customFormat="1" ht="31.5" customHeight="1">
      <c r="B420" s="2" t="s">
        <v>1006</v>
      </c>
      <c r="C420" s="7" t="s">
        <v>828</v>
      </c>
      <c r="D420" s="38" t="s">
        <v>5</v>
      </c>
      <c r="E420" s="129">
        <v>2496</v>
      </c>
      <c r="F420" s="129" t="s">
        <v>29</v>
      </c>
      <c r="G420" s="129" t="s">
        <v>22</v>
      </c>
      <c r="H420" s="15" t="s">
        <v>829</v>
      </c>
      <c r="I420" s="16">
        <v>4.4800000000000004</v>
      </c>
      <c r="J420" s="16">
        <f t="shared" si="20"/>
        <v>11182.080000000002</v>
      </c>
      <c r="K420" s="17"/>
      <c r="L420" s="17"/>
      <c r="M420" s="17"/>
      <c r="N420" s="17"/>
      <c r="O420" s="17"/>
      <c r="P420" s="17"/>
      <c r="Q420" s="17"/>
      <c r="R420" s="17"/>
      <c r="S420" s="17"/>
      <c r="T420" s="17"/>
      <c r="U420" s="17"/>
      <c r="V420" s="17"/>
      <c r="W420" s="17"/>
      <c r="X420" s="17"/>
      <c r="Y420" s="17"/>
      <c r="Z420" s="17"/>
      <c r="AA420" s="17"/>
      <c r="AB420" s="17"/>
      <c r="AC420" s="17"/>
      <c r="AD420" s="17"/>
      <c r="AE420" s="17"/>
      <c r="AF420" s="17"/>
      <c r="AG420" s="17"/>
      <c r="AH420" s="17"/>
      <c r="AI420" s="17"/>
      <c r="AJ420" s="17"/>
      <c r="AK420" s="17"/>
      <c r="AL420" s="17"/>
      <c r="AM420" s="17"/>
      <c r="AN420" s="17"/>
      <c r="AO420" s="17"/>
      <c r="AP420" s="17"/>
      <c r="AQ420" s="17"/>
      <c r="AR420" s="17"/>
      <c r="AS420" s="17"/>
      <c r="AT420" s="17"/>
      <c r="AU420" s="17"/>
      <c r="AV420" s="17"/>
      <c r="AW420" s="17"/>
      <c r="AX420" s="17"/>
      <c r="AY420" s="17"/>
      <c r="AZ420" s="17"/>
      <c r="BA420" s="17"/>
      <c r="BB420" s="17"/>
      <c r="BC420" s="17"/>
      <c r="BD420" s="17"/>
      <c r="BE420" s="17"/>
      <c r="BF420" s="17"/>
      <c r="BG420" s="17"/>
      <c r="BH420" s="17"/>
      <c r="BI420" s="17"/>
      <c r="BJ420" s="17"/>
      <c r="BK420" s="17"/>
      <c r="BL420" s="17"/>
      <c r="BM420" s="17"/>
      <c r="BN420" s="17"/>
      <c r="BO420" s="17"/>
      <c r="BP420" s="17"/>
      <c r="BQ420" s="17"/>
      <c r="BR420" s="17"/>
      <c r="BS420" s="17"/>
      <c r="BT420" s="17"/>
      <c r="BU420" s="17"/>
      <c r="BV420" s="17"/>
      <c r="BW420" s="17"/>
      <c r="BX420" s="17"/>
      <c r="BY420" s="17"/>
      <c r="BZ420" s="17"/>
      <c r="CA420" s="17"/>
      <c r="CB420" s="17"/>
      <c r="CC420" s="17"/>
      <c r="CD420" s="17"/>
      <c r="CE420" s="17"/>
      <c r="CF420" s="17"/>
      <c r="CG420" s="17"/>
      <c r="CH420" s="17"/>
      <c r="CI420" s="17"/>
      <c r="CJ420" s="17"/>
      <c r="CK420" s="17"/>
      <c r="CL420" s="17"/>
      <c r="CM420" s="17"/>
      <c r="CN420" s="17"/>
      <c r="CO420" s="17"/>
      <c r="CP420" s="17"/>
      <c r="CQ420" s="17"/>
      <c r="CR420" s="17"/>
      <c r="CS420" s="17"/>
      <c r="CT420" s="17"/>
      <c r="CU420" s="17"/>
      <c r="CV420" s="17"/>
      <c r="CW420" s="17"/>
      <c r="CX420" s="17"/>
      <c r="CY420" s="17"/>
      <c r="CZ420" s="17"/>
      <c r="DA420" s="17"/>
      <c r="DB420" s="17"/>
      <c r="DC420" s="17"/>
      <c r="DD420" s="17"/>
      <c r="DE420" s="17"/>
      <c r="DF420" s="17"/>
      <c r="DG420" s="17"/>
      <c r="DH420" s="17"/>
      <c r="DI420" s="17"/>
      <c r="DJ420" s="17"/>
      <c r="DK420" s="17"/>
      <c r="DL420" s="17"/>
      <c r="DM420" s="17"/>
      <c r="DN420" s="17"/>
      <c r="DO420" s="17"/>
      <c r="DP420" s="17"/>
      <c r="DQ420" s="17"/>
      <c r="DR420" s="17"/>
      <c r="DS420" s="17"/>
      <c r="DT420" s="17"/>
      <c r="DU420" s="17"/>
      <c r="DV420" s="17"/>
      <c r="DW420" s="17"/>
      <c r="DX420" s="17"/>
      <c r="DY420" s="17"/>
      <c r="DZ420" s="17"/>
      <c r="EA420" s="17"/>
      <c r="EB420" s="17"/>
      <c r="EC420" s="17"/>
      <c r="ED420" s="17"/>
      <c r="EE420" s="17"/>
      <c r="EF420" s="17"/>
      <c r="EG420" s="17"/>
      <c r="EH420" s="17"/>
      <c r="EI420" s="17"/>
      <c r="EJ420" s="17"/>
      <c r="EK420" s="17"/>
      <c r="EL420" s="17"/>
      <c r="EM420" s="17"/>
      <c r="EN420" s="17"/>
      <c r="EO420" s="17"/>
      <c r="EP420" s="17"/>
      <c r="EQ420" s="17"/>
      <c r="ER420" s="17"/>
      <c r="ES420" s="17"/>
      <c r="ET420" s="17"/>
      <c r="EU420" s="17"/>
      <c r="EV420" s="17"/>
      <c r="EW420" s="17"/>
      <c r="EX420" s="17"/>
      <c r="EY420" s="17"/>
      <c r="EZ420" s="17"/>
      <c r="FA420" s="17"/>
      <c r="FB420" s="17"/>
      <c r="FC420" s="17"/>
      <c r="FD420" s="17"/>
      <c r="FE420" s="17"/>
      <c r="FF420" s="17"/>
      <c r="FG420" s="17"/>
      <c r="FH420" s="17"/>
      <c r="FI420" s="17"/>
      <c r="FJ420" s="17"/>
      <c r="FK420" s="17"/>
      <c r="FL420" s="17"/>
      <c r="FM420" s="17"/>
      <c r="FN420" s="17"/>
      <c r="FO420" s="17"/>
      <c r="FP420" s="17"/>
      <c r="FQ420" s="17"/>
      <c r="FR420" s="17"/>
      <c r="FS420" s="17"/>
      <c r="FT420" s="17"/>
      <c r="FU420" s="17"/>
      <c r="FV420" s="17"/>
      <c r="FW420" s="17"/>
      <c r="FX420" s="17"/>
      <c r="FY420" s="17"/>
      <c r="FZ420" s="17"/>
      <c r="GA420" s="17"/>
      <c r="GB420" s="17"/>
      <c r="GC420" s="17"/>
      <c r="GD420" s="17"/>
      <c r="GE420" s="17"/>
      <c r="GF420" s="17"/>
      <c r="GG420" s="17"/>
      <c r="GH420" s="17"/>
      <c r="GI420" s="17"/>
      <c r="GJ420" s="17"/>
      <c r="GK420" s="17"/>
      <c r="GL420" s="17"/>
      <c r="GM420" s="17"/>
      <c r="GN420" s="17"/>
      <c r="GO420" s="17"/>
      <c r="GP420" s="17"/>
      <c r="GQ420" s="17"/>
      <c r="GR420" s="17"/>
      <c r="GS420" s="17"/>
      <c r="GT420" s="17"/>
      <c r="GU420" s="17"/>
      <c r="GV420" s="17"/>
      <c r="GW420" s="17"/>
      <c r="GX420" s="17"/>
      <c r="GY420" s="17"/>
      <c r="GZ420" s="17"/>
      <c r="HA420" s="17"/>
      <c r="HB420" s="17"/>
      <c r="HC420" s="17"/>
      <c r="HD420" s="17"/>
      <c r="HE420" s="17"/>
      <c r="HF420" s="17"/>
      <c r="HG420" s="17"/>
      <c r="HH420" s="17"/>
      <c r="HI420" s="17"/>
      <c r="HJ420" s="17"/>
      <c r="HK420" s="17"/>
      <c r="HL420" s="17"/>
      <c r="HM420" s="17"/>
      <c r="HN420" s="17"/>
    </row>
    <row r="421" spans="2:222" s="18" customFormat="1" ht="31.5" customHeight="1">
      <c r="B421" s="2" t="s">
        <v>1007</v>
      </c>
      <c r="C421" s="7" t="s">
        <v>830</v>
      </c>
      <c r="D421" s="38" t="s">
        <v>5</v>
      </c>
      <c r="E421" s="129">
        <v>1693</v>
      </c>
      <c r="F421" s="129" t="s">
        <v>29</v>
      </c>
      <c r="G421" s="129" t="s">
        <v>22</v>
      </c>
      <c r="H421" s="15" t="s">
        <v>829</v>
      </c>
      <c r="I421" s="16">
        <v>4.4800000000000004</v>
      </c>
      <c r="J421" s="16">
        <f t="shared" si="20"/>
        <v>7584.64</v>
      </c>
      <c r="K421" s="17"/>
      <c r="L421" s="17"/>
      <c r="M421" s="17"/>
      <c r="N421" s="17"/>
      <c r="O421" s="17"/>
      <c r="P421" s="17"/>
      <c r="Q421" s="17"/>
      <c r="R421" s="17"/>
      <c r="S421" s="17"/>
      <c r="T421" s="17"/>
      <c r="U421" s="17"/>
      <c r="V421" s="17"/>
      <c r="W421" s="17"/>
      <c r="X421" s="17"/>
      <c r="Y421" s="17"/>
      <c r="Z421" s="17"/>
      <c r="AA421" s="17"/>
      <c r="AB421" s="17"/>
      <c r="AC421" s="17"/>
      <c r="AD421" s="17"/>
      <c r="AE421" s="17"/>
      <c r="AF421" s="17"/>
      <c r="AG421" s="17"/>
      <c r="AH421" s="17"/>
      <c r="AI421" s="17"/>
      <c r="AJ421" s="17"/>
      <c r="AK421" s="17"/>
      <c r="AL421" s="17"/>
      <c r="AM421" s="17"/>
      <c r="AN421" s="17"/>
      <c r="AO421" s="17"/>
      <c r="AP421" s="17"/>
      <c r="AQ421" s="17"/>
      <c r="AR421" s="17"/>
      <c r="AS421" s="17"/>
      <c r="AT421" s="17"/>
      <c r="AU421" s="17"/>
      <c r="AV421" s="17"/>
      <c r="AW421" s="17"/>
      <c r="AX421" s="17"/>
      <c r="AY421" s="17"/>
      <c r="AZ421" s="17"/>
      <c r="BA421" s="17"/>
      <c r="BB421" s="17"/>
      <c r="BC421" s="17"/>
      <c r="BD421" s="17"/>
      <c r="BE421" s="17"/>
      <c r="BF421" s="17"/>
      <c r="BG421" s="17"/>
      <c r="BH421" s="17"/>
      <c r="BI421" s="17"/>
      <c r="BJ421" s="17"/>
      <c r="BK421" s="17"/>
      <c r="BL421" s="17"/>
      <c r="BM421" s="17"/>
      <c r="BN421" s="17"/>
      <c r="BO421" s="17"/>
      <c r="BP421" s="17"/>
      <c r="BQ421" s="17"/>
      <c r="BR421" s="17"/>
      <c r="BS421" s="17"/>
      <c r="BT421" s="17"/>
      <c r="BU421" s="17"/>
      <c r="BV421" s="17"/>
      <c r="BW421" s="17"/>
      <c r="BX421" s="17"/>
      <c r="BY421" s="17"/>
      <c r="BZ421" s="17"/>
      <c r="CA421" s="17"/>
      <c r="CB421" s="17"/>
      <c r="CC421" s="17"/>
      <c r="CD421" s="17"/>
      <c r="CE421" s="17"/>
      <c r="CF421" s="17"/>
      <c r="CG421" s="17"/>
      <c r="CH421" s="17"/>
      <c r="CI421" s="17"/>
      <c r="CJ421" s="17"/>
      <c r="CK421" s="17"/>
      <c r="CL421" s="17"/>
      <c r="CM421" s="17"/>
      <c r="CN421" s="17"/>
      <c r="CO421" s="17"/>
      <c r="CP421" s="17"/>
      <c r="CQ421" s="17"/>
      <c r="CR421" s="17"/>
      <c r="CS421" s="17"/>
      <c r="CT421" s="17"/>
      <c r="CU421" s="17"/>
      <c r="CV421" s="17"/>
      <c r="CW421" s="17"/>
      <c r="CX421" s="17"/>
      <c r="CY421" s="17"/>
      <c r="CZ421" s="17"/>
      <c r="DA421" s="17"/>
      <c r="DB421" s="17"/>
      <c r="DC421" s="17"/>
      <c r="DD421" s="17"/>
      <c r="DE421" s="17"/>
      <c r="DF421" s="17"/>
      <c r="DG421" s="17"/>
      <c r="DH421" s="17"/>
      <c r="DI421" s="17"/>
      <c r="DJ421" s="17"/>
      <c r="DK421" s="17"/>
      <c r="DL421" s="17"/>
      <c r="DM421" s="17"/>
      <c r="DN421" s="17"/>
      <c r="DO421" s="17"/>
      <c r="DP421" s="17"/>
      <c r="DQ421" s="17"/>
      <c r="DR421" s="17"/>
      <c r="DS421" s="17"/>
      <c r="DT421" s="17"/>
      <c r="DU421" s="17"/>
      <c r="DV421" s="17"/>
      <c r="DW421" s="17"/>
      <c r="DX421" s="17"/>
      <c r="DY421" s="17"/>
      <c r="DZ421" s="17"/>
      <c r="EA421" s="17"/>
      <c r="EB421" s="17"/>
      <c r="EC421" s="17"/>
      <c r="ED421" s="17"/>
      <c r="EE421" s="17"/>
      <c r="EF421" s="17"/>
      <c r="EG421" s="17"/>
      <c r="EH421" s="17"/>
      <c r="EI421" s="17"/>
      <c r="EJ421" s="17"/>
      <c r="EK421" s="17"/>
      <c r="EL421" s="17"/>
      <c r="EM421" s="17"/>
      <c r="EN421" s="17"/>
      <c r="EO421" s="17"/>
      <c r="EP421" s="17"/>
      <c r="EQ421" s="17"/>
      <c r="ER421" s="17"/>
      <c r="ES421" s="17"/>
      <c r="ET421" s="17"/>
      <c r="EU421" s="17"/>
      <c r="EV421" s="17"/>
      <c r="EW421" s="17"/>
      <c r="EX421" s="17"/>
      <c r="EY421" s="17"/>
      <c r="EZ421" s="17"/>
      <c r="FA421" s="17"/>
      <c r="FB421" s="17"/>
      <c r="FC421" s="17"/>
      <c r="FD421" s="17"/>
      <c r="FE421" s="17"/>
      <c r="FF421" s="17"/>
      <c r="FG421" s="17"/>
      <c r="FH421" s="17"/>
      <c r="FI421" s="17"/>
      <c r="FJ421" s="17"/>
      <c r="FK421" s="17"/>
      <c r="FL421" s="17"/>
      <c r="FM421" s="17"/>
      <c r="FN421" s="17"/>
      <c r="FO421" s="17"/>
      <c r="FP421" s="17"/>
      <c r="FQ421" s="17"/>
      <c r="FR421" s="17"/>
      <c r="FS421" s="17"/>
      <c r="FT421" s="17"/>
      <c r="FU421" s="17"/>
      <c r="FV421" s="17"/>
      <c r="FW421" s="17"/>
      <c r="FX421" s="17"/>
      <c r="FY421" s="17"/>
      <c r="FZ421" s="17"/>
      <c r="GA421" s="17"/>
      <c r="GB421" s="17"/>
      <c r="GC421" s="17"/>
      <c r="GD421" s="17"/>
      <c r="GE421" s="17"/>
      <c r="GF421" s="17"/>
      <c r="GG421" s="17"/>
      <c r="GH421" s="17"/>
      <c r="GI421" s="17"/>
      <c r="GJ421" s="17"/>
      <c r="GK421" s="17"/>
      <c r="GL421" s="17"/>
      <c r="GM421" s="17"/>
      <c r="GN421" s="17"/>
      <c r="GO421" s="17"/>
      <c r="GP421" s="17"/>
      <c r="GQ421" s="17"/>
      <c r="GR421" s="17"/>
      <c r="GS421" s="17"/>
      <c r="GT421" s="17"/>
      <c r="GU421" s="17"/>
      <c r="GV421" s="17"/>
      <c r="GW421" s="17"/>
      <c r="GX421" s="17"/>
      <c r="GY421" s="17"/>
      <c r="GZ421" s="17"/>
      <c r="HA421" s="17"/>
      <c r="HB421" s="17"/>
      <c r="HC421" s="17"/>
      <c r="HD421" s="17"/>
      <c r="HE421" s="17"/>
      <c r="HF421" s="17"/>
      <c r="HG421" s="17"/>
      <c r="HH421" s="17"/>
      <c r="HI421" s="17"/>
      <c r="HJ421" s="17"/>
      <c r="HK421" s="17"/>
      <c r="HL421" s="17"/>
      <c r="HM421" s="17"/>
      <c r="HN421" s="17"/>
    </row>
    <row r="422" spans="2:222" s="18" customFormat="1" ht="31.5" customHeight="1">
      <c r="B422" s="2" t="s">
        <v>1008</v>
      </c>
      <c r="C422" s="7" t="s">
        <v>728</v>
      </c>
      <c r="D422" s="38" t="s">
        <v>5</v>
      </c>
      <c r="E422" s="129">
        <v>2496</v>
      </c>
      <c r="F422" s="129" t="s">
        <v>29</v>
      </c>
      <c r="G422" s="129" t="s">
        <v>22</v>
      </c>
      <c r="H422" s="78" t="s">
        <v>1105</v>
      </c>
      <c r="I422" s="16">
        <v>5.63</v>
      </c>
      <c r="J422" s="16">
        <f t="shared" si="20"/>
        <v>14052.48</v>
      </c>
      <c r="K422" s="17"/>
      <c r="L422" s="17"/>
      <c r="M422" s="17"/>
      <c r="N422" s="17"/>
      <c r="O422" s="17"/>
      <c r="P422" s="17"/>
      <c r="Q422" s="17"/>
      <c r="R422" s="17"/>
      <c r="S422" s="17"/>
      <c r="T422" s="17"/>
      <c r="U422" s="17"/>
      <c r="V422" s="17"/>
      <c r="W422" s="17"/>
      <c r="X422" s="17"/>
      <c r="Y422" s="17"/>
      <c r="Z422" s="17"/>
      <c r="AA422" s="17"/>
      <c r="AB422" s="17"/>
      <c r="AC422" s="17"/>
      <c r="AD422" s="17"/>
      <c r="AE422" s="17"/>
      <c r="AF422" s="17"/>
      <c r="AG422" s="17"/>
      <c r="AH422" s="17"/>
      <c r="AI422" s="17"/>
      <c r="AJ422" s="17"/>
      <c r="AK422" s="17"/>
      <c r="AL422" s="17"/>
      <c r="AM422" s="17"/>
      <c r="AN422" s="17"/>
      <c r="AO422" s="17"/>
      <c r="AP422" s="17"/>
      <c r="AQ422" s="17"/>
      <c r="AR422" s="17"/>
      <c r="AS422" s="17"/>
      <c r="AT422" s="17"/>
      <c r="AU422" s="17"/>
      <c r="AV422" s="17"/>
      <c r="AW422" s="17"/>
      <c r="AX422" s="17"/>
      <c r="AY422" s="17"/>
      <c r="AZ422" s="17"/>
      <c r="BA422" s="17"/>
      <c r="BB422" s="17"/>
      <c r="BC422" s="17"/>
      <c r="BD422" s="17"/>
      <c r="BE422" s="17"/>
      <c r="BF422" s="17"/>
      <c r="BG422" s="17"/>
      <c r="BH422" s="17"/>
      <c r="BI422" s="17"/>
      <c r="BJ422" s="17"/>
      <c r="BK422" s="17"/>
      <c r="BL422" s="17"/>
      <c r="BM422" s="17"/>
      <c r="BN422" s="17"/>
      <c r="BO422" s="17"/>
      <c r="BP422" s="17"/>
      <c r="BQ422" s="17"/>
      <c r="BR422" s="17"/>
      <c r="BS422" s="17"/>
      <c r="BT422" s="17"/>
      <c r="BU422" s="17"/>
      <c r="BV422" s="17"/>
      <c r="BW422" s="17"/>
      <c r="BX422" s="17"/>
      <c r="BY422" s="17"/>
      <c r="BZ422" s="17"/>
      <c r="CA422" s="17"/>
      <c r="CB422" s="17"/>
      <c r="CC422" s="17"/>
      <c r="CD422" s="17"/>
      <c r="CE422" s="17"/>
      <c r="CF422" s="17"/>
      <c r="CG422" s="17"/>
      <c r="CH422" s="17"/>
      <c r="CI422" s="17"/>
      <c r="CJ422" s="17"/>
      <c r="CK422" s="17"/>
      <c r="CL422" s="17"/>
      <c r="CM422" s="17"/>
      <c r="CN422" s="17"/>
      <c r="CO422" s="17"/>
      <c r="CP422" s="17"/>
      <c r="CQ422" s="17"/>
      <c r="CR422" s="17"/>
      <c r="CS422" s="17"/>
      <c r="CT422" s="17"/>
      <c r="CU422" s="17"/>
      <c r="CV422" s="17"/>
      <c r="CW422" s="17"/>
      <c r="CX422" s="17"/>
      <c r="CY422" s="17"/>
      <c r="CZ422" s="17"/>
      <c r="DA422" s="17"/>
      <c r="DB422" s="17"/>
      <c r="DC422" s="17"/>
      <c r="DD422" s="17"/>
      <c r="DE422" s="17"/>
      <c r="DF422" s="17"/>
      <c r="DG422" s="17"/>
      <c r="DH422" s="17"/>
      <c r="DI422" s="17"/>
      <c r="DJ422" s="17"/>
      <c r="DK422" s="17"/>
      <c r="DL422" s="17"/>
      <c r="DM422" s="17"/>
      <c r="DN422" s="17"/>
      <c r="DO422" s="17"/>
      <c r="DP422" s="17"/>
      <c r="DQ422" s="17"/>
      <c r="DR422" s="17"/>
      <c r="DS422" s="17"/>
      <c r="DT422" s="17"/>
      <c r="DU422" s="17"/>
      <c r="DV422" s="17"/>
      <c r="DW422" s="17"/>
      <c r="DX422" s="17"/>
      <c r="DY422" s="17"/>
      <c r="DZ422" s="17"/>
      <c r="EA422" s="17"/>
      <c r="EB422" s="17"/>
      <c r="EC422" s="17"/>
      <c r="ED422" s="17"/>
      <c r="EE422" s="17"/>
      <c r="EF422" s="17"/>
      <c r="EG422" s="17"/>
      <c r="EH422" s="17"/>
      <c r="EI422" s="17"/>
      <c r="EJ422" s="17"/>
      <c r="EK422" s="17"/>
      <c r="EL422" s="17"/>
      <c r="EM422" s="17"/>
      <c r="EN422" s="17"/>
      <c r="EO422" s="17"/>
      <c r="EP422" s="17"/>
      <c r="EQ422" s="17"/>
      <c r="ER422" s="17"/>
      <c r="ES422" s="17"/>
      <c r="ET422" s="17"/>
      <c r="EU422" s="17"/>
      <c r="EV422" s="17"/>
      <c r="EW422" s="17"/>
      <c r="EX422" s="17"/>
      <c r="EY422" s="17"/>
      <c r="EZ422" s="17"/>
      <c r="FA422" s="17"/>
      <c r="FB422" s="17"/>
      <c r="FC422" s="17"/>
      <c r="FD422" s="17"/>
      <c r="FE422" s="17"/>
      <c r="FF422" s="17"/>
      <c r="FG422" s="17"/>
      <c r="FH422" s="17"/>
      <c r="FI422" s="17"/>
      <c r="FJ422" s="17"/>
      <c r="FK422" s="17"/>
      <c r="FL422" s="17"/>
      <c r="FM422" s="17"/>
      <c r="FN422" s="17"/>
      <c r="FO422" s="17"/>
      <c r="FP422" s="17"/>
      <c r="FQ422" s="17"/>
      <c r="FR422" s="17"/>
      <c r="FS422" s="17"/>
      <c r="FT422" s="17"/>
      <c r="FU422" s="17"/>
      <c r="FV422" s="17"/>
      <c r="FW422" s="17"/>
      <c r="FX422" s="17"/>
      <c r="FY422" s="17"/>
      <c r="FZ422" s="17"/>
      <c r="GA422" s="17"/>
      <c r="GB422" s="17"/>
      <c r="GC422" s="17"/>
      <c r="GD422" s="17"/>
      <c r="GE422" s="17"/>
      <c r="GF422" s="17"/>
      <c r="GG422" s="17"/>
      <c r="GH422" s="17"/>
      <c r="GI422" s="17"/>
      <c r="GJ422" s="17"/>
      <c r="GK422" s="17"/>
      <c r="GL422" s="17"/>
      <c r="GM422" s="17"/>
      <c r="GN422" s="17"/>
      <c r="GO422" s="17"/>
      <c r="GP422" s="17"/>
      <c r="GQ422" s="17"/>
      <c r="GR422" s="17"/>
      <c r="GS422" s="17"/>
      <c r="GT422" s="17"/>
      <c r="GU422" s="17"/>
      <c r="GV422" s="17"/>
      <c r="GW422" s="17"/>
      <c r="GX422" s="17"/>
      <c r="GY422" s="17"/>
      <c r="GZ422" s="17"/>
      <c r="HA422" s="17"/>
      <c r="HB422" s="17"/>
      <c r="HC422" s="17"/>
      <c r="HD422" s="17"/>
      <c r="HE422" s="17"/>
      <c r="HF422" s="17"/>
      <c r="HG422" s="17"/>
      <c r="HH422" s="17"/>
      <c r="HI422" s="17"/>
      <c r="HJ422" s="17"/>
      <c r="HK422" s="17"/>
      <c r="HL422" s="17"/>
      <c r="HM422" s="17"/>
      <c r="HN422" s="17"/>
    </row>
    <row r="423" spans="2:222" s="18" customFormat="1" ht="27" customHeight="1">
      <c r="B423" s="2" t="s">
        <v>1009</v>
      </c>
      <c r="C423" s="7" t="s">
        <v>729</v>
      </c>
      <c r="D423" s="129" t="s">
        <v>5</v>
      </c>
      <c r="E423" s="129">
        <v>1693</v>
      </c>
      <c r="F423" s="129" t="s">
        <v>29</v>
      </c>
      <c r="G423" s="129" t="s">
        <v>22</v>
      </c>
      <c r="H423" s="15" t="s">
        <v>730</v>
      </c>
      <c r="I423" s="16">
        <v>10.26</v>
      </c>
      <c r="J423" s="16">
        <f t="shared" si="20"/>
        <v>17370.18</v>
      </c>
      <c r="K423" s="17"/>
      <c r="L423" s="17"/>
      <c r="M423" s="17"/>
      <c r="N423" s="17"/>
      <c r="O423" s="17"/>
      <c r="P423" s="17"/>
      <c r="Q423" s="17"/>
      <c r="R423" s="17"/>
      <c r="S423" s="17"/>
      <c r="T423" s="17"/>
      <c r="U423" s="17"/>
      <c r="V423" s="17"/>
      <c r="W423" s="17"/>
      <c r="X423" s="17"/>
      <c r="Y423" s="17"/>
      <c r="Z423" s="17"/>
      <c r="AA423" s="17"/>
      <c r="AB423" s="17"/>
      <c r="AC423" s="17"/>
      <c r="AD423" s="17"/>
      <c r="AE423" s="17"/>
      <c r="AF423" s="17"/>
      <c r="AG423" s="17"/>
      <c r="AH423" s="17"/>
      <c r="AI423" s="17"/>
      <c r="AJ423" s="17"/>
      <c r="AK423" s="17"/>
      <c r="AL423" s="17"/>
      <c r="AM423" s="17"/>
      <c r="AN423" s="17"/>
      <c r="AO423" s="17"/>
      <c r="AP423" s="17"/>
      <c r="AQ423" s="17"/>
      <c r="AR423" s="17"/>
      <c r="AS423" s="17"/>
      <c r="AT423" s="17"/>
      <c r="AU423" s="17"/>
      <c r="AV423" s="17"/>
      <c r="AW423" s="17"/>
      <c r="AX423" s="17"/>
      <c r="AY423" s="17"/>
      <c r="AZ423" s="17"/>
      <c r="BA423" s="17"/>
      <c r="BB423" s="17"/>
      <c r="BC423" s="17"/>
      <c r="BD423" s="17"/>
      <c r="BE423" s="17"/>
      <c r="BF423" s="17"/>
      <c r="BG423" s="17"/>
      <c r="BH423" s="17"/>
      <c r="BI423" s="17"/>
      <c r="BJ423" s="17"/>
      <c r="BK423" s="17"/>
      <c r="BL423" s="17"/>
      <c r="BM423" s="17"/>
      <c r="BN423" s="17"/>
      <c r="BO423" s="17"/>
      <c r="BP423" s="17"/>
      <c r="BQ423" s="17"/>
      <c r="BR423" s="17"/>
      <c r="BS423" s="17"/>
      <c r="BT423" s="17"/>
      <c r="BU423" s="17"/>
      <c r="BV423" s="17"/>
      <c r="BW423" s="17"/>
      <c r="BX423" s="17"/>
      <c r="BY423" s="17"/>
      <c r="BZ423" s="17"/>
      <c r="CA423" s="17"/>
      <c r="CB423" s="17"/>
      <c r="CC423" s="17"/>
      <c r="CD423" s="17"/>
      <c r="CE423" s="17"/>
      <c r="CF423" s="17"/>
      <c r="CG423" s="17"/>
      <c r="CH423" s="17"/>
      <c r="CI423" s="17"/>
      <c r="CJ423" s="17"/>
      <c r="CK423" s="17"/>
      <c r="CL423" s="17"/>
      <c r="CM423" s="17"/>
      <c r="CN423" s="17"/>
      <c r="CO423" s="17"/>
      <c r="CP423" s="17"/>
      <c r="CQ423" s="17"/>
      <c r="CR423" s="17"/>
      <c r="CS423" s="17"/>
      <c r="CT423" s="17"/>
      <c r="CU423" s="17"/>
      <c r="CV423" s="17"/>
      <c r="CW423" s="17"/>
      <c r="CX423" s="17"/>
      <c r="CY423" s="17"/>
      <c r="CZ423" s="17"/>
      <c r="DA423" s="17"/>
      <c r="DB423" s="17"/>
      <c r="DC423" s="17"/>
      <c r="DD423" s="17"/>
      <c r="DE423" s="17"/>
      <c r="DF423" s="17"/>
      <c r="DG423" s="17"/>
      <c r="DH423" s="17"/>
      <c r="DI423" s="17"/>
      <c r="DJ423" s="17"/>
      <c r="DK423" s="17"/>
      <c r="DL423" s="17"/>
      <c r="DM423" s="17"/>
      <c r="DN423" s="17"/>
      <c r="DO423" s="17"/>
      <c r="DP423" s="17"/>
      <c r="DQ423" s="17"/>
      <c r="DR423" s="17"/>
      <c r="DS423" s="17"/>
      <c r="DT423" s="17"/>
      <c r="DU423" s="17"/>
      <c r="DV423" s="17"/>
      <c r="DW423" s="17"/>
      <c r="DX423" s="17"/>
      <c r="DY423" s="17"/>
      <c r="DZ423" s="17"/>
      <c r="EA423" s="17"/>
      <c r="EB423" s="17"/>
      <c r="EC423" s="17"/>
      <c r="ED423" s="17"/>
      <c r="EE423" s="17"/>
      <c r="EF423" s="17"/>
      <c r="EG423" s="17"/>
      <c r="EH423" s="17"/>
      <c r="EI423" s="17"/>
      <c r="EJ423" s="17"/>
      <c r="EK423" s="17"/>
      <c r="EL423" s="17"/>
      <c r="EM423" s="17"/>
      <c r="EN423" s="17"/>
      <c r="EO423" s="17"/>
      <c r="EP423" s="17"/>
      <c r="EQ423" s="17"/>
      <c r="ER423" s="17"/>
      <c r="ES423" s="17"/>
      <c r="ET423" s="17"/>
      <c r="EU423" s="17"/>
      <c r="EV423" s="17"/>
      <c r="EW423" s="17"/>
      <c r="EX423" s="17"/>
      <c r="EY423" s="17"/>
      <c r="EZ423" s="17"/>
      <c r="FA423" s="17"/>
      <c r="FB423" s="17"/>
      <c r="FC423" s="17"/>
      <c r="FD423" s="17"/>
      <c r="FE423" s="17"/>
      <c r="FF423" s="17"/>
      <c r="FG423" s="17"/>
      <c r="FH423" s="17"/>
      <c r="FI423" s="17"/>
      <c r="FJ423" s="17"/>
      <c r="FK423" s="17"/>
      <c r="FL423" s="17"/>
      <c r="FM423" s="17"/>
      <c r="FN423" s="17"/>
      <c r="FO423" s="17"/>
      <c r="FP423" s="17"/>
      <c r="FQ423" s="17"/>
      <c r="FR423" s="17"/>
      <c r="FS423" s="17"/>
      <c r="FT423" s="17"/>
      <c r="FU423" s="17"/>
      <c r="FV423" s="17"/>
      <c r="FW423" s="17"/>
      <c r="FX423" s="17"/>
      <c r="FY423" s="17"/>
      <c r="FZ423" s="17"/>
      <c r="GA423" s="17"/>
      <c r="GB423" s="17"/>
      <c r="GC423" s="17"/>
      <c r="GD423" s="17"/>
      <c r="GE423" s="17"/>
      <c r="GF423" s="17"/>
      <c r="GG423" s="17"/>
      <c r="GH423" s="17"/>
      <c r="GI423" s="17"/>
      <c r="GJ423" s="17"/>
      <c r="GK423" s="17"/>
      <c r="GL423" s="17"/>
      <c r="GM423" s="17"/>
      <c r="GN423" s="17"/>
      <c r="GO423" s="17"/>
      <c r="GP423" s="17"/>
      <c r="GQ423" s="17"/>
      <c r="GR423" s="17"/>
      <c r="GS423" s="17"/>
      <c r="GT423" s="17"/>
      <c r="GU423" s="17"/>
      <c r="GV423" s="17"/>
      <c r="GW423" s="17"/>
      <c r="GX423" s="17"/>
      <c r="GY423" s="17"/>
      <c r="GZ423" s="17"/>
      <c r="HA423" s="17"/>
      <c r="HB423" s="17"/>
      <c r="HC423" s="17"/>
      <c r="HD423" s="17"/>
      <c r="HE423" s="17"/>
      <c r="HF423" s="17"/>
      <c r="HG423" s="17"/>
      <c r="HH423" s="17"/>
      <c r="HI423" s="17"/>
      <c r="HJ423" s="17"/>
      <c r="HK423" s="17"/>
      <c r="HL423" s="17"/>
      <c r="HM423" s="17"/>
      <c r="HN423" s="17"/>
    </row>
    <row r="424" spans="2:222" s="18" customFormat="1" ht="27" customHeight="1">
      <c r="B424" s="2" t="s">
        <v>1010</v>
      </c>
      <c r="C424" s="7" t="s">
        <v>731</v>
      </c>
      <c r="D424" s="129" t="s">
        <v>5</v>
      </c>
      <c r="E424" s="129">
        <v>50</v>
      </c>
      <c r="F424" s="129" t="s">
        <v>29</v>
      </c>
      <c r="G424" s="129" t="s">
        <v>22</v>
      </c>
      <c r="H424" s="15" t="s">
        <v>732</v>
      </c>
      <c r="I424" s="16">
        <v>33.450000000000003</v>
      </c>
      <c r="J424" s="16">
        <f t="shared" si="20"/>
        <v>1672.5000000000002</v>
      </c>
      <c r="K424" s="17"/>
      <c r="L424" s="17"/>
      <c r="M424" s="17"/>
      <c r="N424" s="17"/>
      <c r="O424" s="17"/>
      <c r="P424" s="17"/>
      <c r="Q424" s="17"/>
      <c r="R424" s="17"/>
      <c r="S424" s="17"/>
      <c r="T424" s="17"/>
      <c r="U424" s="17"/>
      <c r="V424" s="17"/>
      <c r="W424" s="17"/>
      <c r="X424" s="17"/>
      <c r="Y424" s="17"/>
      <c r="Z424" s="17"/>
      <c r="AA424" s="17"/>
      <c r="AB424" s="17"/>
      <c r="AC424" s="17"/>
      <c r="AD424" s="17"/>
      <c r="AE424" s="17"/>
      <c r="AF424" s="17"/>
      <c r="AG424" s="17"/>
      <c r="AH424" s="17"/>
      <c r="AI424" s="17"/>
      <c r="AJ424" s="17"/>
      <c r="AK424" s="17"/>
      <c r="AL424" s="17"/>
      <c r="AM424" s="17"/>
      <c r="AN424" s="17"/>
      <c r="AO424" s="17"/>
      <c r="AP424" s="17"/>
      <c r="AQ424" s="17"/>
      <c r="AR424" s="17"/>
      <c r="AS424" s="17"/>
      <c r="AT424" s="17"/>
      <c r="AU424" s="17"/>
      <c r="AV424" s="17"/>
      <c r="AW424" s="17"/>
      <c r="AX424" s="17"/>
      <c r="AY424" s="17"/>
      <c r="AZ424" s="17"/>
      <c r="BA424" s="17"/>
      <c r="BB424" s="17"/>
      <c r="BC424" s="17"/>
      <c r="BD424" s="17"/>
      <c r="BE424" s="17"/>
      <c r="BF424" s="17"/>
      <c r="BG424" s="17"/>
      <c r="BH424" s="17"/>
      <c r="BI424" s="17"/>
      <c r="BJ424" s="17"/>
      <c r="BK424" s="17"/>
      <c r="BL424" s="17"/>
      <c r="BM424" s="17"/>
      <c r="BN424" s="17"/>
      <c r="BO424" s="17"/>
      <c r="BP424" s="17"/>
      <c r="BQ424" s="17"/>
      <c r="BR424" s="17"/>
      <c r="BS424" s="17"/>
      <c r="BT424" s="17"/>
      <c r="BU424" s="17"/>
      <c r="BV424" s="17"/>
      <c r="BW424" s="17"/>
      <c r="BX424" s="17"/>
      <c r="BY424" s="17"/>
      <c r="BZ424" s="17"/>
      <c r="CA424" s="17"/>
      <c r="CB424" s="17"/>
      <c r="CC424" s="17"/>
      <c r="CD424" s="17"/>
      <c r="CE424" s="17"/>
      <c r="CF424" s="17"/>
      <c r="CG424" s="17"/>
      <c r="CH424" s="17"/>
      <c r="CI424" s="17"/>
      <c r="CJ424" s="17"/>
      <c r="CK424" s="17"/>
      <c r="CL424" s="17"/>
      <c r="CM424" s="17"/>
      <c r="CN424" s="17"/>
      <c r="CO424" s="17"/>
      <c r="CP424" s="17"/>
      <c r="CQ424" s="17"/>
      <c r="CR424" s="17"/>
      <c r="CS424" s="17"/>
      <c r="CT424" s="17"/>
      <c r="CU424" s="17"/>
      <c r="CV424" s="17"/>
      <c r="CW424" s="17"/>
      <c r="CX424" s="17"/>
      <c r="CY424" s="17"/>
      <c r="CZ424" s="17"/>
      <c r="DA424" s="17"/>
      <c r="DB424" s="17"/>
      <c r="DC424" s="17"/>
      <c r="DD424" s="17"/>
      <c r="DE424" s="17"/>
      <c r="DF424" s="17"/>
      <c r="DG424" s="17"/>
      <c r="DH424" s="17"/>
      <c r="DI424" s="17"/>
      <c r="DJ424" s="17"/>
      <c r="DK424" s="17"/>
      <c r="DL424" s="17"/>
      <c r="DM424" s="17"/>
      <c r="DN424" s="17"/>
      <c r="DO424" s="17"/>
      <c r="DP424" s="17"/>
      <c r="DQ424" s="17"/>
      <c r="DR424" s="17"/>
      <c r="DS424" s="17"/>
      <c r="DT424" s="17"/>
      <c r="DU424" s="17"/>
      <c r="DV424" s="17"/>
      <c r="DW424" s="17"/>
      <c r="DX424" s="17"/>
      <c r="DY424" s="17"/>
      <c r="DZ424" s="17"/>
      <c r="EA424" s="17"/>
      <c r="EB424" s="17"/>
      <c r="EC424" s="17"/>
      <c r="ED424" s="17"/>
      <c r="EE424" s="17"/>
      <c r="EF424" s="17"/>
      <c r="EG424" s="17"/>
      <c r="EH424" s="17"/>
      <c r="EI424" s="17"/>
      <c r="EJ424" s="17"/>
      <c r="EK424" s="17"/>
      <c r="EL424" s="17"/>
      <c r="EM424" s="17"/>
      <c r="EN424" s="17"/>
      <c r="EO424" s="17"/>
      <c r="EP424" s="17"/>
      <c r="EQ424" s="17"/>
      <c r="ER424" s="17"/>
      <c r="ES424" s="17"/>
      <c r="ET424" s="17"/>
      <c r="EU424" s="17"/>
      <c r="EV424" s="17"/>
      <c r="EW424" s="17"/>
      <c r="EX424" s="17"/>
      <c r="EY424" s="17"/>
      <c r="EZ424" s="17"/>
      <c r="FA424" s="17"/>
      <c r="FB424" s="17"/>
      <c r="FC424" s="17"/>
      <c r="FD424" s="17"/>
      <c r="FE424" s="17"/>
      <c r="FF424" s="17"/>
      <c r="FG424" s="17"/>
      <c r="FH424" s="17"/>
      <c r="FI424" s="17"/>
      <c r="FJ424" s="17"/>
      <c r="FK424" s="17"/>
      <c r="FL424" s="17"/>
      <c r="FM424" s="17"/>
      <c r="FN424" s="17"/>
      <c r="FO424" s="17"/>
      <c r="FP424" s="17"/>
      <c r="FQ424" s="17"/>
      <c r="FR424" s="17"/>
      <c r="FS424" s="17"/>
      <c r="FT424" s="17"/>
      <c r="FU424" s="17"/>
      <c r="FV424" s="17"/>
      <c r="FW424" s="17"/>
      <c r="FX424" s="17"/>
      <c r="FY424" s="17"/>
      <c r="FZ424" s="17"/>
      <c r="GA424" s="17"/>
      <c r="GB424" s="17"/>
      <c r="GC424" s="17"/>
      <c r="GD424" s="17"/>
      <c r="GE424" s="17"/>
      <c r="GF424" s="17"/>
      <c r="GG424" s="17"/>
      <c r="GH424" s="17"/>
      <c r="GI424" s="17"/>
      <c r="GJ424" s="17"/>
      <c r="GK424" s="17"/>
      <c r="GL424" s="17"/>
      <c r="GM424" s="17"/>
      <c r="GN424" s="17"/>
      <c r="GO424" s="17"/>
      <c r="GP424" s="17"/>
      <c r="GQ424" s="17"/>
      <c r="GR424" s="17"/>
      <c r="GS424" s="17"/>
      <c r="GT424" s="17"/>
      <c r="GU424" s="17"/>
      <c r="GV424" s="17"/>
      <c r="GW424" s="17"/>
      <c r="GX424" s="17"/>
      <c r="GY424" s="17"/>
      <c r="GZ424" s="17"/>
      <c r="HA424" s="17"/>
      <c r="HB424" s="17"/>
      <c r="HC424" s="17"/>
      <c r="HD424" s="17"/>
      <c r="HE424" s="17"/>
      <c r="HF424" s="17"/>
      <c r="HG424" s="17"/>
      <c r="HH424" s="17"/>
      <c r="HI424" s="17"/>
      <c r="HJ424" s="17"/>
      <c r="HK424" s="17"/>
      <c r="HL424" s="17"/>
      <c r="HM424" s="17"/>
      <c r="HN424" s="17"/>
    </row>
    <row r="425" spans="2:222" ht="20.100000000000001" customHeight="1">
      <c r="B425" s="129"/>
      <c r="C425" s="25" t="s">
        <v>69</v>
      </c>
      <c r="D425" s="129"/>
      <c r="E425" s="129"/>
      <c r="F425" s="129"/>
      <c r="G425" s="129"/>
      <c r="H425" s="15"/>
      <c r="I425" s="16"/>
      <c r="J425" s="165">
        <f>SUM(J416:J424)</f>
        <v>102422.6612</v>
      </c>
    </row>
    <row r="426" spans="2:222">
      <c r="B426" s="33" t="s">
        <v>516</v>
      </c>
      <c r="C426" s="28" t="s">
        <v>359</v>
      </c>
      <c r="D426" s="33"/>
      <c r="E426" s="33"/>
      <c r="F426" s="33"/>
      <c r="G426" s="33"/>
      <c r="H426" s="33"/>
      <c r="I426" s="33"/>
      <c r="J426" s="33"/>
    </row>
    <row r="427" spans="2:222" s="18" customFormat="1" ht="22.5">
      <c r="B427" s="2" t="s">
        <v>1011</v>
      </c>
      <c r="C427" s="24" t="s">
        <v>725</v>
      </c>
      <c r="D427" s="38" t="s">
        <v>5</v>
      </c>
      <c r="E427" s="129">
        <v>90</v>
      </c>
      <c r="F427" s="129" t="s">
        <v>29</v>
      </c>
      <c r="G427" s="129" t="s">
        <v>22</v>
      </c>
      <c r="H427" s="15" t="s">
        <v>726</v>
      </c>
      <c r="I427" s="16">
        <v>14.89</v>
      </c>
      <c r="J427" s="16">
        <f t="shared" ref="J427:J433" si="21">I427*E427</f>
        <v>1340.1000000000001</v>
      </c>
      <c r="K427" s="17"/>
      <c r="L427" s="17"/>
      <c r="M427" s="17"/>
      <c r="N427" s="17"/>
      <c r="O427" s="17"/>
      <c r="P427" s="17"/>
      <c r="Q427" s="17"/>
      <c r="R427" s="17"/>
      <c r="S427" s="17"/>
      <c r="T427" s="17"/>
      <c r="U427" s="17"/>
      <c r="V427" s="17"/>
      <c r="W427" s="17"/>
      <c r="X427" s="17"/>
      <c r="Y427" s="17"/>
      <c r="Z427" s="17"/>
      <c r="AA427" s="17"/>
      <c r="AB427" s="17"/>
      <c r="AC427" s="17"/>
      <c r="AD427" s="17"/>
      <c r="AE427" s="17"/>
      <c r="AF427" s="17"/>
      <c r="AG427" s="17"/>
      <c r="AH427" s="17"/>
      <c r="AI427" s="17"/>
      <c r="AJ427" s="17"/>
      <c r="AK427" s="17"/>
      <c r="AL427" s="17"/>
      <c r="AM427" s="17"/>
      <c r="AN427" s="17"/>
      <c r="AO427" s="17"/>
      <c r="AP427" s="17"/>
      <c r="AQ427" s="17"/>
      <c r="AR427" s="17"/>
      <c r="AS427" s="17"/>
      <c r="AT427" s="17"/>
      <c r="AU427" s="17"/>
      <c r="AV427" s="17"/>
      <c r="AW427" s="17"/>
      <c r="AX427" s="17"/>
      <c r="AY427" s="17"/>
      <c r="AZ427" s="17"/>
      <c r="BA427" s="17"/>
      <c r="BB427" s="17"/>
      <c r="BC427" s="17"/>
      <c r="BD427" s="17"/>
      <c r="BE427" s="17"/>
      <c r="BF427" s="17"/>
      <c r="BG427" s="17"/>
      <c r="BH427" s="17"/>
      <c r="BI427" s="17"/>
      <c r="BJ427" s="17"/>
      <c r="BK427" s="17"/>
      <c r="BL427" s="17"/>
      <c r="BM427" s="17"/>
      <c r="BN427" s="17"/>
      <c r="BO427" s="17"/>
      <c r="BP427" s="17"/>
      <c r="BQ427" s="17"/>
      <c r="BR427" s="17"/>
      <c r="BS427" s="17"/>
      <c r="BT427" s="17"/>
      <c r="BU427" s="17"/>
      <c r="BV427" s="17"/>
      <c r="BW427" s="17"/>
      <c r="BX427" s="17"/>
      <c r="BY427" s="17"/>
      <c r="BZ427" s="17"/>
      <c r="CA427" s="17"/>
      <c r="CB427" s="17"/>
      <c r="CC427" s="17"/>
      <c r="CD427" s="17"/>
      <c r="CE427" s="17"/>
      <c r="CF427" s="17"/>
      <c r="CG427" s="17"/>
      <c r="CH427" s="17"/>
      <c r="CI427" s="17"/>
      <c r="CJ427" s="17"/>
      <c r="CK427" s="17"/>
      <c r="CL427" s="17"/>
      <c r="CM427" s="17"/>
      <c r="CN427" s="17"/>
      <c r="CO427" s="17"/>
      <c r="CP427" s="17"/>
      <c r="CQ427" s="17"/>
      <c r="CR427" s="17"/>
      <c r="CS427" s="17"/>
      <c r="CT427" s="17"/>
      <c r="CU427" s="17"/>
      <c r="CV427" s="17"/>
      <c r="CW427" s="17"/>
      <c r="CX427" s="17"/>
      <c r="CY427" s="17"/>
      <c r="CZ427" s="17"/>
      <c r="DA427" s="17"/>
      <c r="DB427" s="17"/>
      <c r="DC427" s="17"/>
      <c r="DD427" s="17"/>
      <c r="DE427" s="17"/>
      <c r="DF427" s="17"/>
      <c r="DG427" s="17"/>
      <c r="DH427" s="17"/>
      <c r="DI427" s="17"/>
      <c r="DJ427" s="17"/>
      <c r="DK427" s="17"/>
      <c r="DL427" s="17"/>
      <c r="DM427" s="17"/>
      <c r="DN427" s="17"/>
      <c r="DO427" s="17"/>
      <c r="DP427" s="17"/>
      <c r="DQ427" s="17"/>
      <c r="DR427" s="17"/>
      <c r="DS427" s="17"/>
      <c r="DT427" s="17"/>
      <c r="DU427" s="17"/>
      <c r="DV427" s="17"/>
      <c r="DW427" s="17"/>
      <c r="DX427" s="17"/>
      <c r="DY427" s="17"/>
      <c r="DZ427" s="17"/>
      <c r="EA427" s="17"/>
      <c r="EB427" s="17"/>
      <c r="EC427" s="17"/>
      <c r="ED427" s="17"/>
      <c r="EE427" s="17"/>
      <c r="EF427" s="17"/>
      <c r="EG427" s="17"/>
      <c r="EH427" s="17"/>
      <c r="EI427" s="17"/>
      <c r="EJ427" s="17"/>
      <c r="EK427" s="17"/>
      <c r="EL427" s="17"/>
      <c r="EM427" s="17"/>
      <c r="EN427" s="17"/>
      <c r="EO427" s="17"/>
      <c r="EP427" s="17"/>
      <c r="EQ427" s="17"/>
      <c r="ER427" s="17"/>
      <c r="ES427" s="17"/>
      <c r="ET427" s="17"/>
      <c r="EU427" s="17"/>
      <c r="EV427" s="17"/>
      <c r="EW427" s="17"/>
      <c r="EX427" s="17"/>
      <c r="EY427" s="17"/>
      <c r="EZ427" s="17"/>
      <c r="FA427" s="17"/>
      <c r="FB427" s="17"/>
      <c r="FC427" s="17"/>
      <c r="FD427" s="17"/>
      <c r="FE427" s="17"/>
      <c r="FF427" s="17"/>
      <c r="FG427" s="17"/>
      <c r="FH427" s="17"/>
      <c r="FI427" s="17"/>
      <c r="FJ427" s="17"/>
      <c r="FK427" s="17"/>
      <c r="FL427" s="17"/>
      <c r="FM427" s="17"/>
      <c r="FN427" s="17"/>
      <c r="FO427" s="17"/>
      <c r="FP427" s="17"/>
      <c r="FQ427" s="17"/>
      <c r="FR427" s="17"/>
      <c r="FS427" s="17"/>
      <c r="FT427" s="17"/>
      <c r="FU427" s="17"/>
      <c r="FV427" s="17"/>
      <c r="FW427" s="17"/>
      <c r="FX427" s="17"/>
      <c r="FY427" s="17"/>
      <c r="FZ427" s="17"/>
      <c r="GA427" s="17"/>
      <c r="GB427" s="17"/>
      <c r="GC427" s="17"/>
      <c r="GD427" s="17"/>
      <c r="GE427" s="17"/>
      <c r="GF427" s="17"/>
      <c r="GG427" s="17"/>
      <c r="GH427" s="17"/>
      <c r="GI427" s="17"/>
      <c r="GJ427" s="17"/>
      <c r="GK427" s="17"/>
      <c r="GL427" s="17"/>
      <c r="GM427" s="17"/>
      <c r="GN427" s="17"/>
      <c r="GO427" s="17"/>
      <c r="GP427" s="17"/>
      <c r="GQ427" s="17"/>
      <c r="GR427" s="17"/>
      <c r="GS427" s="17"/>
      <c r="GT427" s="17"/>
      <c r="GU427" s="17"/>
      <c r="GV427" s="17"/>
      <c r="GW427" s="17"/>
      <c r="GX427" s="17"/>
      <c r="GY427" s="17"/>
      <c r="GZ427" s="17"/>
      <c r="HA427" s="17"/>
      <c r="HB427" s="17"/>
      <c r="HC427" s="17"/>
      <c r="HD427" s="17"/>
      <c r="HE427" s="17"/>
      <c r="HF427" s="17"/>
      <c r="HG427" s="17"/>
      <c r="HH427" s="17"/>
      <c r="HI427" s="17"/>
      <c r="HJ427" s="17"/>
      <c r="HK427" s="17"/>
      <c r="HL427" s="17"/>
      <c r="HM427" s="17"/>
      <c r="HN427" s="17"/>
    </row>
    <row r="428" spans="2:222" s="18" customFormat="1" ht="22.5">
      <c r="B428" s="2" t="s">
        <v>1012</v>
      </c>
      <c r="C428" s="7" t="s">
        <v>729</v>
      </c>
      <c r="D428" s="38" t="s">
        <v>5</v>
      </c>
      <c r="E428" s="129">
        <v>90</v>
      </c>
      <c r="F428" s="129" t="s">
        <v>29</v>
      </c>
      <c r="G428" s="129" t="s">
        <v>22</v>
      </c>
      <c r="H428" s="15" t="s">
        <v>730</v>
      </c>
      <c r="I428" s="16">
        <v>10.26</v>
      </c>
      <c r="J428" s="16">
        <f t="shared" si="21"/>
        <v>923.4</v>
      </c>
      <c r="K428" s="17"/>
      <c r="L428" s="17"/>
      <c r="M428" s="17"/>
      <c r="N428" s="17"/>
      <c r="O428" s="17"/>
      <c r="P428" s="17"/>
      <c r="Q428" s="17"/>
      <c r="R428" s="17"/>
      <c r="S428" s="17"/>
      <c r="T428" s="17"/>
      <c r="U428" s="17"/>
      <c r="V428" s="17"/>
      <c r="W428" s="17"/>
      <c r="X428" s="17"/>
      <c r="Y428" s="17"/>
      <c r="Z428" s="17"/>
      <c r="AA428" s="17"/>
      <c r="AB428" s="17"/>
      <c r="AC428" s="17"/>
      <c r="AD428" s="17"/>
      <c r="AE428" s="17"/>
      <c r="AF428" s="17"/>
      <c r="AG428" s="17"/>
      <c r="AH428" s="17"/>
      <c r="AI428" s="17"/>
      <c r="AJ428" s="17"/>
      <c r="AK428" s="17"/>
      <c r="AL428" s="17"/>
      <c r="AM428" s="17"/>
      <c r="AN428" s="17"/>
      <c r="AO428" s="17"/>
      <c r="AP428" s="17"/>
      <c r="AQ428" s="17"/>
      <c r="AR428" s="17"/>
      <c r="AS428" s="17"/>
      <c r="AT428" s="17"/>
      <c r="AU428" s="17"/>
      <c r="AV428" s="17"/>
      <c r="AW428" s="17"/>
      <c r="AX428" s="17"/>
      <c r="AY428" s="17"/>
      <c r="AZ428" s="17"/>
      <c r="BA428" s="17"/>
      <c r="BB428" s="17"/>
      <c r="BC428" s="17"/>
      <c r="BD428" s="17"/>
      <c r="BE428" s="17"/>
      <c r="BF428" s="17"/>
      <c r="BG428" s="17"/>
      <c r="BH428" s="17"/>
      <c r="BI428" s="17"/>
      <c r="BJ428" s="17"/>
      <c r="BK428" s="17"/>
      <c r="BL428" s="17"/>
      <c r="BM428" s="17"/>
      <c r="BN428" s="17"/>
      <c r="BO428" s="17"/>
      <c r="BP428" s="17"/>
      <c r="BQ428" s="17"/>
      <c r="BR428" s="17"/>
      <c r="BS428" s="17"/>
      <c r="BT428" s="17"/>
      <c r="BU428" s="17"/>
      <c r="BV428" s="17"/>
      <c r="BW428" s="17"/>
      <c r="BX428" s="17"/>
      <c r="BY428" s="17"/>
      <c r="BZ428" s="17"/>
      <c r="CA428" s="17"/>
      <c r="CB428" s="17"/>
      <c r="CC428" s="17"/>
      <c r="CD428" s="17"/>
      <c r="CE428" s="17"/>
      <c r="CF428" s="17"/>
      <c r="CG428" s="17"/>
      <c r="CH428" s="17"/>
      <c r="CI428" s="17"/>
      <c r="CJ428" s="17"/>
      <c r="CK428" s="17"/>
      <c r="CL428" s="17"/>
      <c r="CM428" s="17"/>
      <c r="CN428" s="17"/>
      <c r="CO428" s="17"/>
      <c r="CP428" s="17"/>
      <c r="CQ428" s="17"/>
      <c r="CR428" s="17"/>
      <c r="CS428" s="17"/>
      <c r="CT428" s="17"/>
      <c r="CU428" s="17"/>
      <c r="CV428" s="17"/>
      <c r="CW428" s="17"/>
      <c r="CX428" s="17"/>
      <c r="CY428" s="17"/>
      <c r="CZ428" s="17"/>
      <c r="DA428" s="17"/>
      <c r="DB428" s="17"/>
      <c r="DC428" s="17"/>
      <c r="DD428" s="17"/>
      <c r="DE428" s="17"/>
      <c r="DF428" s="17"/>
      <c r="DG428" s="17"/>
      <c r="DH428" s="17"/>
      <c r="DI428" s="17"/>
      <c r="DJ428" s="17"/>
      <c r="DK428" s="17"/>
      <c r="DL428" s="17"/>
      <c r="DM428" s="17"/>
      <c r="DN428" s="17"/>
      <c r="DO428" s="17"/>
      <c r="DP428" s="17"/>
      <c r="DQ428" s="17"/>
      <c r="DR428" s="17"/>
      <c r="DS428" s="17"/>
      <c r="DT428" s="17"/>
      <c r="DU428" s="17"/>
      <c r="DV428" s="17"/>
      <c r="DW428" s="17"/>
      <c r="DX428" s="17"/>
      <c r="DY428" s="17"/>
      <c r="DZ428" s="17"/>
      <c r="EA428" s="17"/>
      <c r="EB428" s="17"/>
      <c r="EC428" s="17"/>
      <c r="ED428" s="17"/>
      <c r="EE428" s="17"/>
      <c r="EF428" s="17"/>
      <c r="EG428" s="17"/>
      <c r="EH428" s="17"/>
      <c r="EI428" s="17"/>
      <c r="EJ428" s="17"/>
      <c r="EK428" s="17"/>
      <c r="EL428" s="17"/>
      <c r="EM428" s="17"/>
      <c r="EN428" s="17"/>
      <c r="EO428" s="17"/>
      <c r="EP428" s="17"/>
      <c r="EQ428" s="17"/>
      <c r="ER428" s="17"/>
      <c r="ES428" s="17"/>
      <c r="ET428" s="17"/>
      <c r="EU428" s="17"/>
      <c r="EV428" s="17"/>
      <c r="EW428" s="17"/>
      <c r="EX428" s="17"/>
      <c r="EY428" s="17"/>
      <c r="EZ428" s="17"/>
      <c r="FA428" s="17"/>
      <c r="FB428" s="17"/>
      <c r="FC428" s="17"/>
      <c r="FD428" s="17"/>
      <c r="FE428" s="17"/>
      <c r="FF428" s="17"/>
      <c r="FG428" s="17"/>
      <c r="FH428" s="17"/>
      <c r="FI428" s="17"/>
      <c r="FJ428" s="17"/>
      <c r="FK428" s="17"/>
      <c r="FL428" s="17"/>
      <c r="FM428" s="17"/>
      <c r="FN428" s="17"/>
      <c r="FO428" s="17"/>
      <c r="FP428" s="17"/>
      <c r="FQ428" s="17"/>
      <c r="FR428" s="17"/>
      <c r="FS428" s="17"/>
      <c r="FT428" s="17"/>
      <c r="FU428" s="17"/>
      <c r="FV428" s="17"/>
      <c r="FW428" s="17"/>
      <c r="FX428" s="17"/>
      <c r="FY428" s="17"/>
      <c r="FZ428" s="17"/>
      <c r="GA428" s="17"/>
      <c r="GB428" s="17"/>
      <c r="GC428" s="17"/>
      <c r="GD428" s="17"/>
      <c r="GE428" s="17"/>
      <c r="GF428" s="17"/>
      <c r="GG428" s="17"/>
      <c r="GH428" s="17"/>
      <c r="GI428" s="17"/>
      <c r="GJ428" s="17"/>
      <c r="GK428" s="17"/>
      <c r="GL428" s="17"/>
      <c r="GM428" s="17"/>
      <c r="GN428" s="17"/>
      <c r="GO428" s="17"/>
      <c r="GP428" s="17"/>
      <c r="GQ428" s="17"/>
      <c r="GR428" s="17"/>
      <c r="GS428" s="17"/>
      <c r="GT428" s="17"/>
      <c r="GU428" s="17"/>
      <c r="GV428" s="17"/>
      <c r="GW428" s="17"/>
      <c r="GX428" s="17"/>
      <c r="GY428" s="17"/>
      <c r="GZ428" s="17"/>
      <c r="HA428" s="17"/>
      <c r="HB428" s="17"/>
      <c r="HC428" s="17"/>
      <c r="HD428" s="17"/>
      <c r="HE428" s="17"/>
      <c r="HF428" s="17"/>
      <c r="HG428" s="17"/>
      <c r="HH428" s="17"/>
      <c r="HI428" s="17"/>
      <c r="HJ428" s="17"/>
      <c r="HK428" s="17"/>
      <c r="HL428" s="17"/>
      <c r="HM428" s="17"/>
      <c r="HN428" s="17"/>
    </row>
    <row r="429" spans="2:222" s="18" customFormat="1" ht="31.5" customHeight="1">
      <c r="B429" s="2" t="s">
        <v>1013</v>
      </c>
      <c r="C429" s="7" t="s">
        <v>830</v>
      </c>
      <c r="D429" s="38" t="s">
        <v>5</v>
      </c>
      <c r="E429" s="129">
        <v>90</v>
      </c>
      <c r="F429" s="129" t="s">
        <v>29</v>
      </c>
      <c r="G429" s="129" t="s">
        <v>22</v>
      </c>
      <c r="H429" s="15" t="s">
        <v>829</v>
      </c>
      <c r="I429" s="16">
        <v>4.4800000000000004</v>
      </c>
      <c r="J429" s="16">
        <f t="shared" si="21"/>
        <v>403.20000000000005</v>
      </c>
      <c r="K429" s="17"/>
      <c r="L429" s="17"/>
      <c r="M429" s="17"/>
      <c r="N429" s="17"/>
      <c r="O429" s="17"/>
      <c r="P429" s="17"/>
      <c r="Q429" s="17"/>
      <c r="R429" s="17"/>
      <c r="S429" s="17"/>
      <c r="T429" s="17"/>
      <c r="U429" s="17"/>
      <c r="V429" s="17"/>
      <c r="W429" s="17"/>
      <c r="X429" s="17"/>
      <c r="Y429" s="17"/>
      <c r="Z429" s="17"/>
      <c r="AA429" s="17"/>
      <c r="AB429" s="17"/>
      <c r="AC429" s="17"/>
      <c r="AD429" s="17"/>
      <c r="AE429" s="17"/>
      <c r="AF429" s="17"/>
      <c r="AG429" s="17"/>
      <c r="AH429" s="17"/>
      <c r="AI429" s="17"/>
      <c r="AJ429" s="17"/>
      <c r="AK429" s="17"/>
      <c r="AL429" s="17"/>
      <c r="AM429" s="17"/>
      <c r="AN429" s="17"/>
      <c r="AO429" s="17"/>
      <c r="AP429" s="17"/>
      <c r="AQ429" s="17"/>
      <c r="AR429" s="17"/>
      <c r="AS429" s="17"/>
      <c r="AT429" s="17"/>
      <c r="AU429" s="17"/>
      <c r="AV429" s="17"/>
      <c r="AW429" s="17"/>
      <c r="AX429" s="17"/>
      <c r="AY429" s="17"/>
      <c r="AZ429" s="17"/>
      <c r="BA429" s="17"/>
      <c r="BB429" s="17"/>
      <c r="BC429" s="17"/>
      <c r="BD429" s="17"/>
      <c r="BE429" s="17"/>
      <c r="BF429" s="17"/>
      <c r="BG429" s="17"/>
      <c r="BH429" s="17"/>
      <c r="BI429" s="17"/>
      <c r="BJ429" s="17"/>
      <c r="BK429" s="17"/>
      <c r="BL429" s="17"/>
      <c r="BM429" s="17"/>
      <c r="BN429" s="17"/>
      <c r="BO429" s="17"/>
      <c r="BP429" s="17"/>
      <c r="BQ429" s="17"/>
      <c r="BR429" s="17"/>
      <c r="BS429" s="17"/>
      <c r="BT429" s="17"/>
      <c r="BU429" s="17"/>
      <c r="BV429" s="17"/>
      <c r="BW429" s="17"/>
      <c r="BX429" s="17"/>
      <c r="BY429" s="17"/>
      <c r="BZ429" s="17"/>
      <c r="CA429" s="17"/>
      <c r="CB429" s="17"/>
      <c r="CC429" s="17"/>
      <c r="CD429" s="17"/>
      <c r="CE429" s="17"/>
      <c r="CF429" s="17"/>
      <c r="CG429" s="17"/>
      <c r="CH429" s="17"/>
      <c r="CI429" s="17"/>
      <c r="CJ429" s="17"/>
      <c r="CK429" s="17"/>
      <c r="CL429" s="17"/>
      <c r="CM429" s="17"/>
      <c r="CN429" s="17"/>
      <c r="CO429" s="17"/>
      <c r="CP429" s="17"/>
      <c r="CQ429" s="17"/>
      <c r="CR429" s="17"/>
      <c r="CS429" s="17"/>
      <c r="CT429" s="17"/>
      <c r="CU429" s="17"/>
      <c r="CV429" s="17"/>
      <c r="CW429" s="17"/>
      <c r="CX429" s="17"/>
      <c r="CY429" s="17"/>
      <c r="CZ429" s="17"/>
      <c r="DA429" s="17"/>
      <c r="DB429" s="17"/>
      <c r="DC429" s="17"/>
      <c r="DD429" s="17"/>
      <c r="DE429" s="17"/>
      <c r="DF429" s="17"/>
      <c r="DG429" s="17"/>
      <c r="DH429" s="17"/>
      <c r="DI429" s="17"/>
      <c r="DJ429" s="17"/>
      <c r="DK429" s="17"/>
      <c r="DL429" s="17"/>
      <c r="DM429" s="17"/>
      <c r="DN429" s="17"/>
      <c r="DO429" s="17"/>
      <c r="DP429" s="17"/>
      <c r="DQ429" s="17"/>
      <c r="DR429" s="17"/>
      <c r="DS429" s="17"/>
      <c r="DT429" s="17"/>
      <c r="DU429" s="17"/>
      <c r="DV429" s="17"/>
      <c r="DW429" s="17"/>
      <c r="DX429" s="17"/>
      <c r="DY429" s="17"/>
      <c r="DZ429" s="17"/>
      <c r="EA429" s="17"/>
      <c r="EB429" s="17"/>
      <c r="EC429" s="17"/>
      <c r="ED429" s="17"/>
      <c r="EE429" s="17"/>
      <c r="EF429" s="17"/>
      <c r="EG429" s="17"/>
      <c r="EH429" s="17"/>
      <c r="EI429" s="17"/>
      <c r="EJ429" s="17"/>
      <c r="EK429" s="17"/>
      <c r="EL429" s="17"/>
      <c r="EM429" s="17"/>
      <c r="EN429" s="17"/>
      <c r="EO429" s="17"/>
      <c r="EP429" s="17"/>
      <c r="EQ429" s="17"/>
      <c r="ER429" s="17"/>
      <c r="ES429" s="17"/>
      <c r="ET429" s="17"/>
      <c r="EU429" s="17"/>
      <c r="EV429" s="17"/>
      <c r="EW429" s="17"/>
      <c r="EX429" s="17"/>
      <c r="EY429" s="17"/>
      <c r="EZ429" s="17"/>
      <c r="FA429" s="17"/>
      <c r="FB429" s="17"/>
      <c r="FC429" s="17"/>
      <c r="FD429" s="17"/>
      <c r="FE429" s="17"/>
      <c r="FF429" s="17"/>
      <c r="FG429" s="17"/>
      <c r="FH429" s="17"/>
      <c r="FI429" s="17"/>
      <c r="FJ429" s="17"/>
      <c r="FK429" s="17"/>
      <c r="FL429" s="17"/>
      <c r="FM429" s="17"/>
      <c r="FN429" s="17"/>
      <c r="FO429" s="17"/>
      <c r="FP429" s="17"/>
      <c r="FQ429" s="17"/>
      <c r="FR429" s="17"/>
      <c r="FS429" s="17"/>
      <c r="FT429" s="17"/>
      <c r="FU429" s="17"/>
      <c r="FV429" s="17"/>
      <c r="FW429" s="17"/>
      <c r="FX429" s="17"/>
      <c r="FY429" s="17"/>
      <c r="FZ429" s="17"/>
      <c r="GA429" s="17"/>
      <c r="GB429" s="17"/>
      <c r="GC429" s="17"/>
      <c r="GD429" s="17"/>
      <c r="GE429" s="17"/>
      <c r="GF429" s="17"/>
      <c r="GG429" s="17"/>
      <c r="GH429" s="17"/>
      <c r="GI429" s="17"/>
      <c r="GJ429" s="17"/>
      <c r="GK429" s="17"/>
      <c r="GL429" s="17"/>
      <c r="GM429" s="17"/>
      <c r="GN429" s="17"/>
      <c r="GO429" s="17"/>
      <c r="GP429" s="17"/>
      <c r="GQ429" s="17"/>
      <c r="GR429" s="17"/>
      <c r="GS429" s="17"/>
      <c r="GT429" s="17"/>
      <c r="GU429" s="17"/>
      <c r="GV429" s="17"/>
      <c r="GW429" s="17"/>
      <c r="GX429" s="17"/>
      <c r="GY429" s="17"/>
      <c r="GZ429" s="17"/>
      <c r="HA429" s="17"/>
      <c r="HB429" s="17"/>
      <c r="HC429" s="17"/>
      <c r="HD429" s="17"/>
      <c r="HE429" s="17"/>
      <c r="HF429" s="17"/>
      <c r="HG429" s="17"/>
      <c r="HH429" s="17"/>
      <c r="HI429" s="17"/>
      <c r="HJ429" s="17"/>
      <c r="HK429" s="17"/>
      <c r="HL429" s="17"/>
      <c r="HM429" s="17"/>
      <c r="HN429" s="17"/>
    </row>
    <row r="430" spans="2:222" s="18" customFormat="1" ht="31.5" customHeight="1">
      <c r="B430" s="2" t="s">
        <v>1014</v>
      </c>
      <c r="C430" s="7" t="s">
        <v>828</v>
      </c>
      <c r="D430" s="38" t="s">
        <v>5</v>
      </c>
      <c r="E430" s="129">
        <v>255</v>
      </c>
      <c r="F430" s="129" t="s">
        <v>29</v>
      </c>
      <c r="G430" s="129" t="s">
        <v>22</v>
      </c>
      <c r="H430" s="15" t="s">
        <v>829</v>
      </c>
      <c r="I430" s="16">
        <v>4.4800000000000004</v>
      </c>
      <c r="J430" s="16">
        <f t="shared" si="21"/>
        <v>1142.4000000000001</v>
      </c>
      <c r="K430" s="17"/>
      <c r="L430" s="17"/>
      <c r="M430" s="17"/>
      <c r="N430" s="17"/>
      <c r="O430" s="17"/>
      <c r="P430" s="17"/>
      <c r="Q430" s="17"/>
      <c r="R430" s="17"/>
      <c r="S430" s="17"/>
      <c r="T430" s="17"/>
      <c r="U430" s="17"/>
      <c r="V430" s="17"/>
      <c r="W430" s="17"/>
      <c r="X430" s="17"/>
      <c r="Y430" s="17"/>
      <c r="Z430" s="17"/>
      <c r="AA430" s="17"/>
      <c r="AB430" s="17"/>
      <c r="AC430" s="17"/>
      <c r="AD430" s="17"/>
      <c r="AE430" s="17"/>
      <c r="AF430" s="17"/>
      <c r="AG430" s="17"/>
      <c r="AH430" s="17"/>
      <c r="AI430" s="17"/>
      <c r="AJ430" s="17"/>
      <c r="AK430" s="17"/>
      <c r="AL430" s="17"/>
      <c r="AM430" s="17"/>
      <c r="AN430" s="17"/>
      <c r="AO430" s="17"/>
      <c r="AP430" s="17"/>
      <c r="AQ430" s="17"/>
      <c r="AR430" s="17"/>
      <c r="AS430" s="17"/>
      <c r="AT430" s="17"/>
      <c r="AU430" s="17"/>
      <c r="AV430" s="17"/>
      <c r="AW430" s="17"/>
      <c r="AX430" s="17"/>
      <c r="AY430" s="17"/>
      <c r="AZ430" s="17"/>
      <c r="BA430" s="17"/>
      <c r="BB430" s="17"/>
      <c r="BC430" s="17"/>
      <c r="BD430" s="17"/>
      <c r="BE430" s="17"/>
      <c r="BF430" s="17"/>
      <c r="BG430" s="17"/>
      <c r="BH430" s="17"/>
      <c r="BI430" s="17"/>
      <c r="BJ430" s="17"/>
      <c r="BK430" s="17"/>
      <c r="BL430" s="17"/>
      <c r="BM430" s="17"/>
      <c r="BN430" s="17"/>
      <c r="BO430" s="17"/>
      <c r="BP430" s="17"/>
      <c r="BQ430" s="17"/>
      <c r="BR430" s="17"/>
      <c r="BS430" s="17"/>
      <c r="BT430" s="17"/>
      <c r="BU430" s="17"/>
      <c r="BV430" s="17"/>
      <c r="BW430" s="17"/>
      <c r="BX430" s="17"/>
      <c r="BY430" s="17"/>
      <c r="BZ430" s="17"/>
      <c r="CA430" s="17"/>
      <c r="CB430" s="17"/>
      <c r="CC430" s="17"/>
      <c r="CD430" s="17"/>
      <c r="CE430" s="17"/>
      <c r="CF430" s="17"/>
      <c r="CG430" s="17"/>
      <c r="CH430" s="17"/>
      <c r="CI430" s="17"/>
      <c r="CJ430" s="17"/>
      <c r="CK430" s="17"/>
      <c r="CL430" s="17"/>
      <c r="CM430" s="17"/>
      <c r="CN430" s="17"/>
      <c r="CO430" s="17"/>
      <c r="CP430" s="17"/>
      <c r="CQ430" s="17"/>
      <c r="CR430" s="17"/>
      <c r="CS430" s="17"/>
      <c r="CT430" s="17"/>
      <c r="CU430" s="17"/>
      <c r="CV430" s="17"/>
      <c r="CW430" s="17"/>
      <c r="CX430" s="17"/>
      <c r="CY430" s="17"/>
      <c r="CZ430" s="17"/>
      <c r="DA430" s="17"/>
      <c r="DB430" s="17"/>
      <c r="DC430" s="17"/>
      <c r="DD430" s="17"/>
      <c r="DE430" s="17"/>
      <c r="DF430" s="17"/>
      <c r="DG430" s="17"/>
      <c r="DH430" s="17"/>
      <c r="DI430" s="17"/>
      <c r="DJ430" s="17"/>
      <c r="DK430" s="17"/>
      <c r="DL430" s="17"/>
      <c r="DM430" s="17"/>
      <c r="DN430" s="17"/>
      <c r="DO430" s="17"/>
      <c r="DP430" s="17"/>
      <c r="DQ430" s="17"/>
      <c r="DR430" s="17"/>
      <c r="DS430" s="17"/>
      <c r="DT430" s="17"/>
      <c r="DU430" s="17"/>
      <c r="DV430" s="17"/>
      <c r="DW430" s="17"/>
      <c r="DX430" s="17"/>
      <c r="DY430" s="17"/>
      <c r="DZ430" s="17"/>
      <c r="EA430" s="17"/>
      <c r="EB430" s="17"/>
      <c r="EC430" s="17"/>
      <c r="ED430" s="17"/>
      <c r="EE430" s="17"/>
      <c r="EF430" s="17"/>
      <c r="EG430" s="17"/>
      <c r="EH430" s="17"/>
      <c r="EI430" s="17"/>
      <c r="EJ430" s="17"/>
      <c r="EK430" s="17"/>
      <c r="EL430" s="17"/>
      <c r="EM430" s="17"/>
      <c r="EN430" s="17"/>
      <c r="EO430" s="17"/>
      <c r="EP430" s="17"/>
      <c r="EQ430" s="17"/>
      <c r="ER430" s="17"/>
      <c r="ES430" s="17"/>
      <c r="ET430" s="17"/>
      <c r="EU430" s="17"/>
      <c r="EV430" s="17"/>
      <c r="EW430" s="17"/>
      <c r="EX430" s="17"/>
      <c r="EY430" s="17"/>
      <c r="EZ430" s="17"/>
      <c r="FA430" s="17"/>
      <c r="FB430" s="17"/>
      <c r="FC430" s="17"/>
      <c r="FD430" s="17"/>
      <c r="FE430" s="17"/>
      <c r="FF430" s="17"/>
      <c r="FG430" s="17"/>
      <c r="FH430" s="17"/>
      <c r="FI430" s="17"/>
      <c r="FJ430" s="17"/>
      <c r="FK430" s="17"/>
      <c r="FL430" s="17"/>
      <c r="FM430" s="17"/>
      <c r="FN430" s="17"/>
      <c r="FO430" s="17"/>
      <c r="FP430" s="17"/>
      <c r="FQ430" s="17"/>
      <c r="FR430" s="17"/>
      <c r="FS430" s="17"/>
      <c r="FT430" s="17"/>
      <c r="FU430" s="17"/>
      <c r="FV430" s="17"/>
      <c r="FW430" s="17"/>
      <c r="FX430" s="17"/>
      <c r="FY430" s="17"/>
      <c r="FZ430" s="17"/>
      <c r="GA430" s="17"/>
      <c r="GB430" s="17"/>
      <c r="GC430" s="17"/>
      <c r="GD430" s="17"/>
      <c r="GE430" s="17"/>
      <c r="GF430" s="17"/>
      <c r="GG430" s="17"/>
      <c r="GH430" s="17"/>
      <c r="GI430" s="17"/>
      <c r="GJ430" s="17"/>
      <c r="GK430" s="17"/>
      <c r="GL430" s="17"/>
      <c r="GM430" s="17"/>
      <c r="GN430" s="17"/>
      <c r="GO430" s="17"/>
      <c r="GP430" s="17"/>
      <c r="GQ430" s="17"/>
      <c r="GR430" s="17"/>
      <c r="GS430" s="17"/>
      <c r="GT430" s="17"/>
      <c r="GU430" s="17"/>
      <c r="GV430" s="17"/>
      <c r="GW430" s="17"/>
      <c r="GX430" s="17"/>
      <c r="GY430" s="17"/>
      <c r="GZ430" s="17"/>
      <c r="HA430" s="17"/>
      <c r="HB430" s="17"/>
      <c r="HC430" s="17"/>
      <c r="HD430" s="17"/>
      <c r="HE430" s="17"/>
      <c r="HF430" s="17"/>
      <c r="HG430" s="17"/>
      <c r="HH430" s="17"/>
      <c r="HI430" s="17"/>
      <c r="HJ430" s="17"/>
      <c r="HK430" s="17"/>
      <c r="HL430" s="17"/>
      <c r="HM430" s="17"/>
      <c r="HN430" s="17"/>
    </row>
    <row r="431" spans="2:222" s="18" customFormat="1" ht="31.5" customHeight="1">
      <c r="B431" s="2" t="s">
        <v>1015</v>
      </c>
      <c r="C431" s="7" t="s">
        <v>728</v>
      </c>
      <c r="D431" s="38" t="s">
        <v>5</v>
      </c>
      <c r="E431" s="129">
        <v>255</v>
      </c>
      <c r="F431" s="129" t="s">
        <v>29</v>
      </c>
      <c r="G431" s="129" t="s">
        <v>22</v>
      </c>
      <c r="H431" s="78" t="s">
        <v>1105</v>
      </c>
      <c r="I431" s="16">
        <v>5.63</v>
      </c>
      <c r="J431" s="16">
        <f t="shared" si="21"/>
        <v>1435.6499999999999</v>
      </c>
      <c r="K431" s="17"/>
      <c r="L431" s="17"/>
      <c r="M431" s="17"/>
      <c r="N431" s="17"/>
      <c r="O431" s="17"/>
      <c r="P431" s="17"/>
      <c r="Q431" s="17"/>
      <c r="R431" s="17"/>
      <c r="S431" s="17"/>
      <c r="T431" s="17"/>
      <c r="U431" s="17"/>
      <c r="V431" s="17"/>
      <c r="W431" s="17"/>
      <c r="X431" s="17"/>
      <c r="Y431" s="17"/>
      <c r="Z431" s="17"/>
      <c r="AA431" s="17"/>
      <c r="AB431" s="17"/>
      <c r="AC431" s="17"/>
      <c r="AD431" s="17"/>
      <c r="AE431" s="17"/>
      <c r="AF431" s="17"/>
      <c r="AG431" s="17"/>
      <c r="AH431" s="17"/>
      <c r="AI431" s="17"/>
      <c r="AJ431" s="17"/>
      <c r="AK431" s="17"/>
      <c r="AL431" s="17"/>
      <c r="AM431" s="17"/>
      <c r="AN431" s="17"/>
      <c r="AO431" s="17"/>
      <c r="AP431" s="17"/>
      <c r="AQ431" s="17"/>
      <c r="AR431" s="17"/>
      <c r="AS431" s="17"/>
      <c r="AT431" s="17"/>
      <c r="AU431" s="17"/>
      <c r="AV431" s="17"/>
      <c r="AW431" s="17"/>
      <c r="AX431" s="17"/>
      <c r="AY431" s="17"/>
      <c r="AZ431" s="17"/>
      <c r="BA431" s="17"/>
      <c r="BB431" s="17"/>
      <c r="BC431" s="17"/>
      <c r="BD431" s="17"/>
      <c r="BE431" s="17"/>
      <c r="BF431" s="17"/>
      <c r="BG431" s="17"/>
      <c r="BH431" s="17"/>
      <c r="BI431" s="17"/>
      <c r="BJ431" s="17"/>
      <c r="BK431" s="17"/>
      <c r="BL431" s="17"/>
      <c r="BM431" s="17"/>
      <c r="BN431" s="17"/>
      <c r="BO431" s="17"/>
      <c r="BP431" s="17"/>
      <c r="BQ431" s="17"/>
      <c r="BR431" s="17"/>
      <c r="BS431" s="17"/>
      <c r="BT431" s="17"/>
      <c r="BU431" s="17"/>
      <c r="BV431" s="17"/>
      <c r="BW431" s="17"/>
      <c r="BX431" s="17"/>
      <c r="BY431" s="17"/>
      <c r="BZ431" s="17"/>
      <c r="CA431" s="17"/>
      <c r="CB431" s="17"/>
      <c r="CC431" s="17"/>
      <c r="CD431" s="17"/>
      <c r="CE431" s="17"/>
      <c r="CF431" s="17"/>
      <c r="CG431" s="17"/>
      <c r="CH431" s="17"/>
      <c r="CI431" s="17"/>
      <c r="CJ431" s="17"/>
      <c r="CK431" s="17"/>
      <c r="CL431" s="17"/>
      <c r="CM431" s="17"/>
      <c r="CN431" s="17"/>
      <c r="CO431" s="17"/>
      <c r="CP431" s="17"/>
      <c r="CQ431" s="17"/>
      <c r="CR431" s="17"/>
      <c r="CS431" s="17"/>
      <c r="CT431" s="17"/>
      <c r="CU431" s="17"/>
      <c r="CV431" s="17"/>
      <c r="CW431" s="17"/>
      <c r="CX431" s="17"/>
      <c r="CY431" s="17"/>
      <c r="CZ431" s="17"/>
      <c r="DA431" s="17"/>
      <c r="DB431" s="17"/>
      <c r="DC431" s="17"/>
      <c r="DD431" s="17"/>
      <c r="DE431" s="17"/>
      <c r="DF431" s="17"/>
      <c r="DG431" s="17"/>
      <c r="DH431" s="17"/>
      <c r="DI431" s="17"/>
      <c r="DJ431" s="17"/>
      <c r="DK431" s="17"/>
      <c r="DL431" s="17"/>
      <c r="DM431" s="17"/>
      <c r="DN431" s="17"/>
      <c r="DO431" s="17"/>
      <c r="DP431" s="17"/>
      <c r="DQ431" s="17"/>
      <c r="DR431" s="17"/>
      <c r="DS431" s="17"/>
      <c r="DT431" s="17"/>
      <c r="DU431" s="17"/>
      <c r="DV431" s="17"/>
      <c r="DW431" s="17"/>
      <c r="DX431" s="17"/>
      <c r="DY431" s="17"/>
      <c r="DZ431" s="17"/>
      <c r="EA431" s="17"/>
      <c r="EB431" s="17"/>
      <c r="EC431" s="17"/>
      <c r="ED431" s="17"/>
      <c r="EE431" s="17"/>
      <c r="EF431" s="17"/>
      <c r="EG431" s="17"/>
      <c r="EH431" s="17"/>
      <c r="EI431" s="17"/>
      <c r="EJ431" s="17"/>
      <c r="EK431" s="17"/>
      <c r="EL431" s="17"/>
      <c r="EM431" s="17"/>
      <c r="EN431" s="17"/>
      <c r="EO431" s="17"/>
      <c r="EP431" s="17"/>
      <c r="EQ431" s="17"/>
      <c r="ER431" s="17"/>
      <c r="ES431" s="17"/>
      <c r="ET431" s="17"/>
      <c r="EU431" s="17"/>
      <c r="EV431" s="17"/>
      <c r="EW431" s="17"/>
      <c r="EX431" s="17"/>
      <c r="EY431" s="17"/>
      <c r="EZ431" s="17"/>
      <c r="FA431" s="17"/>
      <c r="FB431" s="17"/>
      <c r="FC431" s="17"/>
      <c r="FD431" s="17"/>
      <c r="FE431" s="17"/>
      <c r="FF431" s="17"/>
      <c r="FG431" s="17"/>
      <c r="FH431" s="17"/>
      <c r="FI431" s="17"/>
      <c r="FJ431" s="17"/>
      <c r="FK431" s="17"/>
      <c r="FL431" s="17"/>
      <c r="FM431" s="17"/>
      <c r="FN431" s="17"/>
      <c r="FO431" s="17"/>
      <c r="FP431" s="17"/>
      <c r="FQ431" s="17"/>
      <c r="FR431" s="17"/>
      <c r="FS431" s="17"/>
      <c r="FT431" s="17"/>
      <c r="FU431" s="17"/>
      <c r="FV431" s="17"/>
      <c r="FW431" s="17"/>
      <c r="FX431" s="17"/>
      <c r="FY431" s="17"/>
      <c r="FZ431" s="17"/>
      <c r="GA431" s="17"/>
      <c r="GB431" s="17"/>
      <c r="GC431" s="17"/>
      <c r="GD431" s="17"/>
      <c r="GE431" s="17"/>
      <c r="GF431" s="17"/>
      <c r="GG431" s="17"/>
      <c r="GH431" s="17"/>
      <c r="GI431" s="17"/>
      <c r="GJ431" s="17"/>
      <c r="GK431" s="17"/>
      <c r="GL431" s="17"/>
      <c r="GM431" s="17"/>
      <c r="GN431" s="17"/>
      <c r="GO431" s="17"/>
      <c r="GP431" s="17"/>
      <c r="GQ431" s="17"/>
      <c r="GR431" s="17"/>
      <c r="GS431" s="17"/>
      <c r="GT431" s="17"/>
      <c r="GU431" s="17"/>
      <c r="GV431" s="17"/>
      <c r="GW431" s="17"/>
      <c r="GX431" s="17"/>
      <c r="GY431" s="17"/>
      <c r="GZ431" s="17"/>
      <c r="HA431" s="17"/>
      <c r="HB431" s="17"/>
      <c r="HC431" s="17"/>
      <c r="HD431" s="17"/>
      <c r="HE431" s="17"/>
      <c r="HF431" s="17"/>
      <c r="HG431" s="17"/>
      <c r="HH431" s="17"/>
      <c r="HI431" s="17"/>
      <c r="HJ431" s="17"/>
      <c r="HK431" s="17"/>
      <c r="HL431" s="17"/>
      <c r="HM431" s="17"/>
      <c r="HN431" s="17"/>
    </row>
    <row r="432" spans="2:222" s="18" customFormat="1" ht="22.5">
      <c r="B432" s="2" t="s">
        <v>1016</v>
      </c>
      <c r="C432" s="7" t="s">
        <v>733</v>
      </c>
      <c r="D432" s="129" t="s">
        <v>5</v>
      </c>
      <c r="E432" s="129">
        <v>300</v>
      </c>
      <c r="F432" s="129" t="s">
        <v>2</v>
      </c>
      <c r="G432" s="129" t="s">
        <v>22</v>
      </c>
      <c r="H432" s="15" t="s">
        <v>316</v>
      </c>
      <c r="I432" s="16">
        <v>3.18</v>
      </c>
      <c r="J432" s="16">
        <f t="shared" si="21"/>
        <v>954</v>
      </c>
      <c r="K432" s="17"/>
      <c r="L432" s="17"/>
      <c r="M432" s="17"/>
      <c r="N432" s="17"/>
      <c r="O432" s="17"/>
      <c r="P432" s="17"/>
      <c r="Q432" s="17"/>
      <c r="R432" s="17"/>
      <c r="S432" s="17"/>
      <c r="T432" s="17"/>
      <c r="U432" s="17"/>
      <c r="V432" s="17"/>
      <c r="W432" s="17"/>
      <c r="X432" s="17"/>
      <c r="Y432" s="17"/>
      <c r="Z432" s="17"/>
      <c r="AA432" s="17"/>
      <c r="AB432" s="17"/>
      <c r="AC432" s="17"/>
      <c r="AD432" s="17"/>
      <c r="AE432" s="17"/>
      <c r="AF432" s="17"/>
      <c r="AG432" s="17"/>
      <c r="AH432" s="17"/>
      <c r="AI432" s="17"/>
      <c r="AJ432" s="17"/>
      <c r="AK432" s="17"/>
      <c r="AL432" s="17"/>
      <c r="AM432" s="17"/>
      <c r="AN432" s="17"/>
      <c r="AO432" s="17"/>
      <c r="AP432" s="17"/>
      <c r="AQ432" s="17"/>
      <c r="AR432" s="17"/>
      <c r="AS432" s="17"/>
      <c r="AT432" s="17"/>
      <c r="AU432" s="17"/>
      <c r="AV432" s="17"/>
      <c r="AW432" s="17"/>
      <c r="AX432" s="17"/>
      <c r="AY432" s="17"/>
      <c r="AZ432" s="17"/>
      <c r="BA432" s="17"/>
      <c r="BB432" s="17"/>
      <c r="BC432" s="17"/>
      <c r="BD432" s="17"/>
      <c r="BE432" s="17"/>
      <c r="BF432" s="17"/>
      <c r="BG432" s="17"/>
      <c r="BH432" s="17"/>
      <c r="BI432" s="17"/>
      <c r="BJ432" s="17"/>
      <c r="BK432" s="17"/>
      <c r="BL432" s="17"/>
      <c r="BM432" s="17"/>
      <c r="BN432" s="17"/>
      <c r="BO432" s="17"/>
      <c r="BP432" s="17"/>
      <c r="BQ432" s="17"/>
      <c r="BR432" s="17"/>
      <c r="BS432" s="17"/>
      <c r="BT432" s="17"/>
      <c r="BU432" s="17"/>
      <c r="BV432" s="17"/>
      <c r="BW432" s="17"/>
      <c r="BX432" s="17"/>
      <c r="BY432" s="17"/>
      <c r="BZ432" s="17"/>
      <c r="CA432" s="17"/>
      <c r="CB432" s="17"/>
      <c r="CC432" s="17"/>
      <c r="CD432" s="17"/>
      <c r="CE432" s="17"/>
      <c r="CF432" s="17"/>
      <c r="CG432" s="17"/>
      <c r="CH432" s="17"/>
      <c r="CI432" s="17"/>
      <c r="CJ432" s="17"/>
      <c r="CK432" s="17"/>
      <c r="CL432" s="17"/>
      <c r="CM432" s="17"/>
      <c r="CN432" s="17"/>
      <c r="CO432" s="17"/>
      <c r="CP432" s="17"/>
      <c r="CQ432" s="17"/>
      <c r="CR432" s="17"/>
      <c r="CS432" s="17"/>
      <c r="CT432" s="17"/>
      <c r="CU432" s="17"/>
      <c r="CV432" s="17"/>
      <c r="CW432" s="17"/>
      <c r="CX432" s="17"/>
      <c r="CY432" s="17"/>
      <c r="CZ432" s="17"/>
      <c r="DA432" s="17"/>
      <c r="DB432" s="17"/>
      <c r="DC432" s="17"/>
      <c r="DD432" s="17"/>
      <c r="DE432" s="17"/>
      <c r="DF432" s="17"/>
      <c r="DG432" s="17"/>
      <c r="DH432" s="17"/>
      <c r="DI432" s="17"/>
      <c r="DJ432" s="17"/>
      <c r="DK432" s="17"/>
      <c r="DL432" s="17"/>
      <c r="DM432" s="17"/>
      <c r="DN432" s="17"/>
      <c r="DO432" s="17"/>
      <c r="DP432" s="17"/>
      <c r="DQ432" s="17"/>
      <c r="DR432" s="17"/>
      <c r="DS432" s="17"/>
      <c r="DT432" s="17"/>
      <c r="DU432" s="17"/>
      <c r="DV432" s="17"/>
      <c r="DW432" s="17"/>
      <c r="DX432" s="17"/>
      <c r="DY432" s="17"/>
      <c r="DZ432" s="17"/>
      <c r="EA432" s="17"/>
      <c r="EB432" s="17"/>
      <c r="EC432" s="17"/>
      <c r="ED432" s="17"/>
      <c r="EE432" s="17"/>
      <c r="EF432" s="17"/>
      <c r="EG432" s="17"/>
      <c r="EH432" s="17"/>
      <c r="EI432" s="17"/>
      <c r="EJ432" s="17"/>
      <c r="EK432" s="17"/>
      <c r="EL432" s="17"/>
      <c r="EM432" s="17"/>
      <c r="EN432" s="17"/>
      <c r="EO432" s="17"/>
      <c r="EP432" s="17"/>
      <c r="EQ432" s="17"/>
      <c r="ER432" s="17"/>
      <c r="ES432" s="17"/>
      <c r="ET432" s="17"/>
      <c r="EU432" s="17"/>
      <c r="EV432" s="17"/>
      <c r="EW432" s="17"/>
      <c r="EX432" s="17"/>
      <c r="EY432" s="17"/>
      <c r="EZ432" s="17"/>
      <c r="FA432" s="17"/>
      <c r="FB432" s="17"/>
      <c r="FC432" s="17"/>
      <c r="FD432" s="17"/>
      <c r="FE432" s="17"/>
      <c r="FF432" s="17"/>
      <c r="FG432" s="17"/>
      <c r="FH432" s="17"/>
      <c r="FI432" s="17"/>
      <c r="FJ432" s="17"/>
      <c r="FK432" s="17"/>
      <c r="FL432" s="17"/>
      <c r="FM432" s="17"/>
      <c r="FN432" s="17"/>
      <c r="FO432" s="17"/>
      <c r="FP432" s="17"/>
      <c r="FQ432" s="17"/>
      <c r="FR432" s="17"/>
      <c r="FS432" s="17"/>
      <c r="FT432" s="17"/>
      <c r="FU432" s="17"/>
      <c r="FV432" s="17"/>
      <c r="FW432" s="17"/>
      <c r="FX432" s="17"/>
      <c r="FY432" s="17"/>
      <c r="FZ432" s="17"/>
      <c r="GA432" s="17"/>
      <c r="GB432" s="17"/>
      <c r="GC432" s="17"/>
      <c r="GD432" s="17"/>
      <c r="GE432" s="17"/>
      <c r="GF432" s="17"/>
      <c r="GG432" s="17"/>
      <c r="GH432" s="17"/>
      <c r="GI432" s="17"/>
      <c r="GJ432" s="17"/>
      <c r="GK432" s="17"/>
      <c r="GL432" s="17"/>
      <c r="GM432" s="17"/>
      <c r="GN432" s="17"/>
      <c r="GO432" s="17"/>
      <c r="GP432" s="17"/>
      <c r="GQ432" s="17"/>
      <c r="GR432" s="17"/>
      <c r="GS432" s="17"/>
      <c r="GT432" s="17"/>
      <c r="GU432" s="17"/>
      <c r="GV432" s="17"/>
      <c r="GW432" s="17"/>
      <c r="GX432" s="17"/>
      <c r="GY432" s="17"/>
      <c r="GZ432" s="17"/>
      <c r="HA432" s="17"/>
      <c r="HB432" s="17"/>
      <c r="HC432" s="17"/>
      <c r="HD432" s="17"/>
      <c r="HE432" s="17"/>
      <c r="HF432" s="17"/>
      <c r="HG432" s="17"/>
      <c r="HH432" s="17"/>
      <c r="HI432" s="17"/>
      <c r="HJ432" s="17"/>
      <c r="HK432" s="17"/>
      <c r="HL432" s="17"/>
      <c r="HM432" s="17"/>
      <c r="HN432" s="17"/>
    </row>
    <row r="433" spans="2:222" s="18" customFormat="1">
      <c r="B433" s="2" t="s">
        <v>1017</v>
      </c>
      <c r="C433" s="7" t="s">
        <v>734</v>
      </c>
      <c r="D433" s="129" t="s">
        <v>5</v>
      </c>
      <c r="E433" s="129">
        <v>380</v>
      </c>
      <c r="F433" s="129" t="s">
        <v>29</v>
      </c>
      <c r="G433" s="129" t="s">
        <v>22</v>
      </c>
      <c r="H433" s="15" t="s">
        <v>317</v>
      </c>
      <c r="I433" s="16">
        <v>9.92</v>
      </c>
      <c r="J433" s="16">
        <f t="shared" si="21"/>
        <v>3769.6</v>
      </c>
      <c r="K433" s="17"/>
      <c r="L433" s="17"/>
      <c r="M433" s="17"/>
      <c r="N433" s="17"/>
      <c r="O433" s="17"/>
      <c r="P433" s="17"/>
      <c r="Q433" s="17"/>
      <c r="R433" s="17"/>
      <c r="S433" s="17"/>
      <c r="T433" s="17"/>
      <c r="U433" s="17"/>
      <c r="V433" s="17"/>
      <c r="W433" s="17"/>
      <c r="X433" s="17"/>
      <c r="Y433" s="17"/>
      <c r="Z433" s="17"/>
      <c r="AA433" s="17"/>
      <c r="AB433" s="17"/>
      <c r="AC433" s="17"/>
      <c r="AD433" s="17"/>
      <c r="AE433" s="17"/>
      <c r="AF433" s="17"/>
      <c r="AG433" s="17"/>
      <c r="AH433" s="17"/>
      <c r="AI433" s="17"/>
      <c r="AJ433" s="17"/>
      <c r="AK433" s="17"/>
      <c r="AL433" s="17"/>
      <c r="AM433" s="17"/>
      <c r="AN433" s="17"/>
      <c r="AO433" s="17"/>
      <c r="AP433" s="17"/>
      <c r="AQ433" s="17"/>
      <c r="AR433" s="17"/>
      <c r="AS433" s="17"/>
      <c r="AT433" s="17"/>
      <c r="AU433" s="17"/>
      <c r="AV433" s="17"/>
      <c r="AW433" s="17"/>
      <c r="AX433" s="17"/>
      <c r="AY433" s="17"/>
      <c r="AZ433" s="17"/>
      <c r="BA433" s="17"/>
      <c r="BB433" s="17"/>
      <c r="BC433" s="17"/>
      <c r="BD433" s="17"/>
      <c r="BE433" s="17"/>
      <c r="BF433" s="17"/>
      <c r="BG433" s="17"/>
      <c r="BH433" s="17"/>
      <c r="BI433" s="17"/>
      <c r="BJ433" s="17"/>
      <c r="BK433" s="17"/>
      <c r="BL433" s="17"/>
      <c r="BM433" s="17"/>
      <c r="BN433" s="17"/>
      <c r="BO433" s="17"/>
      <c r="BP433" s="17"/>
      <c r="BQ433" s="17"/>
      <c r="BR433" s="17"/>
      <c r="BS433" s="17"/>
      <c r="BT433" s="17"/>
      <c r="BU433" s="17"/>
      <c r="BV433" s="17"/>
      <c r="BW433" s="17"/>
      <c r="BX433" s="17"/>
      <c r="BY433" s="17"/>
      <c r="BZ433" s="17"/>
      <c r="CA433" s="17"/>
      <c r="CB433" s="17"/>
      <c r="CC433" s="17"/>
      <c r="CD433" s="17"/>
      <c r="CE433" s="17"/>
      <c r="CF433" s="17"/>
      <c r="CG433" s="17"/>
      <c r="CH433" s="17"/>
      <c r="CI433" s="17"/>
      <c r="CJ433" s="17"/>
      <c r="CK433" s="17"/>
      <c r="CL433" s="17"/>
      <c r="CM433" s="17"/>
      <c r="CN433" s="17"/>
      <c r="CO433" s="17"/>
      <c r="CP433" s="17"/>
      <c r="CQ433" s="17"/>
      <c r="CR433" s="17"/>
      <c r="CS433" s="17"/>
      <c r="CT433" s="17"/>
      <c r="CU433" s="17"/>
      <c r="CV433" s="17"/>
      <c r="CW433" s="17"/>
      <c r="CX433" s="17"/>
      <c r="CY433" s="17"/>
      <c r="CZ433" s="17"/>
      <c r="DA433" s="17"/>
      <c r="DB433" s="17"/>
      <c r="DC433" s="17"/>
      <c r="DD433" s="17"/>
      <c r="DE433" s="17"/>
      <c r="DF433" s="17"/>
      <c r="DG433" s="17"/>
      <c r="DH433" s="17"/>
      <c r="DI433" s="17"/>
      <c r="DJ433" s="17"/>
      <c r="DK433" s="17"/>
      <c r="DL433" s="17"/>
      <c r="DM433" s="17"/>
      <c r="DN433" s="17"/>
      <c r="DO433" s="17"/>
      <c r="DP433" s="17"/>
      <c r="DQ433" s="17"/>
      <c r="DR433" s="17"/>
      <c r="DS433" s="17"/>
      <c r="DT433" s="17"/>
      <c r="DU433" s="17"/>
      <c r="DV433" s="17"/>
      <c r="DW433" s="17"/>
      <c r="DX433" s="17"/>
      <c r="DY433" s="17"/>
      <c r="DZ433" s="17"/>
      <c r="EA433" s="17"/>
      <c r="EB433" s="17"/>
      <c r="EC433" s="17"/>
      <c r="ED433" s="17"/>
      <c r="EE433" s="17"/>
      <c r="EF433" s="17"/>
      <c r="EG433" s="17"/>
      <c r="EH433" s="17"/>
      <c r="EI433" s="17"/>
      <c r="EJ433" s="17"/>
      <c r="EK433" s="17"/>
      <c r="EL433" s="17"/>
      <c r="EM433" s="17"/>
      <c r="EN433" s="17"/>
      <c r="EO433" s="17"/>
      <c r="EP433" s="17"/>
      <c r="EQ433" s="17"/>
      <c r="ER433" s="17"/>
      <c r="ES433" s="17"/>
      <c r="ET433" s="17"/>
      <c r="EU433" s="17"/>
      <c r="EV433" s="17"/>
      <c r="EW433" s="17"/>
      <c r="EX433" s="17"/>
      <c r="EY433" s="17"/>
      <c r="EZ433" s="17"/>
      <c r="FA433" s="17"/>
      <c r="FB433" s="17"/>
      <c r="FC433" s="17"/>
      <c r="FD433" s="17"/>
      <c r="FE433" s="17"/>
      <c r="FF433" s="17"/>
      <c r="FG433" s="17"/>
      <c r="FH433" s="17"/>
      <c r="FI433" s="17"/>
      <c r="FJ433" s="17"/>
      <c r="FK433" s="17"/>
      <c r="FL433" s="17"/>
      <c r="FM433" s="17"/>
      <c r="FN433" s="17"/>
      <c r="FO433" s="17"/>
      <c r="FP433" s="17"/>
      <c r="FQ433" s="17"/>
      <c r="FR433" s="17"/>
      <c r="FS433" s="17"/>
      <c r="FT433" s="17"/>
      <c r="FU433" s="17"/>
      <c r="FV433" s="17"/>
      <c r="FW433" s="17"/>
      <c r="FX433" s="17"/>
      <c r="FY433" s="17"/>
      <c r="FZ433" s="17"/>
      <c r="GA433" s="17"/>
      <c r="GB433" s="17"/>
      <c r="GC433" s="17"/>
      <c r="GD433" s="17"/>
      <c r="GE433" s="17"/>
      <c r="GF433" s="17"/>
      <c r="GG433" s="17"/>
      <c r="GH433" s="17"/>
      <c r="GI433" s="17"/>
      <c r="GJ433" s="17"/>
      <c r="GK433" s="17"/>
      <c r="GL433" s="17"/>
      <c r="GM433" s="17"/>
      <c r="GN433" s="17"/>
      <c r="GO433" s="17"/>
      <c r="GP433" s="17"/>
      <c r="GQ433" s="17"/>
      <c r="GR433" s="17"/>
      <c r="GS433" s="17"/>
      <c r="GT433" s="17"/>
      <c r="GU433" s="17"/>
      <c r="GV433" s="17"/>
      <c r="GW433" s="17"/>
      <c r="GX433" s="17"/>
      <c r="GY433" s="17"/>
      <c r="GZ433" s="17"/>
      <c r="HA433" s="17"/>
      <c r="HB433" s="17"/>
      <c r="HC433" s="17"/>
      <c r="HD433" s="17"/>
      <c r="HE433" s="17"/>
      <c r="HF433" s="17"/>
      <c r="HG433" s="17"/>
      <c r="HH433" s="17"/>
      <c r="HI433" s="17"/>
      <c r="HJ433" s="17"/>
      <c r="HK433" s="17"/>
      <c r="HL433" s="17"/>
      <c r="HM433" s="17"/>
      <c r="HN433" s="17"/>
    </row>
    <row r="434" spans="2:222" ht="20.100000000000001" customHeight="1">
      <c r="B434" s="129"/>
      <c r="C434" s="25" t="s">
        <v>69</v>
      </c>
      <c r="D434" s="129"/>
      <c r="E434" s="129"/>
      <c r="F434" s="129"/>
      <c r="G434" s="129"/>
      <c r="H434" s="15"/>
      <c r="I434" s="16"/>
      <c r="J434" s="165">
        <f>SUM(J427:J433)</f>
        <v>9968.35</v>
      </c>
    </row>
    <row r="435" spans="2:222" s="4" customFormat="1" ht="24" customHeight="1">
      <c r="B435" s="33">
        <v>15</v>
      </c>
      <c r="C435" s="33" t="s">
        <v>508</v>
      </c>
      <c r="D435" s="33" t="s">
        <v>5</v>
      </c>
      <c r="E435" s="33"/>
      <c r="F435" s="33"/>
      <c r="G435" s="33" t="s">
        <v>3</v>
      </c>
      <c r="H435" s="33" t="s">
        <v>3</v>
      </c>
      <c r="I435" s="33" t="s">
        <v>3</v>
      </c>
      <c r="J435" s="163">
        <f>J453</f>
        <v>261423.46012</v>
      </c>
    </row>
    <row r="436" spans="2:222" s="18" customFormat="1" ht="60" customHeight="1">
      <c r="B436" s="129" t="s">
        <v>517</v>
      </c>
      <c r="C436" s="7" t="s">
        <v>819</v>
      </c>
      <c r="D436" s="38" t="s">
        <v>5</v>
      </c>
      <c r="E436" s="129">
        <v>38</v>
      </c>
      <c r="F436" s="129" t="s">
        <v>6</v>
      </c>
      <c r="G436" s="129" t="s">
        <v>206</v>
      </c>
      <c r="H436" s="15">
        <v>90843</v>
      </c>
      <c r="I436" s="16">
        <v>711.11</v>
      </c>
      <c r="J436" s="16">
        <f t="shared" ref="J436:J452" si="22">I436*E436</f>
        <v>27022.18</v>
      </c>
      <c r="K436" s="17"/>
      <c r="L436" s="17"/>
      <c r="M436" s="17"/>
      <c r="N436" s="17"/>
      <c r="O436" s="17"/>
      <c r="P436" s="17"/>
      <c r="Q436" s="17"/>
      <c r="R436" s="17"/>
      <c r="S436" s="17"/>
      <c r="T436" s="17"/>
      <c r="U436" s="17"/>
      <c r="V436" s="17"/>
      <c r="W436" s="17"/>
      <c r="X436" s="17"/>
      <c r="Y436" s="17"/>
      <c r="Z436" s="17"/>
      <c r="AA436" s="17"/>
      <c r="AB436" s="17"/>
      <c r="AC436" s="17"/>
      <c r="AD436" s="17"/>
      <c r="AE436" s="17"/>
      <c r="AF436" s="17"/>
      <c r="AG436" s="17"/>
      <c r="AH436" s="17"/>
      <c r="AI436" s="17"/>
      <c r="AJ436" s="17"/>
      <c r="AK436" s="17"/>
      <c r="AL436" s="17"/>
      <c r="AM436" s="17"/>
      <c r="AN436" s="17"/>
      <c r="AO436" s="17"/>
      <c r="AP436" s="17"/>
      <c r="AQ436" s="17"/>
      <c r="AR436" s="17"/>
      <c r="AS436" s="17"/>
      <c r="AT436" s="17"/>
      <c r="AU436" s="17"/>
      <c r="AV436" s="17"/>
      <c r="AW436" s="17"/>
      <c r="AX436" s="17"/>
      <c r="AY436" s="17"/>
      <c r="AZ436" s="17"/>
      <c r="BA436" s="17"/>
      <c r="BB436" s="17"/>
      <c r="BC436" s="17"/>
      <c r="BD436" s="17"/>
      <c r="BE436" s="17"/>
      <c r="BF436" s="17"/>
      <c r="BG436" s="17"/>
      <c r="BH436" s="17"/>
      <c r="BI436" s="17"/>
      <c r="BJ436" s="17"/>
      <c r="BK436" s="17"/>
      <c r="BL436" s="17"/>
      <c r="BM436" s="17"/>
      <c r="BN436" s="17"/>
      <c r="BO436" s="17"/>
      <c r="BP436" s="17"/>
      <c r="BQ436" s="17"/>
      <c r="BR436" s="17"/>
      <c r="BS436" s="17"/>
      <c r="BT436" s="17"/>
      <c r="BU436" s="17"/>
      <c r="BV436" s="17"/>
      <c r="BW436" s="17"/>
      <c r="BX436" s="17"/>
      <c r="BY436" s="17"/>
      <c r="BZ436" s="17"/>
      <c r="CA436" s="17"/>
      <c r="CB436" s="17"/>
      <c r="CC436" s="17"/>
      <c r="CD436" s="17"/>
      <c r="CE436" s="17"/>
      <c r="CF436" s="17"/>
      <c r="CG436" s="17"/>
      <c r="CH436" s="17"/>
      <c r="CI436" s="17"/>
      <c r="CJ436" s="17"/>
      <c r="CK436" s="17"/>
      <c r="CL436" s="17"/>
      <c r="CM436" s="17"/>
      <c r="CN436" s="17"/>
      <c r="CO436" s="17"/>
      <c r="CP436" s="17"/>
      <c r="CQ436" s="17"/>
      <c r="CR436" s="17"/>
      <c r="CS436" s="17"/>
      <c r="CT436" s="17"/>
      <c r="CU436" s="17"/>
      <c r="CV436" s="17"/>
      <c r="CW436" s="17"/>
      <c r="CX436" s="17"/>
      <c r="CY436" s="17"/>
      <c r="CZ436" s="17"/>
      <c r="DA436" s="17"/>
      <c r="DB436" s="17"/>
      <c r="DC436" s="17"/>
      <c r="DD436" s="17"/>
      <c r="DE436" s="17"/>
      <c r="DF436" s="17"/>
      <c r="DG436" s="17"/>
      <c r="DH436" s="17"/>
      <c r="DI436" s="17"/>
      <c r="DJ436" s="17"/>
      <c r="DK436" s="17"/>
      <c r="DL436" s="17"/>
      <c r="DM436" s="17"/>
      <c r="DN436" s="17"/>
      <c r="DO436" s="17"/>
      <c r="DP436" s="17"/>
      <c r="DQ436" s="17"/>
      <c r="DR436" s="17"/>
      <c r="DS436" s="17"/>
      <c r="DT436" s="17"/>
      <c r="DU436" s="17"/>
      <c r="DV436" s="17"/>
      <c r="DW436" s="17"/>
      <c r="DX436" s="17"/>
      <c r="DY436" s="17"/>
      <c r="DZ436" s="17"/>
      <c r="EA436" s="17"/>
      <c r="EB436" s="17"/>
      <c r="EC436" s="17"/>
      <c r="ED436" s="17"/>
      <c r="EE436" s="17"/>
      <c r="EF436" s="17"/>
      <c r="EG436" s="17"/>
      <c r="EH436" s="17"/>
      <c r="EI436" s="17"/>
      <c r="EJ436" s="17"/>
      <c r="EK436" s="17"/>
      <c r="EL436" s="17"/>
      <c r="EM436" s="17"/>
      <c r="EN436" s="17"/>
      <c r="EO436" s="17"/>
      <c r="EP436" s="17"/>
      <c r="EQ436" s="17"/>
      <c r="ER436" s="17"/>
      <c r="ES436" s="17"/>
      <c r="ET436" s="17"/>
      <c r="EU436" s="17"/>
      <c r="EV436" s="17"/>
      <c r="EW436" s="17"/>
      <c r="EX436" s="17"/>
      <c r="EY436" s="17"/>
      <c r="EZ436" s="17"/>
      <c r="FA436" s="17"/>
      <c r="FB436" s="17"/>
      <c r="FC436" s="17"/>
      <c r="FD436" s="17"/>
      <c r="FE436" s="17"/>
      <c r="FF436" s="17"/>
      <c r="FG436" s="17"/>
      <c r="FH436" s="17"/>
      <c r="FI436" s="17"/>
      <c r="FJ436" s="17"/>
      <c r="FK436" s="17"/>
      <c r="FL436" s="17"/>
      <c r="FM436" s="17"/>
      <c r="FN436" s="17"/>
      <c r="FO436" s="17"/>
      <c r="FP436" s="17"/>
      <c r="FQ436" s="17"/>
      <c r="FR436" s="17"/>
      <c r="FS436" s="17"/>
      <c r="FT436" s="17"/>
      <c r="FU436" s="17"/>
      <c r="FV436" s="17"/>
      <c r="FW436" s="17"/>
      <c r="FX436" s="17"/>
      <c r="FY436" s="17"/>
      <c r="FZ436" s="17"/>
      <c r="GA436" s="17"/>
      <c r="GB436" s="17"/>
      <c r="GC436" s="17"/>
      <c r="GD436" s="17"/>
      <c r="GE436" s="17"/>
      <c r="GF436" s="17"/>
      <c r="GG436" s="17"/>
      <c r="GH436" s="17"/>
      <c r="GI436" s="17"/>
      <c r="GJ436" s="17"/>
      <c r="GK436" s="17"/>
      <c r="GL436" s="17"/>
      <c r="GM436" s="17"/>
      <c r="GN436" s="17"/>
      <c r="GO436" s="17"/>
      <c r="GP436" s="17"/>
      <c r="GQ436" s="17"/>
      <c r="GR436" s="17"/>
      <c r="GS436" s="17"/>
      <c r="GT436" s="17"/>
      <c r="GU436" s="17"/>
      <c r="GV436" s="17"/>
      <c r="GW436" s="17"/>
      <c r="GX436" s="17"/>
      <c r="GY436" s="17"/>
      <c r="GZ436" s="17"/>
      <c r="HA436" s="17"/>
      <c r="HB436" s="17"/>
      <c r="HC436" s="17"/>
      <c r="HD436" s="17"/>
      <c r="HE436" s="17"/>
      <c r="HF436" s="17"/>
      <c r="HG436" s="17"/>
      <c r="HH436" s="17"/>
      <c r="HI436" s="17"/>
      <c r="HJ436" s="17"/>
      <c r="HK436" s="17"/>
      <c r="HL436" s="17"/>
      <c r="HM436" s="17"/>
      <c r="HN436" s="17"/>
    </row>
    <row r="437" spans="2:222" s="18" customFormat="1" ht="33.75">
      <c r="B437" s="129" t="s">
        <v>567</v>
      </c>
      <c r="C437" s="7" t="s">
        <v>820</v>
      </c>
      <c r="D437" s="38" t="s">
        <v>5</v>
      </c>
      <c r="E437" s="129">
        <v>18</v>
      </c>
      <c r="F437" s="129" t="s">
        <v>6</v>
      </c>
      <c r="G437" s="129" t="s">
        <v>22</v>
      </c>
      <c r="H437" s="15" t="s">
        <v>518</v>
      </c>
      <c r="I437" s="16">
        <v>436.26</v>
      </c>
      <c r="J437" s="16">
        <f t="shared" si="22"/>
        <v>7852.68</v>
      </c>
      <c r="K437" s="17"/>
      <c r="L437" s="17"/>
      <c r="M437" s="17"/>
      <c r="N437" s="17"/>
      <c r="O437" s="17"/>
      <c r="P437" s="17"/>
      <c r="Q437" s="17"/>
      <c r="R437" s="17"/>
      <c r="S437" s="17"/>
      <c r="T437" s="17"/>
      <c r="U437" s="17"/>
      <c r="V437" s="17"/>
      <c r="W437" s="17"/>
      <c r="X437" s="17"/>
      <c r="Y437" s="17"/>
      <c r="Z437" s="17"/>
      <c r="AA437" s="17"/>
      <c r="AB437" s="17"/>
      <c r="AC437" s="17"/>
      <c r="AD437" s="17"/>
      <c r="AE437" s="17"/>
      <c r="AF437" s="17"/>
      <c r="AG437" s="17"/>
      <c r="AH437" s="17"/>
      <c r="AI437" s="17"/>
      <c r="AJ437" s="17"/>
      <c r="AK437" s="17"/>
      <c r="AL437" s="17"/>
      <c r="AM437" s="17"/>
      <c r="AN437" s="17"/>
      <c r="AO437" s="17"/>
      <c r="AP437" s="17"/>
      <c r="AQ437" s="17"/>
      <c r="AR437" s="17"/>
      <c r="AS437" s="17"/>
      <c r="AT437" s="17"/>
      <c r="AU437" s="17"/>
      <c r="AV437" s="17"/>
      <c r="AW437" s="17"/>
      <c r="AX437" s="17"/>
      <c r="AY437" s="17"/>
      <c r="AZ437" s="17"/>
      <c r="BA437" s="17"/>
      <c r="BB437" s="17"/>
      <c r="BC437" s="17"/>
      <c r="BD437" s="17"/>
      <c r="BE437" s="17"/>
      <c r="BF437" s="17"/>
      <c r="BG437" s="17"/>
      <c r="BH437" s="17"/>
      <c r="BI437" s="17"/>
      <c r="BJ437" s="17"/>
      <c r="BK437" s="17"/>
      <c r="BL437" s="17"/>
      <c r="BM437" s="17"/>
      <c r="BN437" s="17"/>
      <c r="BO437" s="17"/>
      <c r="BP437" s="17"/>
      <c r="BQ437" s="17"/>
      <c r="BR437" s="17"/>
      <c r="BS437" s="17"/>
      <c r="BT437" s="17"/>
      <c r="BU437" s="17"/>
      <c r="BV437" s="17"/>
      <c r="BW437" s="17"/>
      <c r="BX437" s="17"/>
      <c r="BY437" s="17"/>
      <c r="BZ437" s="17"/>
      <c r="CA437" s="17"/>
      <c r="CB437" s="17"/>
      <c r="CC437" s="17"/>
      <c r="CD437" s="17"/>
      <c r="CE437" s="17"/>
      <c r="CF437" s="17"/>
      <c r="CG437" s="17"/>
      <c r="CH437" s="17"/>
      <c r="CI437" s="17"/>
      <c r="CJ437" s="17"/>
      <c r="CK437" s="17"/>
      <c r="CL437" s="17"/>
      <c r="CM437" s="17"/>
      <c r="CN437" s="17"/>
      <c r="CO437" s="17"/>
      <c r="CP437" s="17"/>
      <c r="CQ437" s="17"/>
      <c r="CR437" s="17"/>
      <c r="CS437" s="17"/>
      <c r="CT437" s="17"/>
      <c r="CU437" s="17"/>
      <c r="CV437" s="17"/>
      <c r="CW437" s="17"/>
      <c r="CX437" s="17"/>
      <c r="CY437" s="17"/>
      <c r="CZ437" s="17"/>
      <c r="DA437" s="17"/>
      <c r="DB437" s="17"/>
      <c r="DC437" s="17"/>
      <c r="DD437" s="17"/>
      <c r="DE437" s="17"/>
      <c r="DF437" s="17"/>
      <c r="DG437" s="17"/>
      <c r="DH437" s="17"/>
      <c r="DI437" s="17"/>
      <c r="DJ437" s="17"/>
      <c r="DK437" s="17"/>
      <c r="DL437" s="17"/>
      <c r="DM437" s="17"/>
      <c r="DN437" s="17"/>
      <c r="DO437" s="17"/>
      <c r="DP437" s="17"/>
      <c r="DQ437" s="17"/>
      <c r="DR437" s="17"/>
      <c r="DS437" s="17"/>
      <c r="DT437" s="17"/>
      <c r="DU437" s="17"/>
      <c r="DV437" s="17"/>
      <c r="DW437" s="17"/>
      <c r="DX437" s="17"/>
      <c r="DY437" s="17"/>
      <c r="DZ437" s="17"/>
      <c r="EA437" s="17"/>
      <c r="EB437" s="17"/>
      <c r="EC437" s="17"/>
      <c r="ED437" s="17"/>
      <c r="EE437" s="17"/>
      <c r="EF437" s="17"/>
      <c r="EG437" s="17"/>
      <c r="EH437" s="17"/>
      <c r="EI437" s="17"/>
      <c r="EJ437" s="17"/>
      <c r="EK437" s="17"/>
      <c r="EL437" s="17"/>
      <c r="EM437" s="17"/>
      <c r="EN437" s="17"/>
      <c r="EO437" s="17"/>
      <c r="EP437" s="17"/>
      <c r="EQ437" s="17"/>
      <c r="ER437" s="17"/>
      <c r="ES437" s="17"/>
      <c r="ET437" s="17"/>
      <c r="EU437" s="17"/>
      <c r="EV437" s="17"/>
      <c r="EW437" s="17"/>
      <c r="EX437" s="17"/>
      <c r="EY437" s="17"/>
      <c r="EZ437" s="17"/>
      <c r="FA437" s="17"/>
      <c r="FB437" s="17"/>
      <c r="FC437" s="17"/>
      <c r="FD437" s="17"/>
      <c r="FE437" s="17"/>
      <c r="FF437" s="17"/>
      <c r="FG437" s="17"/>
      <c r="FH437" s="17"/>
      <c r="FI437" s="17"/>
      <c r="FJ437" s="17"/>
      <c r="FK437" s="17"/>
      <c r="FL437" s="17"/>
      <c r="FM437" s="17"/>
      <c r="FN437" s="17"/>
      <c r="FO437" s="17"/>
      <c r="FP437" s="17"/>
      <c r="FQ437" s="17"/>
      <c r="FR437" s="17"/>
      <c r="FS437" s="17"/>
      <c r="FT437" s="17"/>
      <c r="FU437" s="17"/>
      <c r="FV437" s="17"/>
      <c r="FW437" s="17"/>
      <c r="FX437" s="17"/>
      <c r="FY437" s="17"/>
      <c r="FZ437" s="17"/>
      <c r="GA437" s="17"/>
      <c r="GB437" s="17"/>
      <c r="GC437" s="17"/>
      <c r="GD437" s="17"/>
      <c r="GE437" s="17"/>
      <c r="GF437" s="17"/>
      <c r="GG437" s="17"/>
      <c r="GH437" s="17"/>
      <c r="GI437" s="17"/>
      <c r="GJ437" s="17"/>
      <c r="GK437" s="17"/>
      <c r="GL437" s="17"/>
      <c r="GM437" s="17"/>
      <c r="GN437" s="17"/>
      <c r="GO437" s="17"/>
      <c r="GP437" s="17"/>
      <c r="GQ437" s="17"/>
      <c r="GR437" s="17"/>
      <c r="GS437" s="17"/>
      <c r="GT437" s="17"/>
      <c r="GU437" s="17"/>
      <c r="GV437" s="17"/>
      <c r="GW437" s="17"/>
      <c r="GX437" s="17"/>
      <c r="GY437" s="17"/>
      <c r="GZ437" s="17"/>
      <c r="HA437" s="17"/>
      <c r="HB437" s="17"/>
      <c r="HC437" s="17"/>
      <c r="HD437" s="17"/>
      <c r="HE437" s="17"/>
      <c r="HF437" s="17"/>
      <c r="HG437" s="17"/>
      <c r="HH437" s="17"/>
      <c r="HI437" s="17"/>
      <c r="HJ437" s="17"/>
      <c r="HK437" s="17"/>
      <c r="HL437" s="17"/>
      <c r="HM437" s="17"/>
      <c r="HN437" s="17"/>
    </row>
    <row r="438" spans="2:222" s="18" customFormat="1" ht="22.5">
      <c r="B438" s="129" t="s">
        <v>1018</v>
      </c>
      <c r="C438" s="7" t="s">
        <v>899</v>
      </c>
      <c r="D438" s="38" t="s">
        <v>5</v>
      </c>
      <c r="E438" s="129">
        <v>188</v>
      </c>
      <c r="F438" s="129" t="s">
        <v>29</v>
      </c>
      <c r="G438" s="129" t="s">
        <v>22</v>
      </c>
      <c r="H438" s="15" t="s">
        <v>900</v>
      </c>
      <c r="I438" s="16">
        <v>15.21</v>
      </c>
      <c r="J438" s="16">
        <f t="shared" si="22"/>
        <v>2859.48</v>
      </c>
      <c r="K438" s="17"/>
      <c r="L438" s="17"/>
      <c r="M438" s="17"/>
      <c r="N438" s="17"/>
      <c r="O438" s="17"/>
      <c r="P438" s="17"/>
      <c r="Q438" s="17"/>
      <c r="R438" s="17"/>
      <c r="S438" s="17"/>
      <c r="T438" s="17"/>
      <c r="U438" s="17"/>
      <c r="V438" s="17"/>
      <c r="W438" s="17"/>
      <c r="X438" s="17"/>
      <c r="Y438" s="17"/>
      <c r="Z438" s="17"/>
      <c r="AA438" s="17"/>
      <c r="AB438" s="17"/>
      <c r="AC438" s="17"/>
      <c r="AD438" s="17"/>
      <c r="AE438" s="17"/>
      <c r="AF438" s="17"/>
      <c r="AG438" s="17"/>
      <c r="AH438" s="17"/>
      <c r="AI438" s="17"/>
      <c r="AJ438" s="17"/>
      <c r="AK438" s="17"/>
      <c r="AL438" s="17"/>
      <c r="AM438" s="17"/>
      <c r="AN438" s="17"/>
      <c r="AO438" s="17"/>
      <c r="AP438" s="17"/>
      <c r="AQ438" s="17"/>
      <c r="AR438" s="17"/>
      <c r="AS438" s="17"/>
      <c r="AT438" s="17"/>
      <c r="AU438" s="17"/>
      <c r="AV438" s="17"/>
      <c r="AW438" s="17"/>
      <c r="AX438" s="17"/>
      <c r="AY438" s="17"/>
      <c r="AZ438" s="17"/>
      <c r="BA438" s="17"/>
      <c r="BB438" s="17"/>
      <c r="BC438" s="17"/>
      <c r="BD438" s="17"/>
      <c r="BE438" s="17"/>
      <c r="BF438" s="17"/>
      <c r="BG438" s="17"/>
      <c r="BH438" s="17"/>
      <c r="BI438" s="17"/>
      <c r="BJ438" s="17"/>
      <c r="BK438" s="17"/>
      <c r="BL438" s="17"/>
      <c r="BM438" s="17"/>
      <c r="BN438" s="17"/>
      <c r="BO438" s="17"/>
      <c r="BP438" s="17"/>
      <c r="BQ438" s="17"/>
      <c r="BR438" s="17"/>
      <c r="BS438" s="17"/>
      <c r="BT438" s="17"/>
      <c r="BU438" s="17"/>
      <c r="BV438" s="17"/>
      <c r="BW438" s="17"/>
      <c r="BX438" s="17"/>
      <c r="BY438" s="17"/>
      <c r="BZ438" s="17"/>
      <c r="CA438" s="17"/>
      <c r="CB438" s="17"/>
      <c r="CC438" s="17"/>
      <c r="CD438" s="17"/>
      <c r="CE438" s="17"/>
      <c r="CF438" s="17"/>
      <c r="CG438" s="17"/>
      <c r="CH438" s="17"/>
      <c r="CI438" s="17"/>
      <c r="CJ438" s="17"/>
      <c r="CK438" s="17"/>
      <c r="CL438" s="17"/>
      <c r="CM438" s="17"/>
      <c r="CN438" s="17"/>
      <c r="CO438" s="17"/>
      <c r="CP438" s="17"/>
      <c r="CQ438" s="17"/>
      <c r="CR438" s="17"/>
      <c r="CS438" s="17"/>
      <c r="CT438" s="17"/>
      <c r="CU438" s="17"/>
      <c r="CV438" s="17"/>
      <c r="CW438" s="17"/>
      <c r="CX438" s="17"/>
      <c r="CY438" s="17"/>
      <c r="CZ438" s="17"/>
      <c r="DA438" s="17"/>
      <c r="DB438" s="17"/>
      <c r="DC438" s="17"/>
      <c r="DD438" s="17"/>
      <c r="DE438" s="17"/>
      <c r="DF438" s="17"/>
      <c r="DG438" s="17"/>
      <c r="DH438" s="17"/>
      <c r="DI438" s="17"/>
      <c r="DJ438" s="17"/>
      <c r="DK438" s="17"/>
      <c r="DL438" s="17"/>
      <c r="DM438" s="17"/>
      <c r="DN438" s="17"/>
      <c r="DO438" s="17"/>
      <c r="DP438" s="17"/>
      <c r="DQ438" s="17"/>
      <c r="DR438" s="17"/>
      <c r="DS438" s="17"/>
      <c r="DT438" s="17"/>
      <c r="DU438" s="17"/>
      <c r="DV438" s="17"/>
      <c r="DW438" s="17"/>
      <c r="DX438" s="17"/>
      <c r="DY438" s="17"/>
      <c r="DZ438" s="17"/>
      <c r="EA438" s="17"/>
      <c r="EB438" s="17"/>
      <c r="EC438" s="17"/>
      <c r="ED438" s="17"/>
      <c r="EE438" s="17"/>
      <c r="EF438" s="17"/>
      <c r="EG438" s="17"/>
      <c r="EH438" s="17"/>
      <c r="EI438" s="17"/>
      <c r="EJ438" s="17"/>
      <c r="EK438" s="17"/>
      <c r="EL438" s="17"/>
      <c r="EM438" s="17"/>
      <c r="EN438" s="17"/>
      <c r="EO438" s="17"/>
      <c r="EP438" s="17"/>
      <c r="EQ438" s="17"/>
      <c r="ER438" s="17"/>
      <c r="ES438" s="17"/>
      <c r="ET438" s="17"/>
      <c r="EU438" s="17"/>
      <c r="EV438" s="17"/>
      <c r="EW438" s="17"/>
      <c r="EX438" s="17"/>
      <c r="EY438" s="17"/>
      <c r="EZ438" s="17"/>
      <c r="FA438" s="17"/>
      <c r="FB438" s="17"/>
      <c r="FC438" s="17"/>
      <c r="FD438" s="17"/>
      <c r="FE438" s="17"/>
      <c r="FF438" s="17"/>
      <c r="FG438" s="17"/>
      <c r="FH438" s="17"/>
      <c r="FI438" s="17"/>
      <c r="FJ438" s="17"/>
      <c r="FK438" s="17"/>
      <c r="FL438" s="17"/>
      <c r="FM438" s="17"/>
      <c r="FN438" s="17"/>
      <c r="FO438" s="17"/>
      <c r="FP438" s="17"/>
      <c r="FQ438" s="17"/>
      <c r="FR438" s="17"/>
      <c r="FS438" s="17"/>
      <c r="FT438" s="17"/>
      <c r="FU438" s="17"/>
      <c r="FV438" s="17"/>
      <c r="FW438" s="17"/>
      <c r="FX438" s="17"/>
      <c r="FY438" s="17"/>
      <c r="FZ438" s="17"/>
      <c r="GA438" s="17"/>
      <c r="GB438" s="17"/>
      <c r="GC438" s="17"/>
      <c r="GD438" s="17"/>
      <c r="GE438" s="17"/>
      <c r="GF438" s="17"/>
      <c r="GG438" s="17"/>
      <c r="GH438" s="17"/>
      <c r="GI438" s="17"/>
      <c r="GJ438" s="17"/>
      <c r="GK438" s="17"/>
      <c r="GL438" s="17"/>
      <c r="GM438" s="17"/>
      <c r="GN438" s="17"/>
      <c r="GO438" s="17"/>
      <c r="GP438" s="17"/>
      <c r="GQ438" s="17"/>
      <c r="GR438" s="17"/>
      <c r="GS438" s="17"/>
      <c r="GT438" s="17"/>
      <c r="GU438" s="17"/>
      <c r="GV438" s="17"/>
      <c r="GW438" s="17"/>
      <c r="GX438" s="17"/>
      <c r="GY438" s="17"/>
      <c r="GZ438" s="17"/>
      <c r="HA438" s="17"/>
      <c r="HB438" s="17"/>
      <c r="HC438" s="17"/>
      <c r="HD438" s="17"/>
      <c r="HE438" s="17"/>
      <c r="HF438" s="17"/>
      <c r="HG438" s="17"/>
      <c r="HH438" s="17"/>
      <c r="HI438" s="17"/>
      <c r="HJ438" s="17"/>
      <c r="HK438" s="17"/>
      <c r="HL438" s="17"/>
      <c r="HM438" s="17"/>
      <c r="HN438" s="17"/>
    </row>
    <row r="439" spans="2:222" s="18" customFormat="1" ht="33.75">
      <c r="B439" s="129" t="s">
        <v>1019</v>
      </c>
      <c r="C439" s="7" t="s">
        <v>519</v>
      </c>
      <c r="D439" s="38" t="s">
        <v>5</v>
      </c>
      <c r="E439" s="129">
        <v>5</v>
      </c>
      <c r="F439" s="129" t="s">
        <v>6</v>
      </c>
      <c r="G439" s="129" t="s">
        <v>206</v>
      </c>
      <c r="H439" s="15">
        <v>91306</v>
      </c>
      <c r="I439" s="16">
        <v>106.64</v>
      </c>
      <c r="J439" s="16">
        <f t="shared" si="22"/>
        <v>533.20000000000005</v>
      </c>
      <c r="K439" s="17"/>
      <c r="L439" s="17"/>
      <c r="M439" s="17"/>
      <c r="N439" s="17"/>
      <c r="O439" s="17"/>
      <c r="P439" s="17"/>
      <c r="Q439" s="17"/>
      <c r="R439" s="17"/>
      <c r="S439" s="17"/>
      <c r="T439" s="17"/>
      <c r="U439" s="17"/>
      <c r="V439" s="17"/>
      <c r="W439" s="17"/>
      <c r="X439" s="17"/>
      <c r="Y439" s="17"/>
      <c r="Z439" s="17"/>
      <c r="AA439" s="17"/>
      <c r="AB439" s="17"/>
      <c r="AC439" s="17"/>
      <c r="AD439" s="17"/>
      <c r="AE439" s="17"/>
      <c r="AF439" s="17"/>
      <c r="AG439" s="17"/>
      <c r="AH439" s="17"/>
      <c r="AI439" s="17"/>
      <c r="AJ439" s="17"/>
      <c r="AK439" s="17"/>
      <c r="AL439" s="17"/>
      <c r="AM439" s="17"/>
      <c r="AN439" s="17"/>
      <c r="AO439" s="17"/>
      <c r="AP439" s="17"/>
      <c r="AQ439" s="17"/>
      <c r="AR439" s="17"/>
      <c r="AS439" s="17"/>
      <c r="AT439" s="17"/>
      <c r="AU439" s="17"/>
      <c r="AV439" s="17"/>
      <c r="AW439" s="17"/>
      <c r="AX439" s="17"/>
      <c r="AY439" s="17"/>
      <c r="AZ439" s="17"/>
      <c r="BA439" s="17"/>
      <c r="BB439" s="17"/>
      <c r="BC439" s="17"/>
      <c r="BD439" s="17"/>
      <c r="BE439" s="17"/>
      <c r="BF439" s="17"/>
      <c r="BG439" s="17"/>
      <c r="BH439" s="17"/>
      <c r="BI439" s="17"/>
      <c r="BJ439" s="17"/>
      <c r="BK439" s="17"/>
      <c r="BL439" s="17"/>
      <c r="BM439" s="17"/>
      <c r="BN439" s="17"/>
      <c r="BO439" s="17"/>
      <c r="BP439" s="17"/>
      <c r="BQ439" s="17"/>
      <c r="BR439" s="17"/>
      <c r="BS439" s="17"/>
      <c r="BT439" s="17"/>
      <c r="BU439" s="17"/>
      <c r="BV439" s="17"/>
      <c r="BW439" s="17"/>
      <c r="BX439" s="17"/>
      <c r="BY439" s="17"/>
      <c r="BZ439" s="17"/>
      <c r="CA439" s="17"/>
      <c r="CB439" s="17"/>
      <c r="CC439" s="17"/>
      <c r="CD439" s="17"/>
      <c r="CE439" s="17"/>
      <c r="CF439" s="17"/>
      <c r="CG439" s="17"/>
      <c r="CH439" s="17"/>
      <c r="CI439" s="17"/>
      <c r="CJ439" s="17"/>
      <c r="CK439" s="17"/>
      <c r="CL439" s="17"/>
      <c r="CM439" s="17"/>
      <c r="CN439" s="17"/>
      <c r="CO439" s="17"/>
      <c r="CP439" s="17"/>
      <c r="CQ439" s="17"/>
      <c r="CR439" s="17"/>
      <c r="CS439" s="17"/>
      <c r="CT439" s="17"/>
      <c r="CU439" s="17"/>
      <c r="CV439" s="17"/>
      <c r="CW439" s="17"/>
      <c r="CX439" s="17"/>
      <c r="CY439" s="17"/>
      <c r="CZ439" s="17"/>
      <c r="DA439" s="17"/>
      <c r="DB439" s="17"/>
      <c r="DC439" s="17"/>
      <c r="DD439" s="17"/>
      <c r="DE439" s="17"/>
      <c r="DF439" s="17"/>
      <c r="DG439" s="17"/>
      <c r="DH439" s="17"/>
      <c r="DI439" s="17"/>
      <c r="DJ439" s="17"/>
      <c r="DK439" s="17"/>
      <c r="DL439" s="17"/>
      <c r="DM439" s="17"/>
      <c r="DN439" s="17"/>
      <c r="DO439" s="17"/>
      <c r="DP439" s="17"/>
      <c r="DQ439" s="17"/>
      <c r="DR439" s="17"/>
      <c r="DS439" s="17"/>
      <c r="DT439" s="17"/>
      <c r="DU439" s="17"/>
      <c r="DV439" s="17"/>
      <c r="DW439" s="17"/>
      <c r="DX439" s="17"/>
      <c r="DY439" s="17"/>
      <c r="DZ439" s="17"/>
      <c r="EA439" s="17"/>
      <c r="EB439" s="17"/>
      <c r="EC439" s="17"/>
      <c r="ED439" s="17"/>
      <c r="EE439" s="17"/>
      <c r="EF439" s="17"/>
      <c r="EG439" s="17"/>
      <c r="EH439" s="17"/>
      <c r="EI439" s="17"/>
      <c r="EJ439" s="17"/>
      <c r="EK439" s="17"/>
      <c r="EL439" s="17"/>
      <c r="EM439" s="17"/>
      <c r="EN439" s="17"/>
      <c r="EO439" s="17"/>
      <c r="EP439" s="17"/>
      <c r="EQ439" s="17"/>
      <c r="ER439" s="17"/>
      <c r="ES439" s="17"/>
      <c r="ET439" s="17"/>
      <c r="EU439" s="17"/>
      <c r="EV439" s="17"/>
      <c r="EW439" s="17"/>
      <c r="EX439" s="17"/>
      <c r="EY439" s="17"/>
      <c r="EZ439" s="17"/>
      <c r="FA439" s="17"/>
      <c r="FB439" s="17"/>
      <c r="FC439" s="17"/>
      <c r="FD439" s="17"/>
      <c r="FE439" s="17"/>
      <c r="FF439" s="17"/>
      <c r="FG439" s="17"/>
      <c r="FH439" s="17"/>
      <c r="FI439" s="17"/>
      <c r="FJ439" s="17"/>
      <c r="FK439" s="17"/>
      <c r="FL439" s="17"/>
      <c r="FM439" s="17"/>
      <c r="FN439" s="17"/>
      <c r="FO439" s="17"/>
      <c r="FP439" s="17"/>
      <c r="FQ439" s="17"/>
      <c r="FR439" s="17"/>
      <c r="FS439" s="17"/>
      <c r="FT439" s="17"/>
      <c r="FU439" s="17"/>
      <c r="FV439" s="17"/>
      <c r="FW439" s="17"/>
      <c r="FX439" s="17"/>
      <c r="FY439" s="17"/>
      <c r="FZ439" s="17"/>
      <c r="GA439" s="17"/>
      <c r="GB439" s="17"/>
      <c r="GC439" s="17"/>
      <c r="GD439" s="17"/>
      <c r="GE439" s="17"/>
      <c r="GF439" s="17"/>
      <c r="GG439" s="17"/>
      <c r="GH439" s="17"/>
      <c r="GI439" s="17"/>
      <c r="GJ439" s="17"/>
      <c r="GK439" s="17"/>
      <c r="GL439" s="17"/>
      <c r="GM439" s="17"/>
      <c r="GN439" s="17"/>
      <c r="GO439" s="17"/>
      <c r="GP439" s="17"/>
      <c r="GQ439" s="17"/>
      <c r="GR439" s="17"/>
      <c r="GS439" s="17"/>
      <c r="GT439" s="17"/>
      <c r="GU439" s="17"/>
      <c r="GV439" s="17"/>
      <c r="GW439" s="17"/>
      <c r="GX439" s="17"/>
      <c r="GY439" s="17"/>
      <c r="GZ439" s="17"/>
      <c r="HA439" s="17"/>
      <c r="HB439" s="17"/>
      <c r="HC439" s="17"/>
      <c r="HD439" s="17"/>
      <c r="HE439" s="17"/>
      <c r="HF439" s="17"/>
      <c r="HG439" s="17"/>
      <c r="HH439" s="17"/>
      <c r="HI439" s="17"/>
      <c r="HJ439" s="17"/>
      <c r="HK439" s="17"/>
      <c r="HL439" s="17"/>
      <c r="HM439" s="17"/>
      <c r="HN439" s="17"/>
    </row>
    <row r="440" spans="2:222" s="18" customFormat="1" ht="21.75" customHeight="1">
      <c r="B440" s="129" t="s">
        <v>1020</v>
      </c>
      <c r="C440" s="7" t="s">
        <v>520</v>
      </c>
      <c r="D440" s="38" t="s">
        <v>5</v>
      </c>
      <c r="E440" s="129">
        <v>6.78</v>
      </c>
      <c r="F440" s="129" t="s">
        <v>29</v>
      </c>
      <c r="G440" s="129" t="s">
        <v>206</v>
      </c>
      <c r="H440" s="12">
        <v>91341</v>
      </c>
      <c r="I440" s="16">
        <v>478.62</v>
      </c>
      <c r="J440" s="16">
        <f t="shared" si="22"/>
        <v>3245.0436</v>
      </c>
      <c r="K440" s="17"/>
      <c r="L440" s="17"/>
      <c r="M440" s="17"/>
      <c r="N440" s="17"/>
      <c r="O440" s="17"/>
      <c r="P440" s="17"/>
      <c r="Q440" s="17"/>
      <c r="R440" s="17"/>
      <c r="S440" s="17"/>
      <c r="T440" s="17"/>
      <c r="U440" s="17"/>
      <c r="V440" s="17"/>
      <c r="W440" s="17"/>
      <c r="X440" s="17"/>
      <c r="Y440" s="17"/>
      <c r="Z440" s="17"/>
      <c r="AA440" s="17"/>
      <c r="AB440" s="17"/>
      <c r="AC440" s="17"/>
      <c r="AD440" s="17"/>
      <c r="AE440" s="17"/>
      <c r="AF440" s="17"/>
      <c r="AG440" s="17"/>
      <c r="AH440" s="17"/>
      <c r="AI440" s="17"/>
      <c r="AJ440" s="17"/>
      <c r="AK440" s="17"/>
      <c r="AL440" s="17"/>
      <c r="AM440" s="17"/>
      <c r="AN440" s="17"/>
      <c r="AO440" s="17"/>
      <c r="AP440" s="17"/>
      <c r="AQ440" s="17"/>
      <c r="AR440" s="17"/>
      <c r="AS440" s="17"/>
      <c r="AT440" s="17"/>
      <c r="AU440" s="17"/>
      <c r="AV440" s="17"/>
      <c r="AW440" s="17"/>
      <c r="AX440" s="17"/>
      <c r="AY440" s="17"/>
      <c r="AZ440" s="17"/>
      <c r="BA440" s="17"/>
      <c r="BB440" s="17"/>
      <c r="BC440" s="17"/>
      <c r="BD440" s="17"/>
      <c r="BE440" s="17"/>
      <c r="BF440" s="17"/>
      <c r="BG440" s="17"/>
      <c r="BH440" s="17"/>
      <c r="BI440" s="17"/>
      <c r="BJ440" s="17"/>
      <c r="BK440" s="17"/>
      <c r="BL440" s="17"/>
      <c r="BM440" s="17"/>
      <c r="BN440" s="17"/>
      <c r="BO440" s="17"/>
      <c r="BP440" s="17"/>
      <c r="BQ440" s="17"/>
      <c r="BR440" s="17"/>
      <c r="BS440" s="17"/>
      <c r="BT440" s="17"/>
      <c r="BU440" s="17"/>
      <c r="BV440" s="17"/>
      <c r="BW440" s="17"/>
      <c r="BX440" s="17"/>
      <c r="BY440" s="17"/>
      <c r="BZ440" s="17"/>
      <c r="CA440" s="17"/>
      <c r="CB440" s="17"/>
      <c r="CC440" s="17"/>
      <c r="CD440" s="17"/>
      <c r="CE440" s="17"/>
      <c r="CF440" s="17"/>
      <c r="CG440" s="17"/>
      <c r="CH440" s="17"/>
      <c r="CI440" s="17"/>
      <c r="CJ440" s="17"/>
      <c r="CK440" s="17"/>
      <c r="CL440" s="17"/>
      <c r="CM440" s="17"/>
      <c r="CN440" s="17"/>
      <c r="CO440" s="17"/>
      <c r="CP440" s="17"/>
      <c r="CQ440" s="17"/>
      <c r="CR440" s="17"/>
      <c r="CS440" s="17"/>
      <c r="CT440" s="17"/>
      <c r="CU440" s="17"/>
      <c r="CV440" s="17"/>
      <c r="CW440" s="17"/>
      <c r="CX440" s="17"/>
      <c r="CY440" s="17"/>
      <c r="CZ440" s="17"/>
      <c r="DA440" s="17"/>
      <c r="DB440" s="17"/>
      <c r="DC440" s="17"/>
      <c r="DD440" s="17"/>
      <c r="DE440" s="17"/>
      <c r="DF440" s="17"/>
      <c r="DG440" s="17"/>
      <c r="DH440" s="17"/>
      <c r="DI440" s="17"/>
      <c r="DJ440" s="17"/>
      <c r="DK440" s="17"/>
      <c r="DL440" s="17"/>
      <c r="DM440" s="17"/>
      <c r="DN440" s="17"/>
      <c r="DO440" s="17"/>
      <c r="DP440" s="17"/>
      <c r="DQ440" s="17"/>
      <c r="DR440" s="17"/>
      <c r="DS440" s="17"/>
      <c r="DT440" s="17"/>
      <c r="DU440" s="17"/>
      <c r="DV440" s="17"/>
      <c r="DW440" s="17"/>
      <c r="DX440" s="17"/>
      <c r="DY440" s="17"/>
      <c r="DZ440" s="17"/>
      <c r="EA440" s="17"/>
      <c r="EB440" s="17"/>
      <c r="EC440" s="17"/>
      <c r="ED440" s="17"/>
      <c r="EE440" s="17"/>
      <c r="EF440" s="17"/>
      <c r="EG440" s="17"/>
      <c r="EH440" s="17"/>
      <c r="EI440" s="17"/>
      <c r="EJ440" s="17"/>
      <c r="EK440" s="17"/>
      <c r="EL440" s="17"/>
      <c r="EM440" s="17"/>
      <c r="EN440" s="17"/>
      <c r="EO440" s="17"/>
      <c r="EP440" s="17"/>
      <c r="EQ440" s="17"/>
      <c r="ER440" s="17"/>
      <c r="ES440" s="17"/>
      <c r="ET440" s="17"/>
      <c r="EU440" s="17"/>
      <c r="EV440" s="17"/>
      <c r="EW440" s="17"/>
      <c r="EX440" s="17"/>
      <c r="EY440" s="17"/>
      <c r="EZ440" s="17"/>
      <c r="FA440" s="17"/>
      <c r="FB440" s="17"/>
      <c r="FC440" s="17"/>
      <c r="FD440" s="17"/>
      <c r="FE440" s="17"/>
      <c r="FF440" s="17"/>
      <c r="FG440" s="17"/>
      <c r="FH440" s="17"/>
      <c r="FI440" s="17"/>
      <c r="FJ440" s="17"/>
      <c r="FK440" s="17"/>
      <c r="FL440" s="17"/>
      <c r="FM440" s="17"/>
      <c r="FN440" s="17"/>
      <c r="FO440" s="17"/>
      <c r="FP440" s="17"/>
      <c r="FQ440" s="17"/>
      <c r="FR440" s="17"/>
      <c r="FS440" s="17"/>
      <c r="FT440" s="17"/>
      <c r="FU440" s="17"/>
      <c r="FV440" s="17"/>
      <c r="FW440" s="17"/>
      <c r="FX440" s="17"/>
      <c r="FY440" s="17"/>
      <c r="FZ440" s="17"/>
      <c r="GA440" s="17"/>
      <c r="GB440" s="17"/>
      <c r="GC440" s="17"/>
      <c r="GD440" s="17"/>
      <c r="GE440" s="17"/>
      <c r="GF440" s="17"/>
      <c r="GG440" s="17"/>
      <c r="GH440" s="17"/>
      <c r="GI440" s="17"/>
      <c r="GJ440" s="17"/>
      <c r="GK440" s="17"/>
      <c r="GL440" s="17"/>
      <c r="GM440" s="17"/>
      <c r="GN440" s="17"/>
      <c r="GO440" s="17"/>
      <c r="GP440" s="17"/>
      <c r="GQ440" s="17"/>
      <c r="GR440" s="17"/>
      <c r="GS440" s="17"/>
      <c r="GT440" s="17"/>
      <c r="GU440" s="17"/>
      <c r="GV440" s="17"/>
      <c r="GW440" s="17"/>
      <c r="GX440" s="17"/>
      <c r="GY440" s="17"/>
      <c r="GZ440" s="17"/>
      <c r="HA440" s="17"/>
      <c r="HB440" s="17"/>
      <c r="HC440" s="17"/>
      <c r="HD440" s="17"/>
      <c r="HE440" s="17"/>
      <c r="HF440" s="17"/>
      <c r="HG440" s="17"/>
      <c r="HH440" s="17"/>
      <c r="HI440" s="17"/>
      <c r="HJ440" s="17"/>
      <c r="HK440" s="17"/>
      <c r="HL440" s="17"/>
      <c r="HM440" s="17"/>
      <c r="HN440" s="17"/>
    </row>
    <row r="441" spans="2:222" s="18" customFormat="1" ht="56.25">
      <c r="B441" s="129" t="s">
        <v>1021</v>
      </c>
      <c r="C441" s="7" t="s">
        <v>821</v>
      </c>
      <c r="D441" s="38" t="s">
        <v>5</v>
      </c>
      <c r="E441" s="129">
        <v>4</v>
      </c>
      <c r="F441" s="129" t="s">
        <v>6</v>
      </c>
      <c r="G441" s="129" t="s">
        <v>206</v>
      </c>
      <c r="H441" s="15">
        <v>90842</v>
      </c>
      <c r="I441" s="16">
        <v>678.31</v>
      </c>
      <c r="J441" s="16">
        <f t="shared" si="22"/>
        <v>2713.24</v>
      </c>
      <c r="K441" s="17"/>
      <c r="L441" s="17"/>
      <c r="M441" s="17"/>
      <c r="N441" s="17"/>
      <c r="O441" s="17"/>
      <c r="P441" s="17"/>
      <c r="Q441" s="17"/>
      <c r="R441" s="17"/>
      <c r="S441" s="17"/>
      <c r="T441" s="17"/>
      <c r="U441" s="17"/>
      <c r="V441" s="17"/>
      <c r="W441" s="17"/>
      <c r="X441" s="17"/>
      <c r="Y441" s="17"/>
      <c r="Z441" s="17"/>
      <c r="AA441" s="17"/>
      <c r="AB441" s="17"/>
      <c r="AC441" s="17"/>
      <c r="AD441" s="17"/>
      <c r="AE441" s="17"/>
      <c r="AF441" s="17"/>
      <c r="AG441" s="17"/>
      <c r="AH441" s="17"/>
      <c r="AI441" s="17"/>
      <c r="AJ441" s="17"/>
      <c r="AK441" s="17"/>
      <c r="AL441" s="17"/>
      <c r="AM441" s="17"/>
      <c r="AN441" s="17"/>
      <c r="AO441" s="17"/>
      <c r="AP441" s="17"/>
      <c r="AQ441" s="17"/>
      <c r="AR441" s="17"/>
      <c r="AS441" s="17"/>
      <c r="AT441" s="17"/>
      <c r="AU441" s="17"/>
      <c r="AV441" s="17"/>
      <c r="AW441" s="17"/>
      <c r="AX441" s="17"/>
      <c r="AY441" s="17"/>
      <c r="AZ441" s="17"/>
      <c r="BA441" s="17"/>
      <c r="BB441" s="17"/>
      <c r="BC441" s="17"/>
      <c r="BD441" s="17"/>
      <c r="BE441" s="17"/>
      <c r="BF441" s="17"/>
      <c r="BG441" s="17"/>
      <c r="BH441" s="17"/>
      <c r="BI441" s="17"/>
      <c r="BJ441" s="17"/>
      <c r="BK441" s="17"/>
      <c r="BL441" s="17"/>
      <c r="BM441" s="17"/>
      <c r="BN441" s="17"/>
      <c r="BO441" s="17"/>
      <c r="BP441" s="17"/>
      <c r="BQ441" s="17"/>
      <c r="BR441" s="17"/>
      <c r="BS441" s="17"/>
      <c r="BT441" s="17"/>
      <c r="BU441" s="17"/>
      <c r="BV441" s="17"/>
      <c r="BW441" s="17"/>
      <c r="BX441" s="17"/>
      <c r="BY441" s="17"/>
      <c r="BZ441" s="17"/>
      <c r="CA441" s="17"/>
      <c r="CB441" s="17"/>
      <c r="CC441" s="17"/>
      <c r="CD441" s="17"/>
      <c r="CE441" s="17"/>
      <c r="CF441" s="17"/>
      <c r="CG441" s="17"/>
      <c r="CH441" s="17"/>
      <c r="CI441" s="17"/>
      <c r="CJ441" s="17"/>
      <c r="CK441" s="17"/>
      <c r="CL441" s="17"/>
      <c r="CM441" s="17"/>
      <c r="CN441" s="17"/>
      <c r="CO441" s="17"/>
      <c r="CP441" s="17"/>
      <c r="CQ441" s="17"/>
      <c r="CR441" s="17"/>
      <c r="CS441" s="17"/>
      <c r="CT441" s="17"/>
      <c r="CU441" s="17"/>
      <c r="CV441" s="17"/>
      <c r="CW441" s="17"/>
      <c r="CX441" s="17"/>
      <c r="CY441" s="17"/>
      <c r="CZ441" s="17"/>
      <c r="DA441" s="17"/>
      <c r="DB441" s="17"/>
      <c r="DC441" s="17"/>
      <c r="DD441" s="17"/>
      <c r="DE441" s="17"/>
      <c r="DF441" s="17"/>
      <c r="DG441" s="17"/>
      <c r="DH441" s="17"/>
      <c r="DI441" s="17"/>
      <c r="DJ441" s="17"/>
      <c r="DK441" s="17"/>
      <c r="DL441" s="17"/>
      <c r="DM441" s="17"/>
      <c r="DN441" s="17"/>
      <c r="DO441" s="17"/>
      <c r="DP441" s="17"/>
      <c r="DQ441" s="17"/>
      <c r="DR441" s="17"/>
      <c r="DS441" s="17"/>
      <c r="DT441" s="17"/>
      <c r="DU441" s="17"/>
      <c r="DV441" s="17"/>
      <c r="DW441" s="17"/>
      <c r="DX441" s="17"/>
      <c r="DY441" s="17"/>
      <c r="DZ441" s="17"/>
      <c r="EA441" s="17"/>
      <c r="EB441" s="17"/>
      <c r="EC441" s="17"/>
      <c r="ED441" s="17"/>
      <c r="EE441" s="17"/>
      <c r="EF441" s="17"/>
      <c r="EG441" s="17"/>
      <c r="EH441" s="17"/>
      <c r="EI441" s="17"/>
      <c r="EJ441" s="17"/>
      <c r="EK441" s="17"/>
      <c r="EL441" s="17"/>
      <c r="EM441" s="17"/>
      <c r="EN441" s="17"/>
      <c r="EO441" s="17"/>
      <c r="EP441" s="17"/>
      <c r="EQ441" s="17"/>
      <c r="ER441" s="17"/>
      <c r="ES441" s="17"/>
      <c r="ET441" s="17"/>
      <c r="EU441" s="17"/>
      <c r="EV441" s="17"/>
      <c r="EW441" s="17"/>
      <c r="EX441" s="17"/>
      <c r="EY441" s="17"/>
      <c r="EZ441" s="17"/>
      <c r="FA441" s="17"/>
      <c r="FB441" s="17"/>
      <c r="FC441" s="17"/>
      <c r="FD441" s="17"/>
      <c r="FE441" s="17"/>
      <c r="FF441" s="17"/>
      <c r="FG441" s="17"/>
      <c r="FH441" s="17"/>
      <c r="FI441" s="17"/>
      <c r="FJ441" s="17"/>
      <c r="FK441" s="17"/>
      <c r="FL441" s="17"/>
      <c r="FM441" s="17"/>
      <c r="FN441" s="17"/>
      <c r="FO441" s="17"/>
      <c r="FP441" s="17"/>
      <c r="FQ441" s="17"/>
      <c r="FR441" s="17"/>
      <c r="FS441" s="17"/>
      <c r="FT441" s="17"/>
      <c r="FU441" s="17"/>
      <c r="FV441" s="17"/>
      <c r="FW441" s="17"/>
      <c r="FX441" s="17"/>
      <c r="FY441" s="17"/>
      <c r="FZ441" s="17"/>
      <c r="GA441" s="17"/>
      <c r="GB441" s="17"/>
      <c r="GC441" s="17"/>
      <c r="GD441" s="17"/>
      <c r="GE441" s="17"/>
      <c r="GF441" s="17"/>
      <c r="GG441" s="17"/>
      <c r="GH441" s="17"/>
      <c r="GI441" s="17"/>
      <c r="GJ441" s="17"/>
      <c r="GK441" s="17"/>
      <c r="GL441" s="17"/>
      <c r="GM441" s="17"/>
      <c r="GN441" s="17"/>
      <c r="GO441" s="17"/>
      <c r="GP441" s="17"/>
      <c r="GQ441" s="17"/>
      <c r="GR441" s="17"/>
      <c r="GS441" s="17"/>
      <c r="GT441" s="17"/>
      <c r="GU441" s="17"/>
      <c r="GV441" s="17"/>
      <c r="GW441" s="17"/>
      <c r="GX441" s="17"/>
      <c r="GY441" s="17"/>
      <c r="GZ441" s="17"/>
      <c r="HA441" s="17"/>
      <c r="HB441" s="17"/>
      <c r="HC441" s="17"/>
      <c r="HD441" s="17"/>
      <c r="HE441" s="17"/>
      <c r="HF441" s="17"/>
      <c r="HG441" s="17"/>
      <c r="HH441" s="17"/>
      <c r="HI441" s="17"/>
      <c r="HJ441" s="17"/>
      <c r="HK441" s="17"/>
      <c r="HL441" s="17"/>
      <c r="HM441" s="17"/>
      <c r="HN441" s="17"/>
    </row>
    <row r="442" spans="2:222" s="18" customFormat="1" ht="22.5">
      <c r="B442" s="129" t="s">
        <v>1022</v>
      </c>
      <c r="C442" s="7" t="s">
        <v>522</v>
      </c>
      <c r="D442" s="38" t="s">
        <v>5</v>
      </c>
      <c r="E442" s="129">
        <v>1</v>
      </c>
      <c r="F442" s="129" t="s">
        <v>6</v>
      </c>
      <c r="G442" s="129" t="s">
        <v>206</v>
      </c>
      <c r="H442" s="16" t="s">
        <v>523</v>
      </c>
      <c r="I442" s="16">
        <v>1107.2791199999999</v>
      </c>
      <c r="J442" s="68">
        <f t="shared" si="22"/>
        <v>1107.2791199999999</v>
      </c>
      <c r="K442" s="17"/>
      <c r="L442" s="17"/>
      <c r="M442" s="17"/>
      <c r="N442" s="17"/>
      <c r="O442" s="17"/>
      <c r="P442" s="17"/>
      <c r="Q442" s="17"/>
      <c r="R442" s="17"/>
      <c r="S442" s="17"/>
      <c r="T442" s="17"/>
      <c r="U442" s="17"/>
      <c r="V442" s="17"/>
      <c r="W442" s="17"/>
      <c r="X442" s="17"/>
      <c r="Y442" s="17"/>
      <c r="Z442" s="17"/>
      <c r="AA442" s="17"/>
      <c r="AB442" s="17"/>
      <c r="AC442" s="17"/>
      <c r="AD442" s="17"/>
      <c r="AE442" s="17"/>
      <c r="AF442" s="17"/>
      <c r="AG442" s="17"/>
      <c r="AH442" s="17"/>
      <c r="AI442" s="17"/>
      <c r="AJ442" s="17"/>
      <c r="AK442" s="17"/>
      <c r="AL442" s="17"/>
      <c r="AM442" s="17"/>
      <c r="AN442" s="17"/>
      <c r="AO442" s="17"/>
      <c r="AP442" s="17"/>
      <c r="AQ442" s="17"/>
      <c r="AR442" s="17"/>
      <c r="AS442" s="17"/>
      <c r="AT442" s="17"/>
      <c r="AU442" s="17"/>
      <c r="AV442" s="17"/>
      <c r="AW442" s="17"/>
      <c r="AX442" s="17"/>
      <c r="AY442" s="17"/>
      <c r="AZ442" s="17"/>
      <c r="BA442" s="17"/>
      <c r="BB442" s="17"/>
      <c r="BC442" s="17"/>
      <c r="BD442" s="17"/>
      <c r="BE442" s="17"/>
      <c r="BF442" s="17"/>
      <c r="BG442" s="17"/>
      <c r="BH442" s="17"/>
      <c r="BI442" s="17"/>
      <c r="BJ442" s="17"/>
      <c r="BK442" s="17"/>
      <c r="BL442" s="17"/>
      <c r="BM442" s="17"/>
      <c r="BN442" s="17"/>
      <c r="BO442" s="17"/>
      <c r="BP442" s="17"/>
      <c r="BQ442" s="17"/>
      <c r="BR442" s="17"/>
      <c r="BS442" s="17"/>
      <c r="BT442" s="17"/>
      <c r="BU442" s="17"/>
      <c r="BV442" s="17"/>
      <c r="BW442" s="17"/>
      <c r="BX442" s="17"/>
      <c r="BY442" s="17"/>
      <c r="BZ442" s="17"/>
      <c r="CA442" s="17"/>
      <c r="CB442" s="17"/>
      <c r="CC442" s="17"/>
      <c r="CD442" s="17"/>
      <c r="CE442" s="17"/>
      <c r="CF442" s="17"/>
      <c r="CG442" s="17"/>
      <c r="CH442" s="17"/>
      <c r="CI442" s="17"/>
      <c r="CJ442" s="17"/>
      <c r="CK442" s="17"/>
      <c r="CL442" s="17"/>
      <c r="CM442" s="17"/>
      <c r="CN442" s="17"/>
      <c r="CO442" s="17"/>
      <c r="CP442" s="17"/>
      <c r="CQ442" s="17"/>
      <c r="CR442" s="17"/>
      <c r="CS442" s="17"/>
      <c r="CT442" s="17"/>
      <c r="CU442" s="17"/>
      <c r="CV442" s="17"/>
      <c r="CW442" s="17"/>
      <c r="CX442" s="17"/>
      <c r="CY442" s="17"/>
      <c r="CZ442" s="17"/>
      <c r="DA442" s="17"/>
      <c r="DB442" s="17"/>
      <c r="DC442" s="17"/>
      <c r="DD442" s="17"/>
      <c r="DE442" s="17"/>
      <c r="DF442" s="17"/>
      <c r="DG442" s="17"/>
      <c r="DH442" s="17"/>
      <c r="DI442" s="17"/>
      <c r="DJ442" s="17"/>
      <c r="DK442" s="17"/>
      <c r="DL442" s="17"/>
      <c r="DM442" s="17"/>
      <c r="DN442" s="17"/>
      <c r="DO442" s="17"/>
      <c r="DP442" s="17"/>
      <c r="DQ442" s="17"/>
      <c r="DR442" s="17"/>
      <c r="DS442" s="17"/>
      <c r="DT442" s="17"/>
      <c r="DU442" s="17"/>
      <c r="DV442" s="17"/>
      <c r="DW442" s="17"/>
      <c r="DX442" s="17"/>
      <c r="DY442" s="17"/>
      <c r="DZ442" s="17"/>
      <c r="EA442" s="17"/>
      <c r="EB442" s="17"/>
      <c r="EC442" s="17"/>
      <c r="ED442" s="17"/>
      <c r="EE442" s="17"/>
      <c r="EF442" s="17"/>
      <c r="EG442" s="17"/>
      <c r="EH442" s="17"/>
      <c r="EI442" s="17"/>
      <c r="EJ442" s="17"/>
      <c r="EK442" s="17"/>
      <c r="EL442" s="17"/>
      <c r="EM442" s="17"/>
      <c r="EN442" s="17"/>
      <c r="EO442" s="17"/>
      <c r="EP442" s="17"/>
      <c r="EQ442" s="17"/>
      <c r="ER442" s="17"/>
      <c r="ES442" s="17"/>
      <c r="ET442" s="17"/>
      <c r="EU442" s="17"/>
      <c r="EV442" s="17"/>
      <c r="EW442" s="17"/>
      <c r="EX442" s="17"/>
      <c r="EY442" s="17"/>
      <c r="EZ442" s="17"/>
      <c r="FA442" s="17"/>
      <c r="FB442" s="17"/>
      <c r="FC442" s="17"/>
      <c r="FD442" s="17"/>
      <c r="FE442" s="17"/>
      <c r="FF442" s="17"/>
      <c r="FG442" s="17"/>
      <c r="FH442" s="17"/>
      <c r="FI442" s="17"/>
      <c r="FJ442" s="17"/>
      <c r="FK442" s="17"/>
      <c r="FL442" s="17"/>
      <c r="FM442" s="17"/>
      <c r="FN442" s="17"/>
      <c r="FO442" s="17"/>
      <c r="FP442" s="17"/>
      <c r="FQ442" s="17"/>
      <c r="FR442" s="17"/>
      <c r="FS442" s="17"/>
      <c r="FT442" s="17"/>
      <c r="FU442" s="17"/>
      <c r="FV442" s="17"/>
      <c r="FW442" s="17"/>
      <c r="FX442" s="17"/>
      <c r="FY442" s="17"/>
      <c r="FZ442" s="17"/>
      <c r="GA442" s="17"/>
      <c r="GB442" s="17"/>
      <c r="GC442" s="17"/>
      <c r="GD442" s="17"/>
      <c r="GE442" s="17"/>
      <c r="GF442" s="17"/>
      <c r="GG442" s="17"/>
      <c r="GH442" s="17"/>
      <c r="GI442" s="17"/>
      <c r="GJ442" s="17"/>
      <c r="GK442" s="17"/>
      <c r="GL442" s="17"/>
      <c r="GM442" s="17"/>
      <c r="GN442" s="17"/>
      <c r="GO442" s="17"/>
      <c r="GP442" s="17"/>
      <c r="GQ442" s="17"/>
      <c r="GR442" s="17"/>
      <c r="GS442" s="17"/>
      <c r="GT442" s="17"/>
      <c r="GU442" s="17"/>
      <c r="GV442" s="17"/>
      <c r="GW442" s="17"/>
      <c r="GX442" s="17"/>
      <c r="GY442" s="17"/>
      <c r="GZ442" s="17"/>
      <c r="HA442" s="17"/>
      <c r="HB442" s="17"/>
      <c r="HC442" s="17"/>
      <c r="HD442" s="17"/>
      <c r="HE442" s="17"/>
      <c r="HF442" s="17"/>
      <c r="HG442" s="17"/>
      <c r="HH442" s="17"/>
      <c r="HI442" s="17"/>
      <c r="HJ442" s="17"/>
      <c r="HK442" s="17"/>
      <c r="HL442" s="17"/>
      <c r="HM442" s="17"/>
      <c r="HN442" s="17"/>
    </row>
    <row r="443" spans="2:222" s="18" customFormat="1" ht="45">
      <c r="B443" s="129" t="s">
        <v>1023</v>
      </c>
      <c r="C443" s="7" t="s">
        <v>524</v>
      </c>
      <c r="D443" s="129" t="s">
        <v>5</v>
      </c>
      <c r="E443" s="129">
        <v>15.6</v>
      </c>
      <c r="F443" s="129" t="s">
        <v>29</v>
      </c>
      <c r="G443" s="129" t="s">
        <v>22</v>
      </c>
      <c r="H443" s="129" t="s">
        <v>525</v>
      </c>
      <c r="I443" s="16">
        <v>396.16</v>
      </c>
      <c r="J443" s="16">
        <f t="shared" si="22"/>
        <v>6180.0960000000005</v>
      </c>
      <c r="K443" s="17"/>
      <c r="L443" s="17"/>
      <c r="M443" s="17"/>
      <c r="N443" s="17"/>
      <c r="O443" s="17"/>
      <c r="P443" s="17"/>
      <c r="Q443" s="17"/>
      <c r="R443" s="17"/>
      <c r="S443" s="17"/>
      <c r="T443" s="17"/>
      <c r="U443" s="17"/>
      <c r="V443" s="17"/>
      <c r="W443" s="17"/>
      <c r="X443" s="17"/>
      <c r="Y443" s="17"/>
      <c r="Z443" s="17"/>
      <c r="AA443" s="17"/>
      <c r="AB443" s="17"/>
      <c r="AC443" s="17"/>
      <c r="AD443" s="17"/>
      <c r="AE443" s="17"/>
      <c r="AF443" s="17"/>
      <c r="AG443" s="17"/>
      <c r="AH443" s="17"/>
      <c r="AI443" s="17"/>
      <c r="AJ443" s="17"/>
      <c r="AK443" s="17"/>
      <c r="AL443" s="17"/>
      <c r="AM443" s="17"/>
      <c r="AN443" s="17"/>
      <c r="AO443" s="17"/>
      <c r="AP443" s="17"/>
      <c r="AQ443" s="17"/>
      <c r="AR443" s="17"/>
      <c r="AS443" s="17"/>
      <c r="AT443" s="17"/>
      <c r="AU443" s="17"/>
      <c r="AV443" s="17"/>
      <c r="AW443" s="17"/>
      <c r="AX443" s="17"/>
      <c r="AY443" s="17"/>
      <c r="AZ443" s="17"/>
      <c r="BA443" s="17"/>
      <c r="BB443" s="17"/>
      <c r="BC443" s="17"/>
      <c r="BD443" s="17"/>
      <c r="BE443" s="17"/>
      <c r="BF443" s="17"/>
      <c r="BG443" s="17"/>
      <c r="BH443" s="17"/>
      <c r="BI443" s="17"/>
      <c r="BJ443" s="17"/>
      <c r="BK443" s="17"/>
      <c r="BL443" s="17"/>
      <c r="BM443" s="17"/>
      <c r="BN443" s="17"/>
      <c r="BO443" s="17"/>
      <c r="BP443" s="17"/>
      <c r="BQ443" s="17"/>
      <c r="BR443" s="17"/>
      <c r="BS443" s="17"/>
      <c r="BT443" s="17"/>
      <c r="BU443" s="17"/>
      <c r="BV443" s="17"/>
      <c r="BW443" s="17"/>
      <c r="BX443" s="17"/>
      <c r="BY443" s="17"/>
      <c r="BZ443" s="17"/>
      <c r="CA443" s="17"/>
      <c r="CB443" s="17"/>
      <c r="CC443" s="17"/>
      <c r="CD443" s="17"/>
      <c r="CE443" s="17"/>
      <c r="CF443" s="17"/>
      <c r="CG443" s="17"/>
      <c r="CH443" s="17"/>
      <c r="CI443" s="17"/>
      <c r="CJ443" s="17"/>
      <c r="CK443" s="17"/>
      <c r="CL443" s="17"/>
      <c r="CM443" s="17"/>
      <c r="CN443" s="17"/>
      <c r="CO443" s="17"/>
      <c r="CP443" s="17"/>
      <c r="CQ443" s="17"/>
      <c r="CR443" s="17"/>
      <c r="CS443" s="17"/>
      <c r="CT443" s="17"/>
      <c r="CU443" s="17"/>
      <c r="CV443" s="17"/>
      <c r="CW443" s="17"/>
      <c r="CX443" s="17"/>
      <c r="CY443" s="17"/>
      <c r="CZ443" s="17"/>
      <c r="DA443" s="17"/>
      <c r="DB443" s="17"/>
      <c r="DC443" s="17"/>
      <c r="DD443" s="17"/>
      <c r="DE443" s="17"/>
      <c r="DF443" s="17"/>
      <c r="DG443" s="17"/>
      <c r="DH443" s="17"/>
      <c r="DI443" s="17"/>
      <c r="DJ443" s="17"/>
      <c r="DK443" s="17"/>
      <c r="DL443" s="17"/>
      <c r="DM443" s="17"/>
      <c r="DN443" s="17"/>
      <c r="DO443" s="17"/>
      <c r="DP443" s="17"/>
      <c r="DQ443" s="17"/>
      <c r="DR443" s="17"/>
      <c r="DS443" s="17"/>
      <c r="DT443" s="17"/>
      <c r="DU443" s="17"/>
      <c r="DV443" s="17"/>
      <c r="DW443" s="17"/>
      <c r="DX443" s="17"/>
      <c r="DY443" s="17"/>
      <c r="DZ443" s="17"/>
      <c r="EA443" s="17"/>
      <c r="EB443" s="17"/>
      <c r="EC443" s="17"/>
      <c r="ED443" s="17"/>
      <c r="EE443" s="17"/>
      <c r="EF443" s="17"/>
      <c r="EG443" s="17"/>
      <c r="EH443" s="17"/>
      <c r="EI443" s="17"/>
      <c r="EJ443" s="17"/>
      <c r="EK443" s="17"/>
      <c r="EL443" s="17"/>
      <c r="EM443" s="17"/>
      <c r="EN443" s="17"/>
      <c r="EO443" s="17"/>
      <c r="EP443" s="17"/>
      <c r="EQ443" s="17"/>
      <c r="ER443" s="17"/>
      <c r="ES443" s="17"/>
      <c r="ET443" s="17"/>
      <c r="EU443" s="17"/>
      <c r="EV443" s="17"/>
      <c r="EW443" s="17"/>
      <c r="EX443" s="17"/>
      <c r="EY443" s="17"/>
      <c r="EZ443" s="17"/>
      <c r="FA443" s="17"/>
      <c r="FB443" s="17"/>
      <c r="FC443" s="17"/>
      <c r="FD443" s="17"/>
      <c r="FE443" s="17"/>
      <c r="FF443" s="17"/>
      <c r="FG443" s="17"/>
      <c r="FH443" s="17"/>
      <c r="FI443" s="17"/>
      <c r="FJ443" s="17"/>
      <c r="FK443" s="17"/>
      <c r="FL443" s="17"/>
      <c r="FM443" s="17"/>
      <c r="FN443" s="17"/>
      <c r="FO443" s="17"/>
      <c r="FP443" s="17"/>
      <c r="FQ443" s="17"/>
      <c r="FR443" s="17"/>
      <c r="FS443" s="17"/>
      <c r="FT443" s="17"/>
      <c r="FU443" s="17"/>
      <c r="FV443" s="17"/>
      <c r="FW443" s="17"/>
      <c r="FX443" s="17"/>
      <c r="FY443" s="17"/>
      <c r="FZ443" s="17"/>
      <c r="GA443" s="17"/>
      <c r="GB443" s="17"/>
      <c r="GC443" s="17"/>
      <c r="GD443" s="17"/>
      <c r="GE443" s="17"/>
      <c r="GF443" s="17"/>
      <c r="GG443" s="17"/>
      <c r="GH443" s="17"/>
      <c r="GI443" s="17"/>
      <c r="GJ443" s="17"/>
      <c r="GK443" s="17"/>
      <c r="GL443" s="17"/>
      <c r="GM443" s="17"/>
      <c r="GN443" s="17"/>
      <c r="GO443" s="17"/>
      <c r="GP443" s="17"/>
      <c r="GQ443" s="17"/>
      <c r="GR443" s="17"/>
      <c r="GS443" s="17"/>
      <c r="GT443" s="17"/>
      <c r="GU443" s="17"/>
      <c r="GV443" s="17"/>
      <c r="GW443" s="17"/>
      <c r="GX443" s="17"/>
      <c r="GY443" s="17"/>
      <c r="GZ443" s="17"/>
      <c r="HA443" s="17"/>
      <c r="HB443" s="17"/>
      <c r="HC443" s="17"/>
      <c r="HD443" s="17"/>
      <c r="HE443" s="17"/>
      <c r="HF443" s="17"/>
      <c r="HG443" s="17"/>
      <c r="HH443" s="17"/>
      <c r="HI443" s="17"/>
      <c r="HJ443" s="17"/>
      <c r="HK443" s="17"/>
      <c r="HL443" s="17"/>
      <c r="HM443" s="17"/>
      <c r="HN443" s="17"/>
    </row>
    <row r="444" spans="2:222" s="18" customFormat="1">
      <c r="B444" s="129" t="s">
        <v>1024</v>
      </c>
      <c r="C444" s="19" t="s">
        <v>526</v>
      </c>
      <c r="D444" s="38" t="s">
        <v>5</v>
      </c>
      <c r="E444" s="129">
        <v>152.38</v>
      </c>
      <c r="F444" s="129" t="s">
        <v>2</v>
      </c>
      <c r="G444" s="129" t="s">
        <v>22</v>
      </c>
      <c r="H444" s="15" t="s">
        <v>527</v>
      </c>
      <c r="I444" s="16">
        <v>17.18</v>
      </c>
      <c r="J444" s="16">
        <f t="shared" si="22"/>
        <v>2617.8883999999998</v>
      </c>
      <c r="K444" s="17"/>
      <c r="L444" s="17"/>
      <c r="M444" s="17"/>
      <c r="N444" s="17"/>
      <c r="O444" s="17"/>
      <c r="P444" s="17"/>
      <c r="Q444" s="17"/>
      <c r="R444" s="17"/>
      <c r="S444" s="17"/>
      <c r="T444" s="17"/>
      <c r="U444" s="17"/>
      <c r="V444" s="17"/>
      <c r="W444" s="17"/>
      <c r="X444" s="17"/>
      <c r="Y444" s="17"/>
      <c r="Z444" s="17"/>
      <c r="AA444" s="17"/>
      <c r="AB444" s="17"/>
      <c r="AC444" s="17"/>
      <c r="AD444" s="17"/>
      <c r="AE444" s="17"/>
      <c r="AF444" s="17"/>
      <c r="AG444" s="17"/>
      <c r="AH444" s="17"/>
      <c r="AI444" s="17"/>
      <c r="AJ444" s="17"/>
      <c r="AK444" s="17"/>
      <c r="AL444" s="17"/>
      <c r="AM444" s="17"/>
      <c r="AN444" s="17"/>
      <c r="AO444" s="17"/>
      <c r="AP444" s="17"/>
      <c r="AQ444" s="17"/>
      <c r="AR444" s="17"/>
      <c r="AS444" s="17"/>
      <c r="AT444" s="17"/>
      <c r="AU444" s="17"/>
      <c r="AV444" s="17"/>
      <c r="AW444" s="17"/>
      <c r="AX444" s="17"/>
      <c r="AY444" s="17"/>
      <c r="AZ444" s="17"/>
      <c r="BA444" s="17"/>
      <c r="BB444" s="17"/>
      <c r="BC444" s="17"/>
      <c r="BD444" s="17"/>
      <c r="BE444" s="17"/>
      <c r="BF444" s="17"/>
      <c r="BG444" s="17"/>
      <c r="BH444" s="17"/>
      <c r="BI444" s="17"/>
      <c r="BJ444" s="17"/>
      <c r="BK444" s="17"/>
      <c r="BL444" s="17"/>
      <c r="BM444" s="17"/>
      <c r="BN444" s="17"/>
      <c r="BO444" s="17"/>
      <c r="BP444" s="17"/>
      <c r="BQ444" s="17"/>
      <c r="BR444" s="17"/>
      <c r="BS444" s="17"/>
      <c r="BT444" s="17"/>
      <c r="BU444" s="17"/>
      <c r="BV444" s="17"/>
      <c r="BW444" s="17"/>
      <c r="BX444" s="17"/>
      <c r="BY444" s="17"/>
      <c r="BZ444" s="17"/>
      <c r="CA444" s="17"/>
      <c r="CB444" s="17"/>
      <c r="CC444" s="17"/>
      <c r="CD444" s="17"/>
      <c r="CE444" s="17"/>
      <c r="CF444" s="17"/>
      <c r="CG444" s="17"/>
      <c r="CH444" s="17"/>
      <c r="CI444" s="17"/>
      <c r="CJ444" s="17"/>
      <c r="CK444" s="17"/>
      <c r="CL444" s="17"/>
      <c r="CM444" s="17"/>
      <c r="CN444" s="17"/>
      <c r="CO444" s="17"/>
      <c r="CP444" s="17"/>
      <c r="CQ444" s="17"/>
      <c r="CR444" s="17"/>
      <c r="CS444" s="17"/>
      <c r="CT444" s="17"/>
      <c r="CU444" s="17"/>
      <c r="CV444" s="17"/>
      <c r="CW444" s="17"/>
      <c r="CX444" s="17"/>
      <c r="CY444" s="17"/>
      <c r="CZ444" s="17"/>
      <c r="DA444" s="17"/>
      <c r="DB444" s="17"/>
      <c r="DC444" s="17"/>
      <c r="DD444" s="17"/>
      <c r="DE444" s="17"/>
      <c r="DF444" s="17"/>
      <c r="DG444" s="17"/>
      <c r="DH444" s="17"/>
      <c r="DI444" s="17"/>
      <c r="DJ444" s="17"/>
      <c r="DK444" s="17"/>
      <c r="DL444" s="17"/>
      <c r="DM444" s="17"/>
      <c r="DN444" s="17"/>
      <c r="DO444" s="17"/>
      <c r="DP444" s="17"/>
      <c r="DQ444" s="17"/>
      <c r="DR444" s="17"/>
      <c r="DS444" s="17"/>
      <c r="DT444" s="17"/>
      <c r="DU444" s="17"/>
      <c r="DV444" s="17"/>
      <c r="DW444" s="17"/>
      <c r="DX444" s="17"/>
      <c r="DY444" s="17"/>
      <c r="DZ444" s="17"/>
      <c r="EA444" s="17"/>
      <c r="EB444" s="17"/>
      <c r="EC444" s="17"/>
      <c r="ED444" s="17"/>
      <c r="EE444" s="17"/>
      <c r="EF444" s="17"/>
      <c r="EG444" s="17"/>
      <c r="EH444" s="17"/>
      <c r="EI444" s="17"/>
      <c r="EJ444" s="17"/>
      <c r="EK444" s="17"/>
      <c r="EL444" s="17"/>
      <c r="EM444" s="17"/>
      <c r="EN444" s="17"/>
      <c r="EO444" s="17"/>
      <c r="EP444" s="17"/>
      <c r="EQ444" s="17"/>
      <c r="ER444" s="17"/>
      <c r="ES444" s="17"/>
      <c r="ET444" s="17"/>
      <c r="EU444" s="17"/>
      <c r="EV444" s="17"/>
      <c r="EW444" s="17"/>
      <c r="EX444" s="17"/>
      <c r="EY444" s="17"/>
      <c r="EZ444" s="17"/>
      <c r="FA444" s="17"/>
      <c r="FB444" s="17"/>
      <c r="FC444" s="17"/>
      <c r="FD444" s="17"/>
      <c r="FE444" s="17"/>
      <c r="FF444" s="17"/>
      <c r="FG444" s="17"/>
      <c r="FH444" s="17"/>
      <c r="FI444" s="17"/>
      <c r="FJ444" s="17"/>
      <c r="FK444" s="17"/>
      <c r="FL444" s="17"/>
      <c r="FM444" s="17"/>
      <c r="FN444" s="17"/>
      <c r="FO444" s="17"/>
      <c r="FP444" s="17"/>
      <c r="FQ444" s="17"/>
      <c r="FR444" s="17"/>
      <c r="FS444" s="17"/>
      <c r="FT444" s="17"/>
      <c r="FU444" s="17"/>
      <c r="FV444" s="17"/>
      <c r="FW444" s="17"/>
      <c r="FX444" s="17"/>
      <c r="FY444" s="17"/>
      <c r="FZ444" s="17"/>
      <c r="GA444" s="17"/>
      <c r="GB444" s="17"/>
      <c r="GC444" s="17"/>
      <c r="GD444" s="17"/>
      <c r="GE444" s="17"/>
      <c r="GF444" s="17"/>
      <c r="GG444" s="17"/>
      <c r="GH444" s="17"/>
      <c r="GI444" s="17"/>
      <c r="GJ444" s="17"/>
      <c r="GK444" s="17"/>
      <c r="GL444" s="17"/>
      <c r="GM444" s="17"/>
      <c r="GN444" s="17"/>
      <c r="GO444" s="17"/>
      <c r="GP444" s="17"/>
      <c r="GQ444" s="17"/>
      <c r="GR444" s="17"/>
      <c r="GS444" s="17"/>
      <c r="GT444" s="17"/>
      <c r="GU444" s="17"/>
      <c r="GV444" s="17"/>
      <c r="GW444" s="17"/>
      <c r="GX444" s="17"/>
      <c r="GY444" s="17"/>
      <c r="GZ444" s="17"/>
      <c r="HA444" s="17"/>
      <c r="HB444" s="17"/>
      <c r="HC444" s="17"/>
      <c r="HD444" s="17"/>
      <c r="HE444" s="17"/>
      <c r="HF444" s="17"/>
      <c r="HG444" s="17"/>
      <c r="HH444" s="17"/>
      <c r="HI444" s="17"/>
      <c r="HJ444" s="17"/>
      <c r="HK444" s="17"/>
      <c r="HL444" s="17"/>
      <c r="HM444" s="17"/>
      <c r="HN444" s="17"/>
    </row>
    <row r="445" spans="2:222" s="18" customFormat="1" ht="22.5">
      <c r="B445" s="129" t="s">
        <v>1025</v>
      </c>
      <c r="C445" s="7" t="s">
        <v>528</v>
      </c>
      <c r="D445" s="38" t="s">
        <v>5</v>
      </c>
      <c r="E445" s="129">
        <v>60</v>
      </c>
      <c r="F445" s="129" t="s">
        <v>29</v>
      </c>
      <c r="G445" s="129" t="s">
        <v>22</v>
      </c>
      <c r="H445" s="15" t="s">
        <v>529</v>
      </c>
      <c r="I445" s="16">
        <v>253.26</v>
      </c>
      <c r="J445" s="16">
        <f t="shared" si="22"/>
        <v>15195.599999999999</v>
      </c>
      <c r="K445" s="17"/>
      <c r="L445" s="17"/>
      <c r="M445" s="17"/>
      <c r="N445" s="17"/>
      <c r="O445" s="17"/>
      <c r="P445" s="17"/>
      <c r="Q445" s="17"/>
      <c r="R445" s="17"/>
      <c r="S445" s="17"/>
      <c r="T445" s="17"/>
      <c r="U445" s="17"/>
      <c r="V445" s="17"/>
      <c r="W445" s="17"/>
      <c r="X445" s="17"/>
      <c r="Y445" s="17"/>
      <c r="Z445" s="17"/>
      <c r="AA445" s="17"/>
      <c r="AB445" s="17"/>
      <c r="AC445" s="17"/>
      <c r="AD445" s="17"/>
      <c r="AE445" s="17"/>
      <c r="AF445" s="17"/>
      <c r="AG445" s="17"/>
      <c r="AH445" s="17"/>
      <c r="AI445" s="17"/>
      <c r="AJ445" s="17"/>
      <c r="AK445" s="17"/>
      <c r="AL445" s="17"/>
      <c r="AM445" s="17"/>
      <c r="AN445" s="17"/>
      <c r="AO445" s="17"/>
      <c r="AP445" s="17"/>
      <c r="AQ445" s="17"/>
      <c r="AR445" s="17"/>
      <c r="AS445" s="17"/>
      <c r="AT445" s="17"/>
      <c r="AU445" s="17"/>
      <c r="AV445" s="17"/>
      <c r="AW445" s="17"/>
      <c r="AX445" s="17"/>
      <c r="AY445" s="17"/>
      <c r="AZ445" s="17"/>
      <c r="BA445" s="17"/>
      <c r="BB445" s="17"/>
      <c r="BC445" s="17"/>
      <c r="BD445" s="17"/>
      <c r="BE445" s="17"/>
      <c r="BF445" s="17"/>
      <c r="BG445" s="17"/>
      <c r="BH445" s="17"/>
      <c r="BI445" s="17"/>
      <c r="BJ445" s="17"/>
      <c r="BK445" s="17"/>
      <c r="BL445" s="17"/>
      <c r="BM445" s="17"/>
      <c r="BN445" s="17"/>
      <c r="BO445" s="17"/>
      <c r="BP445" s="17"/>
      <c r="BQ445" s="17"/>
      <c r="BR445" s="17"/>
      <c r="BS445" s="17"/>
      <c r="BT445" s="17"/>
      <c r="BU445" s="17"/>
      <c r="BV445" s="17"/>
      <c r="BW445" s="17"/>
      <c r="BX445" s="17"/>
      <c r="BY445" s="17"/>
      <c r="BZ445" s="17"/>
      <c r="CA445" s="17"/>
      <c r="CB445" s="17"/>
      <c r="CC445" s="17"/>
      <c r="CD445" s="17"/>
      <c r="CE445" s="17"/>
      <c r="CF445" s="17"/>
      <c r="CG445" s="17"/>
      <c r="CH445" s="17"/>
      <c r="CI445" s="17"/>
      <c r="CJ445" s="17"/>
      <c r="CK445" s="17"/>
      <c r="CL445" s="17"/>
      <c r="CM445" s="17"/>
      <c r="CN445" s="17"/>
      <c r="CO445" s="17"/>
      <c r="CP445" s="17"/>
      <c r="CQ445" s="17"/>
      <c r="CR445" s="17"/>
      <c r="CS445" s="17"/>
      <c r="CT445" s="17"/>
      <c r="CU445" s="17"/>
      <c r="CV445" s="17"/>
      <c r="CW445" s="17"/>
      <c r="CX445" s="17"/>
      <c r="CY445" s="17"/>
      <c r="CZ445" s="17"/>
      <c r="DA445" s="17"/>
      <c r="DB445" s="17"/>
      <c r="DC445" s="17"/>
      <c r="DD445" s="17"/>
      <c r="DE445" s="17"/>
      <c r="DF445" s="17"/>
      <c r="DG445" s="17"/>
      <c r="DH445" s="17"/>
      <c r="DI445" s="17"/>
      <c r="DJ445" s="17"/>
      <c r="DK445" s="17"/>
      <c r="DL445" s="17"/>
      <c r="DM445" s="17"/>
      <c r="DN445" s="17"/>
      <c r="DO445" s="17"/>
      <c r="DP445" s="17"/>
      <c r="DQ445" s="17"/>
      <c r="DR445" s="17"/>
      <c r="DS445" s="17"/>
      <c r="DT445" s="17"/>
      <c r="DU445" s="17"/>
      <c r="DV445" s="17"/>
      <c r="DW445" s="17"/>
      <c r="DX445" s="17"/>
      <c r="DY445" s="17"/>
      <c r="DZ445" s="17"/>
      <c r="EA445" s="17"/>
      <c r="EB445" s="17"/>
      <c r="EC445" s="17"/>
      <c r="ED445" s="17"/>
      <c r="EE445" s="17"/>
      <c r="EF445" s="17"/>
      <c r="EG445" s="17"/>
      <c r="EH445" s="17"/>
      <c r="EI445" s="17"/>
      <c r="EJ445" s="17"/>
      <c r="EK445" s="17"/>
      <c r="EL445" s="17"/>
      <c r="EM445" s="17"/>
      <c r="EN445" s="17"/>
      <c r="EO445" s="17"/>
      <c r="EP445" s="17"/>
      <c r="EQ445" s="17"/>
      <c r="ER445" s="17"/>
      <c r="ES445" s="17"/>
      <c r="ET445" s="17"/>
      <c r="EU445" s="17"/>
      <c r="EV445" s="17"/>
      <c r="EW445" s="17"/>
      <c r="EX445" s="17"/>
      <c r="EY445" s="17"/>
      <c r="EZ445" s="17"/>
      <c r="FA445" s="17"/>
      <c r="FB445" s="17"/>
      <c r="FC445" s="17"/>
      <c r="FD445" s="17"/>
      <c r="FE445" s="17"/>
      <c r="FF445" s="17"/>
      <c r="FG445" s="17"/>
      <c r="FH445" s="17"/>
      <c r="FI445" s="17"/>
      <c r="FJ445" s="17"/>
      <c r="FK445" s="17"/>
      <c r="FL445" s="17"/>
      <c r="FM445" s="17"/>
      <c r="FN445" s="17"/>
      <c r="FO445" s="17"/>
      <c r="FP445" s="17"/>
      <c r="FQ445" s="17"/>
      <c r="FR445" s="17"/>
      <c r="FS445" s="17"/>
      <c r="FT445" s="17"/>
      <c r="FU445" s="17"/>
      <c r="FV445" s="17"/>
      <c r="FW445" s="17"/>
      <c r="FX445" s="17"/>
      <c r="FY445" s="17"/>
      <c r="FZ445" s="17"/>
      <c r="GA445" s="17"/>
      <c r="GB445" s="17"/>
      <c r="GC445" s="17"/>
      <c r="GD445" s="17"/>
      <c r="GE445" s="17"/>
      <c r="GF445" s="17"/>
      <c r="GG445" s="17"/>
      <c r="GH445" s="17"/>
      <c r="GI445" s="17"/>
      <c r="GJ445" s="17"/>
      <c r="GK445" s="17"/>
      <c r="GL445" s="17"/>
      <c r="GM445" s="17"/>
      <c r="GN445" s="17"/>
      <c r="GO445" s="17"/>
      <c r="GP445" s="17"/>
      <c r="GQ445" s="17"/>
      <c r="GR445" s="17"/>
      <c r="GS445" s="17"/>
      <c r="GT445" s="17"/>
      <c r="GU445" s="17"/>
      <c r="GV445" s="17"/>
      <c r="GW445" s="17"/>
      <c r="GX445" s="17"/>
      <c r="GY445" s="17"/>
      <c r="GZ445" s="17"/>
      <c r="HA445" s="17"/>
      <c r="HB445" s="17"/>
      <c r="HC445" s="17"/>
      <c r="HD445" s="17"/>
      <c r="HE445" s="17"/>
      <c r="HF445" s="17"/>
      <c r="HG445" s="17"/>
      <c r="HH445" s="17"/>
      <c r="HI445" s="17"/>
      <c r="HJ445" s="17"/>
      <c r="HK445" s="17"/>
      <c r="HL445" s="17"/>
      <c r="HM445" s="17"/>
      <c r="HN445" s="17"/>
    </row>
    <row r="446" spans="2:222" s="18" customFormat="1" ht="20.100000000000001" customHeight="1">
      <c r="B446" s="129" t="s">
        <v>1026</v>
      </c>
      <c r="C446" s="7" t="s">
        <v>530</v>
      </c>
      <c r="D446" s="38" t="s">
        <v>5</v>
      </c>
      <c r="E446" s="129">
        <v>250.37</v>
      </c>
      <c r="F446" s="129" t="s">
        <v>29</v>
      </c>
      <c r="G446" s="129" t="s">
        <v>22</v>
      </c>
      <c r="H446" s="15" t="s">
        <v>531</v>
      </c>
      <c r="I446" s="16">
        <v>65.16</v>
      </c>
      <c r="J446" s="16">
        <f t="shared" si="22"/>
        <v>16314.109199999999</v>
      </c>
      <c r="K446" s="17"/>
      <c r="L446" s="17"/>
      <c r="M446" s="17"/>
      <c r="N446" s="17"/>
      <c r="O446" s="17"/>
      <c r="P446" s="17"/>
      <c r="Q446" s="17"/>
      <c r="R446" s="17"/>
      <c r="S446" s="17"/>
      <c r="T446" s="17"/>
      <c r="U446" s="17"/>
      <c r="V446" s="17"/>
      <c r="W446" s="17"/>
      <c r="X446" s="17"/>
      <c r="Y446" s="17"/>
      <c r="Z446" s="17"/>
      <c r="AA446" s="17"/>
      <c r="AB446" s="17"/>
      <c r="AC446" s="17"/>
      <c r="AD446" s="17"/>
      <c r="AE446" s="17"/>
      <c r="AF446" s="17"/>
      <c r="AG446" s="17"/>
      <c r="AH446" s="17"/>
      <c r="AI446" s="17"/>
      <c r="AJ446" s="17"/>
      <c r="AK446" s="17"/>
      <c r="AL446" s="17"/>
      <c r="AM446" s="17"/>
      <c r="AN446" s="17"/>
      <c r="AO446" s="17"/>
      <c r="AP446" s="17"/>
      <c r="AQ446" s="17"/>
      <c r="AR446" s="17"/>
      <c r="AS446" s="17"/>
      <c r="AT446" s="17"/>
      <c r="AU446" s="17"/>
      <c r="AV446" s="17"/>
      <c r="AW446" s="17"/>
      <c r="AX446" s="17"/>
      <c r="AY446" s="17"/>
      <c r="AZ446" s="17"/>
      <c r="BA446" s="17"/>
      <c r="BB446" s="17"/>
      <c r="BC446" s="17"/>
      <c r="BD446" s="17"/>
      <c r="BE446" s="17"/>
      <c r="BF446" s="17"/>
      <c r="BG446" s="17"/>
      <c r="BH446" s="17"/>
      <c r="BI446" s="17"/>
      <c r="BJ446" s="17"/>
      <c r="BK446" s="17"/>
      <c r="BL446" s="17"/>
      <c r="BM446" s="17"/>
      <c r="BN446" s="17"/>
      <c r="BO446" s="17"/>
      <c r="BP446" s="17"/>
      <c r="BQ446" s="17"/>
      <c r="BR446" s="17"/>
      <c r="BS446" s="17"/>
      <c r="BT446" s="17"/>
      <c r="BU446" s="17"/>
      <c r="BV446" s="17"/>
      <c r="BW446" s="17"/>
      <c r="BX446" s="17"/>
      <c r="BY446" s="17"/>
      <c r="BZ446" s="17"/>
      <c r="CA446" s="17"/>
      <c r="CB446" s="17"/>
      <c r="CC446" s="17"/>
      <c r="CD446" s="17"/>
      <c r="CE446" s="17"/>
      <c r="CF446" s="17"/>
      <c r="CG446" s="17"/>
      <c r="CH446" s="17"/>
      <c r="CI446" s="17"/>
      <c r="CJ446" s="17"/>
      <c r="CK446" s="17"/>
      <c r="CL446" s="17"/>
      <c r="CM446" s="17"/>
      <c r="CN446" s="17"/>
      <c r="CO446" s="17"/>
      <c r="CP446" s="17"/>
      <c r="CQ446" s="17"/>
      <c r="CR446" s="17"/>
      <c r="CS446" s="17"/>
      <c r="CT446" s="17"/>
      <c r="CU446" s="17"/>
      <c r="CV446" s="17"/>
      <c r="CW446" s="17"/>
      <c r="CX446" s="17"/>
      <c r="CY446" s="17"/>
      <c r="CZ446" s="17"/>
      <c r="DA446" s="17"/>
      <c r="DB446" s="17"/>
      <c r="DC446" s="17"/>
      <c r="DD446" s="17"/>
      <c r="DE446" s="17"/>
      <c r="DF446" s="17"/>
      <c r="DG446" s="17"/>
      <c r="DH446" s="17"/>
      <c r="DI446" s="17"/>
      <c r="DJ446" s="17"/>
      <c r="DK446" s="17"/>
      <c r="DL446" s="17"/>
      <c r="DM446" s="17"/>
      <c r="DN446" s="17"/>
      <c r="DO446" s="17"/>
      <c r="DP446" s="17"/>
      <c r="DQ446" s="17"/>
      <c r="DR446" s="17"/>
      <c r="DS446" s="17"/>
      <c r="DT446" s="17"/>
      <c r="DU446" s="17"/>
      <c r="DV446" s="17"/>
      <c r="DW446" s="17"/>
      <c r="DX446" s="17"/>
      <c r="DY446" s="17"/>
      <c r="DZ446" s="17"/>
      <c r="EA446" s="17"/>
      <c r="EB446" s="17"/>
      <c r="EC446" s="17"/>
      <c r="ED446" s="17"/>
      <c r="EE446" s="17"/>
      <c r="EF446" s="17"/>
      <c r="EG446" s="17"/>
      <c r="EH446" s="17"/>
      <c r="EI446" s="17"/>
      <c r="EJ446" s="17"/>
      <c r="EK446" s="17"/>
      <c r="EL446" s="17"/>
      <c r="EM446" s="17"/>
      <c r="EN446" s="17"/>
      <c r="EO446" s="17"/>
      <c r="EP446" s="17"/>
      <c r="EQ446" s="17"/>
      <c r="ER446" s="17"/>
      <c r="ES446" s="17"/>
      <c r="ET446" s="17"/>
      <c r="EU446" s="17"/>
      <c r="EV446" s="17"/>
      <c r="EW446" s="17"/>
      <c r="EX446" s="17"/>
      <c r="EY446" s="17"/>
      <c r="EZ446" s="17"/>
      <c r="FA446" s="17"/>
      <c r="FB446" s="17"/>
      <c r="FC446" s="17"/>
      <c r="FD446" s="17"/>
      <c r="FE446" s="17"/>
      <c r="FF446" s="17"/>
      <c r="FG446" s="17"/>
      <c r="FH446" s="17"/>
      <c r="FI446" s="17"/>
      <c r="FJ446" s="17"/>
      <c r="FK446" s="17"/>
      <c r="FL446" s="17"/>
      <c r="FM446" s="17"/>
      <c r="FN446" s="17"/>
      <c r="FO446" s="17"/>
      <c r="FP446" s="17"/>
      <c r="FQ446" s="17"/>
      <c r="FR446" s="17"/>
      <c r="FS446" s="17"/>
      <c r="FT446" s="17"/>
      <c r="FU446" s="17"/>
      <c r="FV446" s="17"/>
      <c r="FW446" s="17"/>
      <c r="FX446" s="17"/>
      <c r="FY446" s="17"/>
      <c r="FZ446" s="17"/>
      <c r="GA446" s="17"/>
      <c r="GB446" s="17"/>
      <c r="GC446" s="17"/>
      <c r="GD446" s="17"/>
      <c r="GE446" s="17"/>
      <c r="GF446" s="17"/>
      <c r="GG446" s="17"/>
      <c r="GH446" s="17"/>
      <c r="GI446" s="17"/>
      <c r="GJ446" s="17"/>
      <c r="GK446" s="17"/>
      <c r="GL446" s="17"/>
      <c r="GM446" s="17"/>
      <c r="GN446" s="17"/>
      <c r="GO446" s="17"/>
      <c r="GP446" s="17"/>
      <c r="GQ446" s="17"/>
      <c r="GR446" s="17"/>
      <c r="GS446" s="17"/>
      <c r="GT446" s="17"/>
      <c r="GU446" s="17"/>
      <c r="GV446" s="17"/>
      <c r="GW446" s="17"/>
      <c r="GX446" s="17"/>
      <c r="GY446" s="17"/>
      <c r="GZ446" s="17"/>
      <c r="HA446" s="17"/>
      <c r="HB446" s="17"/>
      <c r="HC446" s="17"/>
      <c r="HD446" s="17"/>
      <c r="HE446" s="17"/>
      <c r="HF446" s="17"/>
      <c r="HG446" s="17"/>
      <c r="HH446" s="17"/>
      <c r="HI446" s="17"/>
      <c r="HJ446" s="17"/>
      <c r="HK446" s="17"/>
      <c r="HL446" s="17"/>
      <c r="HM446" s="17"/>
      <c r="HN446" s="17"/>
    </row>
    <row r="447" spans="2:222" s="18" customFormat="1">
      <c r="B447" s="129" t="s">
        <v>1027</v>
      </c>
      <c r="C447" s="7" t="s">
        <v>532</v>
      </c>
      <c r="D447" s="38" t="s">
        <v>5</v>
      </c>
      <c r="E447" s="129">
        <v>6.8</v>
      </c>
      <c r="F447" s="129" t="s">
        <v>29</v>
      </c>
      <c r="G447" s="129" t="s">
        <v>22</v>
      </c>
      <c r="H447" s="15" t="s">
        <v>533</v>
      </c>
      <c r="I447" s="16">
        <v>245.16</v>
      </c>
      <c r="J447" s="16">
        <f t="shared" si="22"/>
        <v>1667.088</v>
      </c>
      <c r="K447" s="17"/>
      <c r="L447" s="17"/>
      <c r="M447" s="17"/>
      <c r="N447" s="17"/>
      <c r="O447" s="17"/>
      <c r="P447" s="17"/>
      <c r="Q447" s="17"/>
      <c r="R447" s="17"/>
      <c r="S447" s="17"/>
      <c r="T447" s="17"/>
      <c r="U447" s="17"/>
      <c r="V447" s="17"/>
      <c r="W447" s="17"/>
      <c r="X447" s="17"/>
      <c r="Y447" s="17"/>
      <c r="Z447" s="17"/>
      <c r="AA447" s="17"/>
      <c r="AB447" s="17"/>
      <c r="AC447" s="17"/>
      <c r="AD447" s="17"/>
      <c r="AE447" s="17"/>
      <c r="AF447" s="17"/>
      <c r="AG447" s="17"/>
      <c r="AH447" s="17"/>
      <c r="AI447" s="17"/>
      <c r="AJ447" s="17"/>
      <c r="AK447" s="17"/>
      <c r="AL447" s="17"/>
      <c r="AM447" s="17"/>
      <c r="AN447" s="17"/>
      <c r="AO447" s="17"/>
      <c r="AP447" s="17"/>
      <c r="AQ447" s="17"/>
      <c r="AR447" s="17"/>
      <c r="AS447" s="17"/>
      <c r="AT447" s="17"/>
      <c r="AU447" s="17"/>
      <c r="AV447" s="17"/>
      <c r="AW447" s="17"/>
      <c r="AX447" s="17"/>
      <c r="AY447" s="17"/>
      <c r="AZ447" s="17"/>
      <c r="BA447" s="17"/>
      <c r="BB447" s="17"/>
      <c r="BC447" s="17"/>
      <c r="BD447" s="17"/>
      <c r="BE447" s="17"/>
      <c r="BF447" s="17"/>
      <c r="BG447" s="17"/>
      <c r="BH447" s="17"/>
      <c r="BI447" s="17"/>
      <c r="BJ447" s="17"/>
      <c r="BK447" s="17"/>
      <c r="BL447" s="17"/>
      <c r="BM447" s="17"/>
      <c r="BN447" s="17"/>
      <c r="BO447" s="17"/>
      <c r="BP447" s="17"/>
      <c r="BQ447" s="17"/>
      <c r="BR447" s="17"/>
      <c r="BS447" s="17"/>
      <c r="BT447" s="17"/>
      <c r="BU447" s="17"/>
      <c r="BV447" s="17"/>
      <c r="BW447" s="17"/>
      <c r="BX447" s="17"/>
      <c r="BY447" s="17"/>
      <c r="BZ447" s="17"/>
      <c r="CA447" s="17"/>
      <c r="CB447" s="17"/>
      <c r="CC447" s="17"/>
      <c r="CD447" s="17"/>
      <c r="CE447" s="17"/>
      <c r="CF447" s="17"/>
      <c r="CG447" s="17"/>
      <c r="CH447" s="17"/>
      <c r="CI447" s="17"/>
      <c r="CJ447" s="17"/>
      <c r="CK447" s="17"/>
      <c r="CL447" s="17"/>
      <c r="CM447" s="17"/>
      <c r="CN447" s="17"/>
      <c r="CO447" s="17"/>
      <c r="CP447" s="17"/>
      <c r="CQ447" s="17"/>
      <c r="CR447" s="17"/>
      <c r="CS447" s="17"/>
      <c r="CT447" s="17"/>
      <c r="CU447" s="17"/>
      <c r="CV447" s="17"/>
      <c r="CW447" s="17"/>
      <c r="CX447" s="17"/>
      <c r="CY447" s="17"/>
      <c r="CZ447" s="17"/>
      <c r="DA447" s="17"/>
      <c r="DB447" s="17"/>
      <c r="DC447" s="17"/>
      <c r="DD447" s="17"/>
      <c r="DE447" s="17"/>
      <c r="DF447" s="17"/>
      <c r="DG447" s="17"/>
      <c r="DH447" s="17"/>
      <c r="DI447" s="17"/>
      <c r="DJ447" s="17"/>
      <c r="DK447" s="17"/>
      <c r="DL447" s="17"/>
      <c r="DM447" s="17"/>
      <c r="DN447" s="17"/>
      <c r="DO447" s="17"/>
      <c r="DP447" s="17"/>
      <c r="DQ447" s="17"/>
      <c r="DR447" s="17"/>
      <c r="DS447" s="17"/>
      <c r="DT447" s="17"/>
      <c r="DU447" s="17"/>
      <c r="DV447" s="17"/>
      <c r="DW447" s="17"/>
      <c r="DX447" s="17"/>
      <c r="DY447" s="17"/>
      <c r="DZ447" s="17"/>
      <c r="EA447" s="17"/>
      <c r="EB447" s="17"/>
      <c r="EC447" s="17"/>
      <c r="ED447" s="17"/>
      <c r="EE447" s="17"/>
      <c r="EF447" s="17"/>
      <c r="EG447" s="17"/>
      <c r="EH447" s="17"/>
      <c r="EI447" s="17"/>
      <c r="EJ447" s="17"/>
      <c r="EK447" s="17"/>
      <c r="EL447" s="17"/>
      <c r="EM447" s="17"/>
      <c r="EN447" s="17"/>
      <c r="EO447" s="17"/>
      <c r="EP447" s="17"/>
      <c r="EQ447" s="17"/>
      <c r="ER447" s="17"/>
      <c r="ES447" s="17"/>
      <c r="ET447" s="17"/>
      <c r="EU447" s="17"/>
      <c r="EV447" s="17"/>
      <c r="EW447" s="17"/>
      <c r="EX447" s="17"/>
      <c r="EY447" s="17"/>
      <c r="EZ447" s="17"/>
      <c r="FA447" s="17"/>
      <c r="FB447" s="17"/>
      <c r="FC447" s="17"/>
      <c r="FD447" s="17"/>
      <c r="FE447" s="17"/>
      <c r="FF447" s="17"/>
      <c r="FG447" s="17"/>
      <c r="FH447" s="17"/>
      <c r="FI447" s="17"/>
      <c r="FJ447" s="17"/>
      <c r="FK447" s="17"/>
      <c r="FL447" s="17"/>
      <c r="FM447" s="17"/>
      <c r="FN447" s="17"/>
      <c r="FO447" s="17"/>
      <c r="FP447" s="17"/>
      <c r="FQ447" s="17"/>
      <c r="FR447" s="17"/>
      <c r="FS447" s="17"/>
      <c r="FT447" s="17"/>
      <c r="FU447" s="17"/>
      <c r="FV447" s="17"/>
      <c r="FW447" s="17"/>
      <c r="FX447" s="17"/>
      <c r="FY447" s="17"/>
      <c r="FZ447" s="17"/>
      <c r="GA447" s="17"/>
      <c r="GB447" s="17"/>
      <c r="GC447" s="17"/>
      <c r="GD447" s="17"/>
      <c r="GE447" s="17"/>
      <c r="GF447" s="17"/>
      <c r="GG447" s="17"/>
      <c r="GH447" s="17"/>
      <c r="GI447" s="17"/>
      <c r="GJ447" s="17"/>
      <c r="GK447" s="17"/>
      <c r="GL447" s="17"/>
      <c r="GM447" s="17"/>
      <c r="GN447" s="17"/>
      <c r="GO447" s="17"/>
      <c r="GP447" s="17"/>
      <c r="GQ447" s="17"/>
      <c r="GR447" s="17"/>
      <c r="GS447" s="17"/>
      <c r="GT447" s="17"/>
      <c r="GU447" s="17"/>
      <c r="GV447" s="17"/>
      <c r="GW447" s="17"/>
      <c r="GX447" s="17"/>
      <c r="GY447" s="17"/>
      <c r="GZ447" s="17"/>
      <c r="HA447" s="17"/>
      <c r="HB447" s="17"/>
      <c r="HC447" s="17"/>
      <c r="HD447" s="17"/>
      <c r="HE447" s="17"/>
      <c r="HF447" s="17"/>
      <c r="HG447" s="17"/>
      <c r="HH447" s="17"/>
      <c r="HI447" s="17"/>
      <c r="HJ447" s="17"/>
      <c r="HK447" s="17"/>
      <c r="HL447" s="17"/>
      <c r="HM447" s="17"/>
      <c r="HN447" s="17"/>
    </row>
    <row r="448" spans="2:222" s="18" customFormat="1" ht="33.75">
      <c r="B448" s="129" t="s">
        <v>1028</v>
      </c>
      <c r="C448" s="7" t="s">
        <v>534</v>
      </c>
      <c r="D448" s="38" t="s">
        <v>5</v>
      </c>
      <c r="E448" s="129">
        <v>3.78</v>
      </c>
      <c r="F448" s="129" t="s">
        <v>29</v>
      </c>
      <c r="G448" s="129" t="s">
        <v>22</v>
      </c>
      <c r="H448" s="15" t="s">
        <v>535</v>
      </c>
      <c r="I448" s="16">
        <v>437.11</v>
      </c>
      <c r="J448" s="16">
        <f t="shared" si="22"/>
        <v>1652.2757999999999</v>
      </c>
      <c r="K448" s="17"/>
      <c r="L448" s="17"/>
      <c r="M448" s="17"/>
      <c r="N448" s="17"/>
      <c r="O448" s="17"/>
      <c r="P448" s="17"/>
      <c r="Q448" s="17"/>
      <c r="R448" s="17"/>
      <c r="S448" s="17"/>
      <c r="T448" s="17"/>
      <c r="U448" s="17"/>
      <c r="V448" s="17"/>
      <c r="W448" s="17"/>
      <c r="X448" s="17"/>
      <c r="Y448" s="17"/>
      <c r="Z448" s="17"/>
      <c r="AA448" s="17"/>
      <c r="AB448" s="17"/>
      <c r="AC448" s="17"/>
      <c r="AD448" s="17"/>
      <c r="AE448" s="17"/>
      <c r="AF448" s="17"/>
      <c r="AG448" s="17"/>
      <c r="AH448" s="17"/>
      <c r="AI448" s="17"/>
      <c r="AJ448" s="17"/>
      <c r="AK448" s="17"/>
      <c r="AL448" s="17"/>
      <c r="AM448" s="17"/>
      <c r="AN448" s="17"/>
      <c r="AO448" s="17"/>
      <c r="AP448" s="17"/>
      <c r="AQ448" s="17"/>
      <c r="AR448" s="17"/>
      <c r="AS448" s="17"/>
      <c r="AT448" s="17"/>
      <c r="AU448" s="17"/>
      <c r="AV448" s="17"/>
      <c r="AW448" s="17"/>
      <c r="AX448" s="17"/>
      <c r="AY448" s="17"/>
      <c r="AZ448" s="17"/>
      <c r="BA448" s="17"/>
      <c r="BB448" s="17"/>
      <c r="BC448" s="17"/>
      <c r="BD448" s="17"/>
      <c r="BE448" s="17"/>
      <c r="BF448" s="17"/>
      <c r="BG448" s="17"/>
      <c r="BH448" s="17"/>
      <c r="BI448" s="17"/>
      <c r="BJ448" s="17"/>
      <c r="BK448" s="17"/>
      <c r="BL448" s="17"/>
      <c r="BM448" s="17"/>
      <c r="BN448" s="17"/>
      <c r="BO448" s="17"/>
      <c r="BP448" s="17"/>
      <c r="BQ448" s="17"/>
      <c r="BR448" s="17"/>
      <c r="BS448" s="17"/>
      <c r="BT448" s="17"/>
      <c r="BU448" s="17"/>
      <c r="BV448" s="17"/>
      <c r="BW448" s="17"/>
      <c r="BX448" s="17"/>
      <c r="BY448" s="17"/>
      <c r="BZ448" s="17"/>
      <c r="CA448" s="17"/>
      <c r="CB448" s="17"/>
      <c r="CC448" s="17"/>
      <c r="CD448" s="17"/>
      <c r="CE448" s="17"/>
      <c r="CF448" s="17"/>
      <c r="CG448" s="17"/>
      <c r="CH448" s="17"/>
      <c r="CI448" s="17"/>
      <c r="CJ448" s="17"/>
      <c r="CK448" s="17"/>
      <c r="CL448" s="17"/>
      <c r="CM448" s="17"/>
      <c r="CN448" s="17"/>
      <c r="CO448" s="17"/>
      <c r="CP448" s="17"/>
      <c r="CQ448" s="17"/>
      <c r="CR448" s="17"/>
      <c r="CS448" s="17"/>
      <c r="CT448" s="17"/>
      <c r="CU448" s="17"/>
      <c r="CV448" s="17"/>
      <c r="CW448" s="17"/>
      <c r="CX448" s="17"/>
      <c r="CY448" s="17"/>
      <c r="CZ448" s="17"/>
      <c r="DA448" s="17"/>
      <c r="DB448" s="17"/>
      <c r="DC448" s="17"/>
      <c r="DD448" s="17"/>
      <c r="DE448" s="17"/>
      <c r="DF448" s="17"/>
      <c r="DG448" s="17"/>
      <c r="DH448" s="17"/>
      <c r="DI448" s="17"/>
      <c r="DJ448" s="17"/>
      <c r="DK448" s="17"/>
      <c r="DL448" s="17"/>
      <c r="DM448" s="17"/>
      <c r="DN448" s="17"/>
      <c r="DO448" s="17"/>
      <c r="DP448" s="17"/>
      <c r="DQ448" s="17"/>
      <c r="DR448" s="17"/>
      <c r="DS448" s="17"/>
      <c r="DT448" s="17"/>
      <c r="DU448" s="17"/>
      <c r="DV448" s="17"/>
      <c r="DW448" s="17"/>
      <c r="DX448" s="17"/>
      <c r="DY448" s="17"/>
      <c r="DZ448" s="17"/>
      <c r="EA448" s="17"/>
      <c r="EB448" s="17"/>
      <c r="EC448" s="17"/>
      <c r="ED448" s="17"/>
      <c r="EE448" s="17"/>
      <c r="EF448" s="17"/>
      <c r="EG448" s="17"/>
      <c r="EH448" s="17"/>
      <c r="EI448" s="17"/>
      <c r="EJ448" s="17"/>
      <c r="EK448" s="17"/>
      <c r="EL448" s="17"/>
      <c r="EM448" s="17"/>
      <c r="EN448" s="17"/>
      <c r="EO448" s="17"/>
      <c r="EP448" s="17"/>
      <c r="EQ448" s="17"/>
      <c r="ER448" s="17"/>
      <c r="ES448" s="17"/>
      <c r="ET448" s="17"/>
      <c r="EU448" s="17"/>
      <c r="EV448" s="17"/>
      <c r="EW448" s="17"/>
      <c r="EX448" s="17"/>
      <c r="EY448" s="17"/>
      <c r="EZ448" s="17"/>
      <c r="FA448" s="17"/>
      <c r="FB448" s="17"/>
      <c r="FC448" s="17"/>
      <c r="FD448" s="17"/>
      <c r="FE448" s="17"/>
      <c r="FF448" s="17"/>
      <c r="FG448" s="17"/>
      <c r="FH448" s="17"/>
      <c r="FI448" s="17"/>
      <c r="FJ448" s="17"/>
      <c r="FK448" s="17"/>
      <c r="FL448" s="17"/>
      <c r="FM448" s="17"/>
      <c r="FN448" s="17"/>
      <c r="FO448" s="17"/>
      <c r="FP448" s="17"/>
      <c r="FQ448" s="17"/>
      <c r="FR448" s="17"/>
      <c r="FS448" s="17"/>
      <c r="FT448" s="17"/>
      <c r="FU448" s="17"/>
      <c r="FV448" s="17"/>
      <c r="FW448" s="17"/>
      <c r="FX448" s="17"/>
      <c r="FY448" s="17"/>
      <c r="FZ448" s="17"/>
      <c r="GA448" s="17"/>
      <c r="GB448" s="17"/>
      <c r="GC448" s="17"/>
      <c r="GD448" s="17"/>
      <c r="GE448" s="17"/>
      <c r="GF448" s="17"/>
      <c r="GG448" s="17"/>
      <c r="GH448" s="17"/>
      <c r="GI448" s="17"/>
      <c r="GJ448" s="17"/>
      <c r="GK448" s="17"/>
      <c r="GL448" s="17"/>
      <c r="GM448" s="17"/>
      <c r="GN448" s="17"/>
      <c r="GO448" s="17"/>
      <c r="GP448" s="17"/>
      <c r="GQ448" s="17"/>
      <c r="GR448" s="17"/>
      <c r="GS448" s="17"/>
      <c r="GT448" s="17"/>
      <c r="GU448" s="17"/>
      <c r="GV448" s="17"/>
      <c r="GW448" s="17"/>
      <c r="GX448" s="17"/>
      <c r="GY448" s="17"/>
      <c r="GZ448" s="17"/>
      <c r="HA448" s="17"/>
      <c r="HB448" s="17"/>
      <c r="HC448" s="17"/>
      <c r="HD448" s="17"/>
      <c r="HE448" s="17"/>
      <c r="HF448" s="17"/>
      <c r="HG448" s="17"/>
      <c r="HH448" s="17"/>
      <c r="HI448" s="17"/>
      <c r="HJ448" s="17"/>
      <c r="HK448" s="17"/>
      <c r="HL448" s="17"/>
      <c r="HM448" s="17"/>
      <c r="HN448" s="17"/>
    </row>
    <row r="449" spans="2:222" s="18" customFormat="1">
      <c r="B449" s="129" t="s">
        <v>1029</v>
      </c>
      <c r="C449" s="7" t="s">
        <v>536</v>
      </c>
      <c r="D449" s="38" t="s">
        <v>5</v>
      </c>
      <c r="E449" s="129">
        <v>132</v>
      </c>
      <c r="F449" s="129" t="s">
        <v>29</v>
      </c>
      <c r="G449" s="129" t="s">
        <v>206</v>
      </c>
      <c r="H449" s="15">
        <v>85010</v>
      </c>
      <c r="I449" s="16">
        <v>293.81</v>
      </c>
      <c r="J449" s="68">
        <f t="shared" si="22"/>
        <v>38782.92</v>
      </c>
      <c r="K449" s="17"/>
      <c r="L449" s="17"/>
      <c r="M449" s="17"/>
      <c r="N449" s="17"/>
      <c r="O449" s="17"/>
      <c r="P449" s="17"/>
      <c r="Q449" s="17"/>
      <c r="R449" s="17"/>
      <c r="S449" s="17"/>
      <c r="T449" s="17"/>
      <c r="U449" s="17"/>
      <c r="V449" s="17"/>
      <c r="W449" s="17"/>
      <c r="X449" s="17"/>
      <c r="Y449" s="17"/>
      <c r="Z449" s="17"/>
      <c r="AA449" s="17"/>
      <c r="AB449" s="17"/>
      <c r="AC449" s="17"/>
      <c r="AD449" s="17"/>
      <c r="AE449" s="17"/>
      <c r="AF449" s="17"/>
      <c r="AG449" s="17"/>
      <c r="AH449" s="17"/>
      <c r="AI449" s="17"/>
      <c r="AJ449" s="17"/>
      <c r="AK449" s="17"/>
      <c r="AL449" s="17"/>
      <c r="AM449" s="17"/>
      <c r="AN449" s="17"/>
      <c r="AO449" s="17"/>
      <c r="AP449" s="17"/>
      <c r="AQ449" s="17"/>
      <c r="AR449" s="17"/>
      <c r="AS449" s="17"/>
      <c r="AT449" s="17"/>
      <c r="AU449" s="17"/>
      <c r="AV449" s="17"/>
      <c r="AW449" s="17"/>
      <c r="AX449" s="17"/>
      <c r="AY449" s="17"/>
      <c r="AZ449" s="17"/>
      <c r="BA449" s="17"/>
      <c r="BB449" s="17"/>
      <c r="BC449" s="17"/>
      <c r="BD449" s="17"/>
      <c r="BE449" s="17"/>
      <c r="BF449" s="17"/>
      <c r="BG449" s="17"/>
      <c r="BH449" s="17"/>
      <c r="BI449" s="17"/>
      <c r="BJ449" s="17"/>
      <c r="BK449" s="17"/>
      <c r="BL449" s="17"/>
      <c r="BM449" s="17"/>
      <c r="BN449" s="17"/>
      <c r="BO449" s="17"/>
      <c r="BP449" s="17"/>
      <c r="BQ449" s="17"/>
      <c r="BR449" s="17"/>
      <c r="BS449" s="17"/>
      <c r="BT449" s="17"/>
      <c r="BU449" s="17"/>
      <c r="BV449" s="17"/>
      <c r="BW449" s="17"/>
      <c r="BX449" s="17"/>
      <c r="BY449" s="17"/>
      <c r="BZ449" s="17"/>
      <c r="CA449" s="17"/>
      <c r="CB449" s="17"/>
      <c r="CC449" s="17"/>
      <c r="CD449" s="17"/>
      <c r="CE449" s="17"/>
      <c r="CF449" s="17"/>
      <c r="CG449" s="17"/>
      <c r="CH449" s="17"/>
      <c r="CI449" s="17"/>
      <c r="CJ449" s="17"/>
      <c r="CK449" s="17"/>
      <c r="CL449" s="17"/>
      <c r="CM449" s="17"/>
      <c r="CN449" s="17"/>
      <c r="CO449" s="17"/>
      <c r="CP449" s="17"/>
      <c r="CQ449" s="17"/>
      <c r="CR449" s="17"/>
      <c r="CS449" s="17"/>
      <c r="CT449" s="17"/>
      <c r="CU449" s="17"/>
      <c r="CV449" s="17"/>
      <c r="CW449" s="17"/>
      <c r="CX449" s="17"/>
      <c r="CY449" s="17"/>
      <c r="CZ449" s="17"/>
      <c r="DA449" s="17"/>
      <c r="DB449" s="17"/>
      <c r="DC449" s="17"/>
      <c r="DD449" s="17"/>
      <c r="DE449" s="17"/>
      <c r="DF449" s="17"/>
      <c r="DG449" s="17"/>
      <c r="DH449" s="17"/>
      <c r="DI449" s="17"/>
      <c r="DJ449" s="17"/>
      <c r="DK449" s="17"/>
      <c r="DL449" s="17"/>
      <c r="DM449" s="17"/>
      <c r="DN449" s="17"/>
      <c r="DO449" s="17"/>
      <c r="DP449" s="17"/>
      <c r="DQ449" s="17"/>
      <c r="DR449" s="17"/>
      <c r="DS449" s="17"/>
      <c r="DT449" s="17"/>
      <c r="DU449" s="17"/>
      <c r="DV449" s="17"/>
      <c r="DW449" s="17"/>
      <c r="DX449" s="17"/>
      <c r="DY449" s="17"/>
      <c r="DZ449" s="17"/>
      <c r="EA449" s="17"/>
      <c r="EB449" s="17"/>
      <c r="EC449" s="17"/>
      <c r="ED449" s="17"/>
      <c r="EE449" s="17"/>
      <c r="EF449" s="17"/>
      <c r="EG449" s="17"/>
      <c r="EH449" s="17"/>
      <c r="EI449" s="17"/>
      <c r="EJ449" s="17"/>
      <c r="EK449" s="17"/>
      <c r="EL449" s="17"/>
      <c r="EM449" s="17"/>
      <c r="EN449" s="17"/>
      <c r="EO449" s="17"/>
      <c r="EP449" s="17"/>
      <c r="EQ449" s="17"/>
      <c r="ER449" s="17"/>
      <c r="ES449" s="17"/>
      <c r="ET449" s="17"/>
      <c r="EU449" s="17"/>
      <c r="EV449" s="17"/>
      <c r="EW449" s="17"/>
      <c r="EX449" s="17"/>
      <c r="EY449" s="17"/>
      <c r="EZ449" s="17"/>
      <c r="FA449" s="17"/>
      <c r="FB449" s="17"/>
      <c r="FC449" s="17"/>
      <c r="FD449" s="17"/>
      <c r="FE449" s="17"/>
      <c r="FF449" s="17"/>
      <c r="FG449" s="17"/>
      <c r="FH449" s="17"/>
      <c r="FI449" s="17"/>
      <c r="FJ449" s="17"/>
      <c r="FK449" s="17"/>
      <c r="FL449" s="17"/>
      <c r="FM449" s="17"/>
      <c r="FN449" s="17"/>
      <c r="FO449" s="17"/>
      <c r="FP449" s="17"/>
      <c r="FQ449" s="17"/>
      <c r="FR449" s="17"/>
      <c r="FS449" s="17"/>
      <c r="FT449" s="17"/>
      <c r="FU449" s="17"/>
      <c r="FV449" s="17"/>
      <c r="FW449" s="17"/>
      <c r="FX449" s="17"/>
      <c r="FY449" s="17"/>
      <c r="FZ449" s="17"/>
      <c r="GA449" s="17"/>
      <c r="GB449" s="17"/>
      <c r="GC449" s="17"/>
      <c r="GD449" s="17"/>
      <c r="GE449" s="17"/>
      <c r="GF449" s="17"/>
      <c r="GG449" s="17"/>
      <c r="GH449" s="17"/>
      <c r="GI449" s="17"/>
      <c r="GJ449" s="17"/>
      <c r="GK449" s="17"/>
      <c r="GL449" s="17"/>
      <c r="GM449" s="17"/>
      <c r="GN449" s="17"/>
      <c r="GO449" s="17"/>
      <c r="GP449" s="17"/>
      <c r="GQ449" s="17"/>
      <c r="GR449" s="17"/>
      <c r="GS449" s="17"/>
      <c r="GT449" s="17"/>
      <c r="GU449" s="17"/>
      <c r="GV449" s="17"/>
      <c r="GW449" s="17"/>
      <c r="GX449" s="17"/>
      <c r="GY449" s="17"/>
      <c r="GZ449" s="17"/>
      <c r="HA449" s="17"/>
      <c r="HB449" s="17"/>
      <c r="HC449" s="17"/>
      <c r="HD449" s="17"/>
      <c r="HE449" s="17"/>
      <c r="HF449" s="17"/>
      <c r="HG449" s="17"/>
      <c r="HH449" s="17"/>
      <c r="HI449" s="17"/>
      <c r="HJ449" s="17"/>
      <c r="HK449" s="17"/>
      <c r="HL449" s="17"/>
      <c r="HM449" s="17"/>
      <c r="HN449" s="17"/>
    </row>
    <row r="450" spans="2:222" s="18" customFormat="1" ht="56.25">
      <c r="B450" s="129" t="s">
        <v>1030</v>
      </c>
      <c r="C450" s="7" t="s">
        <v>834</v>
      </c>
      <c r="D450" s="38" t="s">
        <v>5</v>
      </c>
      <c r="E450" s="129">
        <v>132</v>
      </c>
      <c r="F450" s="129" t="s">
        <v>29</v>
      </c>
      <c r="G450" s="129" t="s">
        <v>22</v>
      </c>
      <c r="H450" s="63" t="s">
        <v>835</v>
      </c>
      <c r="I450" s="16">
        <v>411.34</v>
      </c>
      <c r="J450" s="16">
        <f t="shared" si="22"/>
        <v>54296.88</v>
      </c>
      <c r="K450" s="17"/>
      <c r="L450" s="17"/>
      <c r="M450" s="17"/>
      <c r="N450" s="17"/>
      <c r="O450" s="17"/>
      <c r="P450" s="17"/>
      <c r="Q450" s="17"/>
      <c r="R450" s="17"/>
      <c r="S450" s="17"/>
      <c r="T450" s="17"/>
      <c r="U450" s="17"/>
      <c r="V450" s="17"/>
      <c r="W450" s="17"/>
      <c r="X450" s="17"/>
      <c r="Y450" s="17"/>
      <c r="Z450" s="17"/>
      <c r="AA450" s="17"/>
      <c r="AB450" s="17"/>
      <c r="AC450" s="17"/>
      <c r="AD450" s="17"/>
      <c r="AE450" s="17"/>
      <c r="AF450" s="17"/>
      <c r="AG450" s="17"/>
      <c r="AH450" s="17"/>
      <c r="AI450" s="17"/>
      <c r="AJ450" s="17"/>
      <c r="AK450" s="17"/>
      <c r="AL450" s="17"/>
      <c r="AM450" s="17"/>
      <c r="AN450" s="17"/>
      <c r="AO450" s="17"/>
      <c r="AP450" s="17"/>
      <c r="AQ450" s="17"/>
      <c r="AR450" s="17"/>
      <c r="AS450" s="17"/>
      <c r="AT450" s="17"/>
      <c r="AU450" s="17"/>
      <c r="AV450" s="17"/>
      <c r="AW450" s="17"/>
      <c r="AX450" s="17"/>
      <c r="AY450" s="17"/>
      <c r="AZ450" s="17"/>
      <c r="BA450" s="17"/>
      <c r="BB450" s="17"/>
      <c r="BC450" s="17"/>
      <c r="BD450" s="17"/>
      <c r="BE450" s="17"/>
      <c r="BF450" s="17"/>
      <c r="BG450" s="17"/>
      <c r="BH450" s="17"/>
      <c r="BI450" s="17"/>
      <c r="BJ450" s="17"/>
      <c r="BK450" s="17"/>
      <c r="BL450" s="17"/>
      <c r="BM450" s="17"/>
      <c r="BN450" s="17"/>
      <c r="BO450" s="17"/>
      <c r="BP450" s="17"/>
      <c r="BQ450" s="17"/>
      <c r="BR450" s="17"/>
      <c r="BS450" s="17"/>
      <c r="BT450" s="17"/>
      <c r="BU450" s="17"/>
      <c r="BV450" s="17"/>
      <c r="BW450" s="17"/>
      <c r="BX450" s="17"/>
      <c r="BY450" s="17"/>
      <c r="BZ450" s="17"/>
      <c r="CA450" s="17"/>
      <c r="CB450" s="17"/>
      <c r="CC450" s="17"/>
      <c r="CD450" s="17"/>
      <c r="CE450" s="17"/>
      <c r="CF450" s="17"/>
      <c r="CG450" s="17"/>
      <c r="CH450" s="17"/>
      <c r="CI450" s="17"/>
      <c r="CJ450" s="17"/>
      <c r="CK450" s="17"/>
      <c r="CL450" s="17"/>
      <c r="CM450" s="17"/>
      <c r="CN450" s="17"/>
      <c r="CO450" s="17"/>
      <c r="CP450" s="17"/>
      <c r="CQ450" s="17"/>
      <c r="CR450" s="17"/>
      <c r="CS450" s="17"/>
      <c r="CT450" s="17"/>
      <c r="CU450" s="17"/>
      <c r="CV450" s="17"/>
      <c r="CW450" s="17"/>
      <c r="CX450" s="17"/>
      <c r="CY450" s="17"/>
      <c r="CZ450" s="17"/>
      <c r="DA450" s="17"/>
      <c r="DB450" s="17"/>
      <c r="DC450" s="17"/>
      <c r="DD450" s="17"/>
      <c r="DE450" s="17"/>
      <c r="DF450" s="17"/>
      <c r="DG450" s="17"/>
      <c r="DH450" s="17"/>
      <c r="DI450" s="17"/>
      <c r="DJ450" s="17"/>
      <c r="DK450" s="17"/>
      <c r="DL450" s="17"/>
      <c r="DM450" s="17"/>
      <c r="DN450" s="17"/>
      <c r="DO450" s="17"/>
      <c r="DP450" s="17"/>
      <c r="DQ450" s="17"/>
      <c r="DR450" s="17"/>
      <c r="DS450" s="17"/>
      <c r="DT450" s="17"/>
      <c r="DU450" s="17"/>
      <c r="DV450" s="17"/>
      <c r="DW450" s="17"/>
      <c r="DX450" s="17"/>
      <c r="DY450" s="17"/>
      <c r="DZ450" s="17"/>
      <c r="EA450" s="17"/>
      <c r="EB450" s="17"/>
      <c r="EC450" s="17"/>
      <c r="ED450" s="17"/>
      <c r="EE450" s="17"/>
      <c r="EF450" s="17"/>
      <c r="EG450" s="17"/>
      <c r="EH450" s="17"/>
      <c r="EI450" s="17"/>
      <c r="EJ450" s="17"/>
      <c r="EK450" s="17"/>
      <c r="EL450" s="17"/>
      <c r="EM450" s="17"/>
      <c r="EN450" s="17"/>
      <c r="EO450" s="17"/>
      <c r="EP450" s="17"/>
      <c r="EQ450" s="17"/>
      <c r="ER450" s="17"/>
      <c r="ES450" s="17"/>
      <c r="ET450" s="17"/>
      <c r="EU450" s="17"/>
      <c r="EV450" s="17"/>
      <c r="EW450" s="17"/>
      <c r="EX450" s="17"/>
      <c r="EY450" s="17"/>
      <c r="EZ450" s="17"/>
      <c r="FA450" s="17"/>
      <c r="FB450" s="17"/>
      <c r="FC450" s="17"/>
      <c r="FD450" s="17"/>
      <c r="FE450" s="17"/>
      <c r="FF450" s="17"/>
      <c r="FG450" s="17"/>
      <c r="FH450" s="17"/>
      <c r="FI450" s="17"/>
      <c r="FJ450" s="17"/>
      <c r="FK450" s="17"/>
      <c r="FL450" s="17"/>
      <c r="FM450" s="17"/>
      <c r="FN450" s="17"/>
      <c r="FO450" s="17"/>
      <c r="FP450" s="17"/>
      <c r="FQ450" s="17"/>
      <c r="FR450" s="17"/>
      <c r="FS450" s="17"/>
      <c r="FT450" s="17"/>
      <c r="FU450" s="17"/>
      <c r="FV450" s="17"/>
      <c r="FW450" s="17"/>
      <c r="FX450" s="17"/>
      <c r="FY450" s="17"/>
      <c r="FZ450" s="17"/>
      <c r="GA450" s="17"/>
      <c r="GB450" s="17"/>
      <c r="GC450" s="17"/>
      <c r="GD450" s="17"/>
      <c r="GE450" s="17"/>
      <c r="GF450" s="17"/>
      <c r="GG450" s="17"/>
      <c r="GH450" s="17"/>
      <c r="GI450" s="17"/>
      <c r="GJ450" s="17"/>
      <c r="GK450" s="17"/>
      <c r="GL450" s="17"/>
      <c r="GM450" s="17"/>
      <c r="GN450" s="17"/>
      <c r="GO450" s="17"/>
      <c r="GP450" s="17"/>
      <c r="GQ450" s="17"/>
      <c r="GR450" s="17"/>
      <c r="GS450" s="17"/>
      <c r="GT450" s="17"/>
      <c r="GU450" s="17"/>
      <c r="GV450" s="17"/>
      <c r="GW450" s="17"/>
      <c r="GX450" s="17"/>
      <c r="GY450" s="17"/>
      <c r="GZ450" s="17"/>
      <c r="HA450" s="17"/>
      <c r="HB450" s="17"/>
      <c r="HC450" s="17"/>
      <c r="HD450" s="17"/>
      <c r="HE450" s="17"/>
      <c r="HF450" s="17"/>
      <c r="HG450" s="17"/>
      <c r="HH450" s="17"/>
      <c r="HI450" s="17"/>
      <c r="HJ450" s="17"/>
      <c r="HK450" s="17"/>
      <c r="HL450" s="17"/>
      <c r="HM450" s="17"/>
      <c r="HN450" s="17"/>
    </row>
    <row r="451" spans="2:222" s="18" customFormat="1" ht="45">
      <c r="B451" s="129" t="s">
        <v>1031</v>
      </c>
      <c r="C451" s="7" t="s">
        <v>822</v>
      </c>
      <c r="D451" s="38" t="s">
        <v>5</v>
      </c>
      <c r="E451" s="129">
        <v>5</v>
      </c>
      <c r="F451" s="129" t="s">
        <v>6</v>
      </c>
      <c r="G451" s="129" t="s">
        <v>22</v>
      </c>
      <c r="H451" s="15" t="s">
        <v>597</v>
      </c>
      <c r="I451" s="16">
        <v>564.67999999999995</v>
      </c>
      <c r="J451" s="16">
        <f t="shared" si="22"/>
        <v>2823.3999999999996</v>
      </c>
      <c r="K451" s="17"/>
      <c r="L451" s="17"/>
      <c r="M451" s="17"/>
      <c r="N451" s="17"/>
      <c r="O451" s="17"/>
      <c r="P451" s="17"/>
      <c r="Q451" s="17"/>
      <c r="R451" s="17"/>
      <c r="S451" s="17"/>
      <c r="T451" s="17"/>
      <c r="U451" s="17"/>
      <c r="V451" s="17"/>
      <c r="W451" s="17"/>
      <c r="X451" s="17"/>
      <c r="Y451" s="17"/>
      <c r="Z451" s="17"/>
      <c r="AA451" s="17"/>
      <c r="AB451" s="17"/>
      <c r="AC451" s="17"/>
      <c r="AD451" s="17"/>
      <c r="AE451" s="17"/>
      <c r="AF451" s="17"/>
      <c r="AG451" s="17"/>
      <c r="AH451" s="17"/>
      <c r="AI451" s="17"/>
      <c r="AJ451" s="17"/>
      <c r="AK451" s="17"/>
      <c r="AL451" s="17"/>
      <c r="AM451" s="17"/>
      <c r="AN451" s="17"/>
      <c r="AO451" s="17"/>
      <c r="AP451" s="17"/>
      <c r="AQ451" s="17"/>
      <c r="AR451" s="17"/>
      <c r="AS451" s="17"/>
      <c r="AT451" s="17"/>
      <c r="AU451" s="17"/>
      <c r="AV451" s="17"/>
      <c r="AW451" s="17"/>
      <c r="AX451" s="17"/>
      <c r="AY451" s="17"/>
      <c r="AZ451" s="17"/>
      <c r="BA451" s="17"/>
      <c r="BB451" s="17"/>
      <c r="BC451" s="17"/>
      <c r="BD451" s="17"/>
      <c r="BE451" s="17"/>
      <c r="BF451" s="17"/>
      <c r="BG451" s="17"/>
      <c r="BH451" s="17"/>
      <c r="BI451" s="17"/>
      <c r="BJ451" s="17"/>
      <c r="BK451" s="17"/>
      <c r="BL451" s="17"/>
      <c r="BM451" s="17"/>
      <c r="BN451" s="17"/>
      <c r="BO451" s="17"/>
      <c r="BP451" s="17"/>
      <c r="BQ451" s="17"/>
      <c r="BR451" s="17"/>
      <c r="BS451" s="17"/>
      <c r="BT451" s="17"/>
      <c r="BU451" s="17"/>
      <c r="BV451" s="17"/>
      <c r="BW451" s="17"/>
      <c r="BX451" s="17"/>
      <c r="BY451" s="17"/>
      <c r="BZ451" s="17"/>
      <c r="CA451" s="17"/>
      <c r="CB451" s="17"/>
      <c r="CC451" s="17"/>
      <c r="CD451" s="17"/>
      <c r="CE451" s="17"/>
      <c r="CF451" s="17"/>
      <c r="CG451" s="17"/>
      <c r="CH451" s="17"/>
      <c r="CI451" s="17"/>
      <c r="CJ451" s="17"/>
      <c r="CK451" s="17"/>
      <c r="CL451" s="17"/>
      <c r="CM451" s="17"/>
      <c r="CN451" s="17"/>
      <c r="CO451" s="17"/>
      <c r="CP451" s="17"/>
      <c r="CQ451" s="17"/>
      <c r="CR451" s="17"/>
      <c r="CS451" s="17"/>
      <c r="CT451" s="17"/>
      <c r="CU451" s="17"/>
      <c r="CV451" s="17"/>
      <c r="CW451" s="17"/>
      <c r="CX451" s="17"/>
      <c r="CY451" s="17"/>
      <c r="CZ451" s="17"/>
      <c r="DA451" s="17"/>
      <c r="DB451" s="17"/>
      <c r="DC451" s="17"/>
      <c r="DD451" s="17"/>
      <c r="DE451" s="17"/>
      <c r="DF451" s="17"/>
      <c r="DG451" s="17"/>
      <c r="DH451" s="17"/>
      <c r="DI451" s="17"/>
      <c r="DJ451" s="17"/>
      <c r="DK451" s="17"/>
      <c r="DL451" s="17"/>
      <c r="DM451" s="17"/>
      <c r="DN451" s="17"/>
      <c r="DO451" s="17"/>
      <c r="DP451" s="17"/>
      <c r="DQ451" s="17"/>
      <c r="DR451" s="17"/>
      <c r="DS451" s="17"/>
      <c r="DT451" s="17"/>
      <c r="DU451" s="17"/>
      <c r="DV451" s="17"/>
      <c r="DW451" s="17"/>
      <c r="DX451" s="17"/>
      <c r="DY451" s="17"/>
      <c r="DZ451" s="17"/>
      <c r="EA451" s="17"/>
      <c r="EB451" s="17"/>
      <c r="EC451" s="17"/>
      <c r="ED451" s="17"/>
      <c r="EE451" s="17"/>
      <c r="EF451" s="17"/>
      <c r="EG451" s="17"/>
      <c r="EH451" s="17"/>
      <c r="EI451" s="17"/>
      <c r="EJ451" s="17"/>
      <c r="EK451" s="17"/>
      <c r="EL451" s="17"/>
      <c r="EM451" s="17"/>
      <c r="EN451" s="17"/>
      <c r="EO451" s="17"/>
      <c r="EP451" s="17"/>
      <c r="EQ451" s="17"/>
      <c r="ER451" s="17"/>
      <c r="ES451" s="17"/>
      <c r="ET451" s="17"/>
      <c r="EU451" s="17"/>
      <c r="EV451" s="17"/>
      <c r="EW451" s="17"/>
      <c r="EX451" s="17"/>
      <c r="EY451" s="17"/>
      <c r="EZ451" s="17"/>
      <c r="FA451" s="17"/>
      <c r="FB451" s="17"/>
      <c r="FC451" s="17"/>
      <c r="FD451" s="17"/>
      <c r="FE451" s="17"/>
      <c r="FF451" s="17"/>
      <c r="FG451" s="17"/>
      <c r="FH451" s="17"/>
      <c r="FI451" s="17"/>
      <c r="FJ451" s="17"/>
      <c r="FK451" s="17"/>
      <c r="FL451" s="17"/>
      <c r="FM451" s="17"/>
      <c r="FN451" s="17"/>
      <c r="FO451" s="17"/>
      <c r="FP451" s="17"/>
      <c r="FQ451" s="17"/>
      <c r="FR451" s="17"/>
      <c r="FS451" s="17"/>
      <c r="FT451" s="17"/>
      <c r="FU451" s="17"/>
      <c r="FV451" s="17"/>
      <c r="FW451" s="17"/>
      <c r="FX451" s="17"/>
      <c r="FY451" s="17"/>
      <c r="FZ451" s="17"/>
      <c r="GA451" s="17"/>
      <c r="GB451" s="17"/>
      <c r="GC451" s="17"/>
      <c r="GD451" s="17"/>
      <c r="GE451" s="17"/>
      <c r="GF451" s="17"/>
      <c r="GG451" s="17"/>
      <c r="GH451" s="17"/>
      <c r="GI451" s="17"/>
      <c r="GJ451" s="17"/>
      <c r="GK451" s="17"/>
      <c r="GL451" s="17"/>
      <c r="GM451" s="17"/>
      <c r="GN451" s="17"/>
      <c r="GO451" s="17"/>
      <c r="GP451" s="17"/>
      <c r="GQ451" s="17"/>
      <c r="GR451" s="17"/>
      <c r="GS451" s="17"/>
      <c r="GT451" s="17"/>
      <c r="GU451" s="17"/>
      <c r="GV451" s="17"/>
      <c r="GW451" s="17"/>
      <c r="GX451" s="17"/>
      <c r="GY451" s="17"/>
      <c r="GZ451" s="17"/>
      <c r="HA451" s="17"/>
      <c r="HB451" s="17"/>
      <c r="HC451" s="17"/>
      <c r="HD451" s="17"/>
      <c r="HE451" s="17"/>
      <c r="HF451" s="17"/>
      <c r="HG451" s="17"/>
      <c r="HH451" s="17"/>
      <c r="HI451" s="17"/>
      <c r="HJ451" s="17"/>
      <c r="HK451" s="17"/>
      <c r="HL451" s="17"/>
      <c r="HM451" s="17"/>
      <c r="HN451" s="17"/>
    </row>
    <row r="452" spans="2:222" s="18" customFormat="1" ht="22.5">
      <c r="B452" s="129" t="s">
        <v>1032</v>
      </c>
      <c r="C452" s="24" t="s">
        <v>892</v>
      </c>
      <c r="D452" s="129" t="s">
        <v>5</v>
      </c>
      <c r="E452" s="129">
        <v>230</v>
      </c>
      <c r="F452" s="23" t="s">
        <v>29</v>
      </c>
      <c r="G452" s="129" t="s">
        <v>22</v>
      </c>
      <c r="H452" s="15" t="s">
        <v>1083</v>
      </c>
      <c r="I452" s="16">
        <v>332.87</v>
      </c>
      <c r="J452" s="16">
        <f t="shared" si="22"/>
        <v>76560.100000000006</v>
      </c>
      <c r="K452" s="17"/>
      <c r="L452" s="17"/>
      <c r="M452" s="17"/>
      <c r="N452" s="17"/>
      <c r="O452" s="17"/>
      <c r="P452" s="17"/>
      <c r="Q452" s="17"/>
      <c r="R452" s="17"/>
      <c r="S452" s="17"/>
      <c r="T452" s="17"/>
      <c r="U452" s="17"/>
      <c r="V452" s="17"/>
      <c r="W452" s="17"/>
      <c r="X452" s="17"/>
      <c r="Y452" s="17"/>
      <c r="Z452" s="17"/>
      <c r="AA452" s="17"/>
      <c r="AB452" s="17"/>
      <c r="AC452" s="17"/>
      <c r="AD452" s="17"/>
      <c r="AE452" s="17"/>
      <c r="AF452" s="17"/>
      <c r="AG452" s="17"/>
      <c r="AH452" s="17"/>
      <c r="AI452" s="17"/>
      <c r="AJ452" s="17"/>
      <c r="AK452" s="17"/>
      <c r="AL452" s="17"/>
      <c r="AM452" s="17"/>
      <c r="AN452" s="17"/>
      <c r="AO452" s="17"/>
      <c r="AP452" s="17"/>
      <c r="AQ452" s="17"/>
      <c r="AR452" s="17"/>
      <c r="AS452" s="17"/>
      <c r="AT452" s="17"/>
      <c r="AU452" s="17"/>
      <c r="AV452" s="17"/>
      <c r="AW452" s="17"/>
      <c r="AX452" s="17"/>
      <c r="AY452" s="17"/>
      <c r="AZ452" s="17"/>
      <c r="BA452" s="17"/>
      <c r="BB452" s="17"/>
      <c r="BC452" s="17"/>
      <c r="BD452" s="17"/>
      <c r="BE452" s="17"/>
      <c r="BF452" s="17"/>
      <c r="BG452" s="17"/>
      <c r="BH452" s="17"/>
      <c r="BI452" s="17"/>
      <c r="BJ452" s="17"/>
      <c r="BK452" s="17"/>
      <c r="BL452" s="17"/>
      <c r="BM452" s="17"/>
      <c r="BN452" s="17"/>
      <c r="BO452" s="17"/>
      <c r="BP452" s="17"/>
      <c r="BQ452" s="17"/>
      <c r="BR452" s="17"/>
      <c r="BS452" s="17"/>
      <c r="BT452" s="17"/>
      <c r="BU452" s="17"/>
      <c r="BV452" s="17"/>
      <c r="BW452" s="17"/>
      <c r="BX452" s="17"/>
      <c r="BY452" s="17"/>
      <c r="BZ452" s="17"/>
      <c r="CA452" s="17"/>
      <c r="CB452" s="17"/>
      <c r="CC452" s="17"/>
      <c r="CD452" s="17"/>
      <c r="CE452" s="17"/>
      <c r="CF452" s="17"/>
      <c r="CG452" s="17"/>
      <c r="CH452" s="17"/>
      <c r="CI452" s="17"/>
      <c r="CJ452" s="17"/>
      <c r="CK452" s="17"/>
      <c r="CL452" s="17"/>
      <c r="CM452" s="17"/>
      <c r="CN452" s="17"/>
      <c r="CO452" s="17"/>
      <c r="CP452" s="17"/>
      <c r="CQ452" s="17"/>
      <c r="CR452" s="17"/>
      <c r="CS452" s="17"/>
      <c r="CT452" s="17"/>
      <c r="CU452" s="17"/>
      <c r="CV452" s="17"/>
      <c r="CW452" s="17"/>
      <c r="CX452" s="17"/>
      <c r="CY452" s="17"/>
      <c r="CZ452" s="17"/>
      <c r="DA452" s="17"/>
      <c r="DB452" s="17"/>
      <c r="DC452" s="17"/>
      <c r="DD452" s="17"/>
      <c r="DE452" s="17"/>
      <c r="DF452" s="17"/>
      <c r="DG452" s="17"/>
      <c r="DH452" s="17"/>
      <c r="DI452" s="17"/>
      <c r="DJ452" s="17"/>
      <c r="DK452" s="17"/>
      <c r="DL452" s="17"/>
      <c r="DM452" s="17"/>
      <c r="DN452" s="17"/>
      <c r="DO452" s="17"/>
      <c r="DP452" s="17"/>
      <c r="DQ452" s="17"/>
      <c r="DR452" s="17"/>
      <c r="DS452" s="17"/>
      <c r="DT452" s="17"/>
      <c r="DU452" s="17"/>
      <c r="DV452" s="17"/>
      <c r="DW452" s="17"/>
      <c r="DX452" s="17"/>
      <c r="DY452" s="17"/>
      <c r="DZ452" s="17"/>
      <c r="EA452" s="17"/>
      <c r="EB452" s="17"/>
      <c r="EC452" s="17"/>
      <c r="ED452" s="17"/>
      <c r="EE452" s="17"/>
      <c r="EF452" s="17"/>
      <c r="EG452" s="17"/>
      <c r="EH452" s="17"/>
      <c r="EI452" s="17"/>
      <c r="EJ452" s="17"/>
      <c r="EK452" s="17"/>
      <c r="EL452" s="17"/>
      <c r="EM452" s="17"/>
      <c r="EN452" s="17"/>
      <c r="EO452" s="17"/>
      <c r="EP452" s="17"/>
      <c r="EQ452" s="17"/>
      <c r="ER452" s="17"/>
      <c r="ES452" s="17"/>
      <c r="ET452" s="17"/>
      <c r="EU452" s="17"/>
      <c r="EV452" s="17"/>
      <c r="EW452" s="17"/>
      <c r="EX452" s="17"/>
      <c r="EY452" s="17"/>
      <c r="EZ452" s="17"/>
      <c r="FA452" s="17"/>
      <c r="FB452" s="17"/>
      <c r="FC452" s="17"/>
      <c r="FD452" s="17"/>
      <c r="FE452" s="17"/>
      <c r="FF452" s="17"/>
      <c r="FG452" s="17"/>
      <c r="FH452" s="17"/>
      <c r="FI452" s="17"/>
      <c r="FJ452" s="17"/>
      <c r="FK452" s="17"/>
      <c r="FL452" s="17"/>
      <c r="FM452" s="17"/>
      <c r="FN452" s="17"/>
      <c r="FO452" s="17"/>
      <c r="FP452" s="17"/>
      <c r="FQ452" s="17"/>
      <c r="FR452" s="17"/>
      <c r="FS452" s="17"/>
      <c r="FT452" s="17"/>
      <c r="FU452" s="17"/>
      <c r="FV452" s="17"/>
      <c r="FW452" s="17"/>
      <c r="FX452" s="17"/>
      <c r="FY452" s="17"/>
      <c r="FZ452" s="17"/>
      <c r="GA452" s="17"/>
      <c r="GB452" s="17"/>
      <c r="GC452" s="17"/>
      <c r="GD452" s="17"/>
      <c r="GE452" s="17"/>
      <c r="GF452" s="17"/>
      <c r="GG452" s="17"/>
      <c r="GH452" s="17"/>
      <c r="GI452" s="17"/>
      <c r="GJ452" s="17"/>
      <c r="GK452" s="17"/>
      <c r="GL452" s="17"/>
      <c r="GM452" s="17"/>
      <c r="GN452" s="17"/>
      <c r="GO452" s="17"/>
      <c r="GP452" s="17"/>
      <c r="GQ452" s="17"/>
      <c r="GR452" s="17"/>
      <c r="GS452" s="17"/>
      <c r="GT452" s="17"/>
      <c r="GU452" s="17"/>
      <c r="GV452" s="17"/>
      <c r="GW452" s="17"/>
      <c r="GX452" s="17"/>
      <c r="GY452" s="17"/>
      <c r="GZ452" s="17"/>
      <c r="HA452" s="17"/>
      <c r="HB452" s="17"/>
      <c r="HC452" s="17"/>
      <c r="HD452" s="17"/>
      <c r="HE452" s="17"/>
      <c r="HF452" s="17"/>
      <c r="HG452" s="17"/>
      <c r="HH452" s="17"/>
      <c r="HI452" s="17"/>
      <c r="HJ452" s="17"/>
      <c r="HK452" s="17"/>
      <c r="HL452" s="17"/>
      <c r="HM452" s="17"/>
      <c r="HN452" s="17"/>
    </row>
    <row r="453" spans="2:222" s="18" customFormat="1">
      <c r="B453" s="129"/>
      <c r="C453" s="25" t="s">
        <v>69</v>
      </c>
      <c r="D453" s="129"/>
      <c r="E453" s="129"/>
      <c r="F453" s="129"/>
      <c r="G453" s="129"/>
      <c r="H453" s="15"/>
      <c r="I453" s="129"/>
      <c r="J453" s="165">
        <f>SUBTOTAL(9,J436:J452)</f>
        <v>261423.46012</v>
      </c>
      <c r="K453" s="17"/>
      <c r="L453" s="17"/>
      <c r="M453" s="17"/>
      <c r="N453" s="17"/>
      <c r="O453" s="17"/>
      <c r="P453" s="17"/>
      <c r="Q453" s="17"/>
      <c r="R453" s="17"/>
      <c r="S453" s="17"/>
      <c r="T453" s="17"/>
      <c r="U453" s="17"/>
      <c r="V453" s="17"/>
      <c r="W453" s="17"/>
      <c r="X453" s="17"/>
      <c r="Y453" s="17"/>
      <c r="Z453" s="17"/>
      <c r="AA453" s="17"/>
      <c r="AB453" s="17"/>
      <c r="AC453" s="17"/>
      <c r="AD453" s="17"/>
      <c r="AE453" s="17"/>
      <c r="AF453" s="17"/>
      <c r="AG453" s="17"/>
      <c r="AH453" s="17"/>
      <c r="AI453" s="17"/>
      <c r="AJ453" s="17"/>
      <c r="AK453" s="17"/>
      <c r="AL453" s="17"/>
      <c r="AM453" s="17"/>
      <c r="AN453" s="17"/>
      <c r="AO453" s="17"/>
      <c r="AP453" s="17"/>
      <c r="AQ453" s="17"/>
      <c r="AR453" s="17"/>
      <c r="AS453" s="17"/>
      <c r="AT453" s="17"/>
      <c r="AU453" s="17"/>
      <c r="AV453" s="17"/>
      <c r="AW453" s="17"/>
      <c r="AX453" s="17"/>
      <c r="AY453" s="17"/>
      <c r="AZ453" s="17"/>
      <c r="BA453" s="17"/>
      <c r="BB453" s="17"/>
      <c r="BC453" s="17"/>
      <c r="BD453" s="17"/>
      <c r="BE453" s="17"/>
      <c r="BF453" s="17"/>
      <c r="BG453" s="17"/>
      <c r="BH453" s="17"/>
      <c r="BI453" s="17"/>
      <c r="BJ453" s="17"/>
      <c r="BK453" s="17"/>
      <c r="BL453" s="17"/>
      <c r="BM453" s="17"/>
      <c r="BN453" s="17"/>
      <c r="BO453" s="17"/>
      <c r="BP453" s="17"/>
      <c r="BQ453" s="17"/>
      <c r="BR453" s="17"/>
      <c r="BS453" s="17"/>
      <c r="BT453" s="17"/>
      <c r="BU453" s="17"/>
      <c r="BV453" s="17"/>
      <c r="BW453" s="17"/>
      <c r="BX453" s="17"/>
      <c r="BY453" s="17"/>
      <c r="BZ453" s="17"/>
      <c r="CA453" s="17"/>
      <c r="CB453" s="17"/>
      <c r="CC453" s="17"/>
      <c r="CD453" s="17"/>
      <c r="CE453" s="17"/>
      <c r="CF453" s="17"/>
      <c r="CG453" s="17"/>
      <c r="CH453" s="17"/>
      <c r="CI453" s="17"/>
      <c r="CJ453" s="17"/>
      <c r="CK453" s="17"/>
      <c r="CL453" s="17"/>
      <c r="CM453" s="17"/>
      <c r="CN453" s="17"/>
      <c r="CO453" s="17"/>
      <c r="CP453" s="17"/>
      <c r="CQ453" s="17"/>
      <c r="CR453" s="17"/>
      <c r="CS453" s="17"/>
      <c r="CT453" s="17"/>
      <c r="CU453" s="17"/>
      <c r="CV453" s="17"/>
      <c r="CW453" s="17"/>
      <c r="CX453" s="17"/>
      <c r="CY453" s="17"/>
      <c r="CZ453" s="17"/>
      <c r="DA453" s="17"/>
      <c r="DB453" s="17"/>
      <c r="DC453" s="17"/>
      <c r="DD453" s="17"/>
      <c r="DE453" s="17"/>
      <c r="DF453" s="17"/>
      <c r="DG453" s="17"/>
      <c r="DH453" s="17"/>
      <c r="DI453" s="17"/>
      <c r="DJ453" s="17"/>
      <c r="DK453" s="17"/>
      <c r="DL453" s="17"/>
      <c r="DM453" s="17"/>
      <c r="DN453" s="17"/>
      <c r="DO453" s="17"/>
      <c r="DP453" s="17"/>
      <c r="DQ453" s="17"/>
      <c r="DR453" s="17"/>
      <c r="DS453" s="17"/>
      <c r="DT453" s="17"/>
      <c r="DU453" s="17"/>
      <c r="DV453" s="17"/>
      <c r="DW453" s="17"/>
      <c r="DX453" s="17"/>
      <c r="DY453" s="17"/>
      <c r="DZ453" s="17"/>
      <c r="EA453" s="17"/>
      <c r="EB453" s="17"/>
      <c r="EC453" s="17"/>
      <c r="ED453" s="17"/>
      <c r="EE453" s="17"/>
      <c r="EF453" s="17"/>
      <c r="EG453" s="17"/>
      <c r="EH453" s="17"/>
      <c r="EI453" s="17"/>
      <c r="EJ453" s="17"/>
      <c r="EK453" s="17"/>
      <c r="EL453" s="17"/>
      <c r="EM453" s="17"/>
      <c r="EN453" s="17"/>
      <c r="EO453" s="17"/>
      <c r="EP453" s="17"/>
      <c r="EQ453" s="17"/>
      <c r="ER453" s="17"/>
      <c r="ES453" s="17"/>
      <c r="ET453" s="17"/>
      <c r="EU453" s="17"/>
      <c r="EV453" s="17"/>
      <c r="EW453" s="17"/>
      <c r="EX453" s="17"/>
      <c r="EY453" s="17"/>
      <c r="EZ453" s="17"/>
      <c r="FA453" s="17"/>
      <c r="FB453" s="17"/>
      <c r="FC453" s="17"/>
      <c r="FD453" s="17"/>
      <c r="FE453" s="17"/>
      <c r="FF453" s="17"/>
      <c r="FG453" s="17"/>
      <c r="FH453" s="17"/>
      <c r="FI453" s="17"/>
      <c r="FJ453" s="17"/>
      <c r="FK453" s="17"/>
      <c r="FL453" s="17"/>
      <c r="FM453" s="17"/>
      <c r="FN453" s="17"/>
      <c r="FO453" s="17"/>
      <c r="FP453" s="17"/>
      <c r="FQ453" s="17"/>
      <c r="FR453" s="17"/>
      <c r="FS453" s="17"/>
      <c r="FT453" s="17"/>
      <c r="FU453" s="17"/>
      <c r="FV453" s="17"/>
      <c r="FW453" s="17"/>
      <c r="FX453" s="17"/>
      <c r="FY453" s="17"/>
      <c r="FZ453" s="17"/>
      <c r="GA453" s="17"/>
      <c r="GB453" s="17"/>
      <c r="GC453" s="17"/>
      <c r="GD453" s="17"/>
      <c r="GE453" s="17"/>
      <c r="GF453" s="17"/>
      <c r="GG453" s="17"/>
      <c r="GH453" s="17"/>
      <c r="GI453" s="17"/>
      <c r="GJ453" s="17"/>
      <c r="GK453" s="17"/>
      <c r="GL453" s="17"/>
      <c r="GM453" s="17"/>
      <c r="GN453" s="17"/>
      <c r="GO453" s="17"/>
      <c r="GP453" s="17"/>
      <c r="GQ453" s="17"/>
      <c r="GR453" s="17"/>
      <c r="GS453" s="17"/>
      <c r="GT453" s="17"/>
      <c r="GU453" s="17"/>
      <c r="GV453" s="17"/>
      <c r="GW453" s="17"/>
      <c r="GX453" s="17"/>
      <c r="GY453" s="17"/>
      <c r="GZ453" s="17"/>
      <c r="HA453" s="17"/>
      <c r="HB453" s="17"/>
      <c r="HC453" s="17"/>
      <c r="HD453" s="17"/>
      <c r="HE453" s="17"/>
      <c r="HF453" s="17"/>
      <c r="HG453" s="17"/>
      <c r="HH453" s="17"/>
      <c r="HI453" s="17"/>
      <c r="HJ453" s="17"/>
      <c r="HK453" s="17"/>
      <c r="HL453" s="17"/>
      <c r="HM453" s="17"/>
      <c r="HN453" s="17"/>
    </row>
    <row r="454" spans="2:222" s="4" customFormat="1" ht="24" customHeight="1">
      <c r="B454" s="33">
        <v>16</v>
      </c>
      <c r="C454" s="33" t="s">
        <v>538</v>
      </c>
      <c r="D454" s="33"/>
      <c r="E454" s="33"/>
      <c r="F454" s="33"/>
      <c r="G454" s="33" t="s">
        <v>3</v>
      </c>
      <c r="H454" s="33" t="s">
        <v>3</v>
      </c>
      <c r="I454" s="33" t="s">
        <v>3</v>
      </c>
      <c r="J454" s="175">
        <f>J465+J473</f>
        <v>45952.102599999998</v>
      </c>
    </row>
    <row r="455" spans="2:222">
      <c r="B455" s="33" t="s">
        <v>568</v>
      </c>
      <c r="C455" s="28" t="s">
        <v>358</v>
      </c>
      <c r="D455" s="33"/>
      <c r="E455" s="33"/>
      <c r="F455" s="33"/>
      <c r="G455" s="33"/>
      <c r="H455" s="33"/>
      <c r="I455" s="33"/>
      <c r="J455" s="33"/>
    </row>
    <row r="456" spans="2:222" ht="20.100000000000001" customHeight="1">
      <c r="B456" s="129" t="s">
        <v>569</v>
      </c>
      <c r="C456" s="19" t="s">
        <v>539</v>
      </c>
      <c r="D456" s="38" t="s">
        <v>5</v>
      </c>
      <c r="E456" s="129">
        <v>5.6</v>
      </c>
      <c r="F456" s="129" t="s">
        <v>29</v>
      </c>
      <c r="G456" s="129" t="s">
        <v>22</v>
      </c>
      <c r="H456" s="30" t="s">
        <v>540</v>
      </c>
      <c r="I456" s="16">
        <v>204.28</v>
      </c>
      <c r="J456" s="16">
        <f t="shared" ref="J456:J464" si="23">I456*E456</f>
        <v>1143.9679999999998</v>
      </c>
    </row>
    <row r="457" spans="2:222" ht="22.5">
      <c r="B457" s="129" t="s">
        <v>674</v>
      </c>
      <c r="C457" s="7" t="s">
        <v>541</v>
      </c>
      <c r="D457" s="38" t="s">
        <v>3</v>
      </c>
      <c r="E457" s="129">
        <v>35.56</v>
      </c>
      <c r="F457" s="129" t="s">
        <v>29</v>
      </c>
      <c r="G457" s="129" t="s">
        <v>22</v>
      </c>
      <c r="H457" s="30" t="s">
        <v>542</v>
      </c>
      <c r="I457" s="16">
        <v>209.25</v>
      </c>
      <c r="J457" s="16">
        <f t="shared" si="23"/>
        <v>7440.93</v>
      </c>
    </row>
    <row r="458" spans="2:222" ht="22.5">
      <c r="B458" s="129" t="s">
        <v>1033</v>
      </c>
      <c r="C458" s="7" t="s">
        <v>543</v>
      </c>
      <c r="D458" s="38" t="s">
        <v>5</v>
      </c>
      <c r="E458" s="129">
        <v>34.06</v>
      </c>
      <c r="F458" s="129" t="s">
        <v>29</v>
      </c>
      <c r="G458" s="129" t="s">
        <v>22</v>
      </c>
      <c r="H458" s="30" t="s">
        <v>544</v>
      </c>
      <c r="I458" s="16">
        <v>315.13</v>
      </c>
      <c r="J458" s="16">
        <f t="shared" si="23"/>
        <v>10733.327800000001</v>
      </c>
    </row>
    <row r="459" spans="2:222" ht="22.5">
      <c r="B459" s="129" t="s">
        <v>1034</v>
      </c>
      <c r="C459" s="7" t="s">
        <v>545</v>
      </c>
      <c r="D459" s="38" t="s">
        <v>5</v>
      </c>
      <c r="E459" s="129">
        <v>26.92</v>
      </c>
      <c r="F459" s="129" t="s">
        <v>29</v>
      </c>
      <c r="G459" s="129" t="s">
        <v>22</v>
      </c>
      <c r="H459" s="30" t="s">
        <v>546</v>
      </c>
      <c r="I459" s="16">
        <v>541.04</v>
      </c>
      <c r="J459" s="16">
        <f t="shared" si="23"/>
        <v>14564.7968</v>
      </c>
    </row>
    <row r="460" spans="2:222" ht="20.100000000000001" customHeight="1">
      <c r="B460" s="129" t="s">
        <v>1035</v>
      </c>
      <c r="C460" s="19" t="s">
        <v>547</v>
      </c>
      <c r="D460" s="38" t="s">
        <v>5</v>
      </c>
      <c r="E460" s="129">
        <v>0.6</v>
      </c>
      <c r="F460" s="129" t="s">
        <v>29</v>
      </c>
      <c r="G460" s="129" t="s">
        <v>22</v>
      </c>
      <c r="H460" s="30" t="s">
        <v>548</v>
      </c>
      <c r="I460" s="16">
        <v>221.89</v>
      </c>
      <c r="J460" s="16">
        <f t="shared" si="23"/>
        <v>133.13399999999999</v>
      </c>
    </row>
    <row r="461" spans="2:222" ht="20.100000000000001" customHeight="1">
      <c r="B461" s="129" t="s">
        <v>1036</v>
      </c>
      <c r="C461" s="7" t="s">
        <v>598</v>
      </c>
      <c r="D461" s="38" t="s">
        <v>5</v>
      </c>
      <c r="E461" s="129">
        <v>27.4</v>
      </c>
      <c r="F461" s="129" t="s">
        <v>2</v>
      </c>
      <c r="G461" s="129" t="s">
        <v>22</v>
      </c>
      <c r="H461" s="30" t="s">
        <v>599</v>
      </c>
      <c r="I461" s="16">
        <v>23.04</v>
      </c>
      <c r="J461" s="16">
        <f t="shared" si="23"/>
        <v>631.29599999999994</v>
      </c>
    </row>
    <row r="462" spans="2:222" ht="20.100000000000001" customHeight="1">
      <c r="B462" s="129" t="s">
        <v>1037</v>
      </c>
      <c r="C462" s="7" t="s">
        <v>600</v>
      </c>
      <c r="D462" s="38" t="s">
        <v>5</v>
      </c>
      <c r="E462" s="129">
        <v>17</v>
      </c>
      <c r="F462" s="129" t="s">
        <v>6</v>
      </c>
      <c r="G462" s="129" t="s">
        <v>22</v>
      </c>
      <c r="H462" s="30" t="s">
        <v>601</v>
      </c>
      <c r="I462" s="16">
        <v>52.5</v>
      </c>
      <c r="J462" s="16">
        <f t="shared" si="23"/>
        <v>892.5</v>
      </c>
    </row>
    <row r="463" spans="2:222" ht="20.100000000000001" customHeight="1">
      <c r="B463" s="129" t="s">
        <v>1038</v>
      </c>
      <c r="C463" s="7" t="s">
        <v>890</v>
      </c>
      <c r="D463" s="38" t="s">
        <v>5</v>
      </c>
      <c r="E463" s="129">
        <v>28</v>
      </c>
      <c r="F463" s="129" t="s">
        <v>29</v>
      </c>
      <c r="G463" s="129" t="s">
        <v>22</v>
      </c>
      <c r="H463" s="30" t="s">
        <v>891</v>
      </c>
      <c r="I463" s="16">
        <v>240.37</v>
      </c>
      <c r="J463" s="16">
        <f t="shared" si="23"/>
        <v>6730.3600000000006</v>
      </c>
    </row>
    <row r="464" spans="2:222" ht="20.100000000000001" customHeight="1">
      <c r="B464" s="129" t="s">
        <v>1039</v>
      </c>
      <c r="C464" s="7" t="s">
        <v>602</v>
      </c>
      <c r="D464" s="38" t="s">
        <v>5</v>
      </c>
      <c r="E464" s="129">
        <v>27.4</v>
      </c>
      <c r="F464" s="129" t="s">
        <v>2</v>
      </c>
      <c r="G464" s="129" t="s">
        <v>22</v>
      </c>
      <c r="H464" s="30" t="s">
        <v>603</v>
      </c>
      <c r="I464" s="16">
        <v>10.49</v>
      </c>
      <c r="J464" s="16">
        <f t="shared" si="23"/>
        <v>287.42599999999999</v>
      </c>
    </row>
    <row r="465" spans="2:222">
      <c r="B465" s="129"/>
      <c r="C465" s="25" t="s">
        <v>69</v>
      </c>
      <c r="D465" s="129"/>
      <c r="E465" s="129"/>
      <c r="F465" s="129"/>
      <c r="G465" s="129"/>
      <c r="H465" s="15"/>
      <c r="I465" s="129"/>
      <c r="J465" s="165">
        <f>SUM(J456:J464)</f>
        <v>42557.738599999997</v>
      </c>
    </row>
    <row r="466" spans="2:222">
      <c r="B466" s="33" t="s">
        <v>675</v>
      </c>
      <c r="C466" s="28" t="s">
        <v>359</v>
      </c>
      <c r="D466" s="33"/>
      <c r="E466" s="33"/>
      <c r="F466" s="33"/>
      <c r="G466" s="33"/>
      <c r="H466" s="33"/>
      <c r="I466" s="33"/>
      <c r="J466" s="33"/>
    </row>
    <row r="467" spans="2:222">
      <c r="B467" s="129" t="s">
        <v>676</v>
      </c>
      <c r="C467" s="19" t="s">
        <v>539</v>
      </c>
      <c r="D467" s="38" t="s">
        <v>5</v>
      </c>
      <c r="E467" s="129">
        <v>0.26</v>
      </c>
      <c r="F467" s="129" t="s">
        <v>29</v>
      </c>
      <c r="G467" s="129" t="s">
        <v>22</v>
      </c>
      <c r="H467" s="30" t="s">
        <v>540</v>
      </c>
      <c r="I467" s="16">
        <v>204.28</v>
      </c>
      <c r="J467" s="16">
        <f t="shared" ref="J467:J472" si="24">I467*E467</f>
        <v>53.1128</v>
      </c>
    </row>
    <row r="468" spans="2:222" ht="22.5">
      <c r="B468" s="129" t="s">
        <v>1040</v>
      </c>
      <c r="C468" s="7" t="s">
        <v>543</v>
      </c>
      <c r="D468" s="38" t="s">
        <v>5</v>
      </c>
      <c r="E468" s="129">
        <v>1.44</v>
      </c>
      <c r="F468" s="129" t="s">
        <v>29</v>
      </c>
      <c r="G468" s="129" t="s">
        <v>22</v>
      </c>
      <c r="H468" s="30" t="s">
        <v>544</v>
      </c>
      <c r="I468" s="16">
        <v>315.13</v>
      </c>
      <c r="J468" s="16">
        <f t="shared" si="24"/>
        <v>453.78719999999998</v>
      </c>
    </row>
    <row r="469" spans="2:222" ht="22.5">
      <c r="B469" s="129" t="s">
        <v>1041</v>
      </c>
      <c r="C469" s="7" t="s">
        <v>545</v>
      </c>
      <c r="D469" s="38" t="s">
        <v>5</v>
      </c>
      <c r="E469" s="129">
        <v>4.8</v>
      </c>
      <c r="F469" s="129" t="s">
        <v>2</v>
      </c>
      <c r="G469" s="129" t="s">
        <v>22</v>
      </c>
      <c r="H469" s="30" t="s">
        <v>546</v>
      </c>
      <c r="I469" s="16">
        <v>541.04</v>
      </c>
      <c r="J469" s="16">
        <f t="shared" si="24"/>
        <v>2596.9919999999997</v>
      </c>
    </row>
    <row r="470" spans="2:222" ht="18" customHeight="1">
      <c r="B470" s="129" t="s">
        <v>1042</v>
      </c>
      <c r="C470" s="7" t="s">
        <v>598</v>
      </c>
      <c r="D470" s="38" t="s">
        <v>5</v>
      </c>
      <c r="E470" s="129">
        <v>2.4</v>
      </c>
      <c r="F470" s="129" t="s">
        <v>2</v>
      </c>
      <c r="G470" s="129" t="s">
        <v>22</v>
      </c>
      <c r="H470" s="30" t="s">
        <v>599</v>
      </c>
      <c r="I470" s="16">
        <v>23.04</v>
      </c>
      <c r="J470" s="16">
        <f t="shared" si="24"/>
        <v>55.295999999999999</v>
      </c>
    </row>
    <row r="471" spans="2:222" ht="17.25" customHeight="1">
      <c r="B471" s="129" t="s">
        <v>1043</v>
      </c>
      <c r="C471" s="7" t="s">
        <v>600</v>
      </c>
      <c r="D471" s="38" t="s">
        <v>5</v>
      </c>
      <c r="E471" s="129">
        <v>4</v>
      </c>
      <c r="F471" s="129" t="s">
        <v>6</v>
      </c>
      <c r="G471" s="129" t="s">
        <v>22</v>
      </c>
      <c r="H471" s="30" t="s">
        <v>601</v>
      </c>
      <c r="I471" s="16">
        <v>52.5</v>
      </c>
      <c r="J471" s="16">
        <f t="shared" si="24"/>
        <v>210</v>
      </c>
    </row>
    <row r="472" spans="2:222" ht="18" customHeight="1">
      <c r="B472" s="129" t="s">
        <v>1044</v>
      </c>
      <c r="C472" s="7" t="s">
        <v>602</v>
      </c>
      <c r="D472" s="38" t="s">
        <v>5</v>
      </c>
      <c r="E472" s="129">
        <v>2.4</v>
      </c>
      <c r="F472" s="129" t="s">
        <v>2</v>
      </c>
      <c r="G472" s="129" t="s">
        <v>22</v>
      </c>
      <c r="H472" s="30" t="s">
        <v>603</v>
      </c>
      <c r="I472" s="16">
        <v>10.49</v>
      </c>
      <c r="J472" s="16">
        <f t="shared" si="24"/>
        <v>25.175999999999998</v>
      </c>
    </row>
    <row r="473" spans="2:222">
      <c r="B473" s="129"/>
      <c r="C473" s="25" t="s">
        <v>69</v>
      </c>
      <c r="D473" s="129"/>
      <c r="E473" s="129"/>
      <c r="F473" s="129"/>
      <c r="G473" s="129"/>
      <c r="H473" s="15"/>
      <c r="I473" s="129"/>
      <c r="J473" s="165">
        <f>SUM(J467:J472)</f>
        <v>3394.3639999999996</v>
      </c>
    </row>
    <row r="474" spans="2:222" s="18" customFormat="1" ht="22.5" customHeight="1">
      <c r="B474" s="33">
        <v>17</v>
      </c>
      <c r="C474" s="33" t="s">
        <v>555</v>
      </c>
      <c r="D474" s="33"/>
      <c r="E474" s="33"/>
      <c r="F474" s="33"/>
      <c r="G474" s="33" t="s">
        <v>3</v>
      </c>
      <c r="H474" s="33" t="s">
        <v>3</v>
      </c>
      <c r="I474" s="33" t="s">
        <v>3</v>
      </c>
      <c r="J474" s="163">
        <f>J478+J481</f>
        <v>26236.467199999999</v>
      </c>
      <c r="K474" s="17"/>
      <c r="L474" s="17"/>
      <c r="M474" s="17"/>
      <c r="N474" s="17"/>
      <c r="O474" s="17"/>
      <c r="P474" s="17"/>
      <c r="Q474" s="17"/>
      <c r="R474" s="17"/>
      <c r="S474" s="17"/>
      <c r="T474" s="17"/>
      <c r="U474" s="17"/>
      <c r="V474" s="17"/>
      <c r="W474" s="17"/>
      <c r="X474" s="17"/>
      <c r="Y474" s="17"/>
      <c r="Z474" s="17"/>
      <c r="AA474" s="17"/>
      <c r="AB474" s="17"/>
      <c r="AC474" s="17"/>
      <c r="AD474" s="17"/>
      <c r="AE474" s="17"/>
      <c r="AF474" s="17"/>
      <c r="AG474" s="17"/>
      <c r="AH474" s="17"/>
      <c r="AI474" s="17"/>
      <c r="AJ474" s="17"/>
      <c r="AK474" s="17"/>
      <c r="AL474" s="17"/>
      <c r="AM474" s="17"/>
      <c r="AN474" s="17"/>
      <c r="AO474" s="17"/>
      <c r="AP474" s="17"/>
      <c r="AQ474" s="17"/>
      <c r="AR474" s="17"/>
      <c r="AS474" s="17"/>
      <c r="AT474" s="17"/>
      <c r="AU474" s="17"/>
      <c r="AV474" s="17"/>
      <c r="AW474" s="17"/>
      <c r="AX474" s="17"/>
      <c r="AY474" s="17"/>
      <c r="AZ474" s="17"/>
      <c r="BA474" s="17"/>
      <c r="BB474" s="17"/>
      <c r="BC474" s="17"/>
      <c r="BD474" s="17"/>
      <c r="BE474" s="17"/>
      <c r="BF474" s="17"/>
      <c r="BG474" s="17"/>
      <c r="BH474" s="17"/>
      <c r="BI474" s="17"/>
      <c r="BJ474" s="17"/>
      <c r="BK474" s="17"/>
      <c r="BL474" s="17"/>
      <c r="BM474" s="17"/>
      <c r="BN474" s="17"/>
      <c r="BO474" s="17"/>
      <c r="BP474" s="17"/>
      <c r="BQ474" s="17"/>
      <c r="BR474" s="17"/>
      <c r="BS474" s="17"/>
      <c r="BT474" s="17"/>
      <c r="BU474" s="17"/>
      <c r="BV474" s="17"/>
      <c r="BW474" s="17"/>
      <c r="BX474" s="17"/>
      <c r="BY474" s="17"/>
      <c r="BZ474" s="17"/>
      <c r="CA474" s="17"/>
      <c r="CB474" s="17"/>
      <c r="CC474" s="17"/>
      <c r="CD474" s="17"/>
      <c r="CE474" s="17"/>
      <c r="CF474" s="17"/>
      <c r="CG474" s="17"/>
      <c r="CH474" s="17"/>
      <c r="CI474" s="17"/>
      <c r="CJ474" s="17"/>
      <c r="CK474" s="17"/>
      <c r="CL474" s="17"/>
      <c r="CM474" s="17"/>
      <c r="CN474" s="17"/>
      <c r="CO474" s="17"/>
      <c r="CP474" s="17"/>
      <c r="CQ474" s="17"/>
      <c r="CR474" s="17"/>
      <c r="CS474" s="17"/>
      <c r="CT474" s="17"/>
      <c r="CU474" s="17"/>
      <c r="CV474" s="17"/>
      <c r="CW474" s="17"/>
      <c r="CX474" s="17"/>
      <c r="CY474" s="17"/>
      <c r="CZ474" s="17"/>
      <c r="DA474" s="17"/>
      <c r="DB474" s="17"/>
      <c r="DC474" s="17"/>
      <c r="DD474" s="17"/>
      <c r="DE474" s="17"/>
      <c r="DF474" s="17"/>
      <c r="DG474" s="17"/>
      <c r="DH474" s="17"/>
      <c r="DI474" s="17"/>
      <c r="DJ474" s="17"/>
      <c r="DK474" s="17"/>
      <c r="DL474" s="17"/>
      <c r="DM474" s="17"/>
      <c r="DN474" s="17"/>
      <c r="DO474" s="17"/>
      <c r="DP474" s="17"/>
      <c r="DQ474" s="17"/>
      <c r="DR474" s="17"/>
      <c r="DS474" s="17"/>
      <c r="DT474" s="17"/>
      <c r="DU474" s="17"/>
      <c r="DV474" s="17"/>
      <c r="DW474" s="17"/>
      <c r="DX474" s="17"/>
      <c r="DY474" s="17"/>
      <c r="DZ474" s="17"/>
      <c r="EA474" s="17"/>
      <c r="EB474" s="17"/>
      <c r="EC474" s="17"/>
      <c r="ED474" s="17"/>
      <c r="EE474" s="17"/>
      <c r="EF474" s="17"/>
      <c r="EG474" s="17"/>
      <c r="EH474" s="17"/>
      <c r="EI474" s="17"/>
      <c r="EJ474" s="17"/>
      <c r="EK474" s="17"/>
      <c r="EL474" s="17"/>
      <c r="EM474" s="17"/>
      <c r="EN474" s="17"/>
      <c r="EO474" s="17"/>
      <c r="EP474" s="17"/>
      <c r="EQ474" s="17"/>
      <c r="ER474" s="17"/>
      <c r="ES474" s="17"/>
      <c r="ET474" s="17"/>
      <c r="EU474" s="17"/>
      <c r="EV474" s="17"/>
      <c r="EW474" s="17"/>
      <c r="EX474" s="17"/>
      <c r="EY474" s="17"/>
      <c r="EZ474" s="17"/>
      <c r="FA474" s="17"/>
      <c r="FB474" s="17"/>
      <c r="FC474" s="17"/>
      <c r="FD474" s="17"/>
      <c r="FE474" s="17"/>
      <c r="FF474" s="17"/>
      <c r="FG474" s="17"/>
      <c r="FH474" s="17"/>
      <c r="FI474" s="17"/>
      <c r="FJ474" s="17"/>
      <c r="FK474" s="17"/>
      <c r="FL474" s="17"/>
      <c r="FM474" s="17"/>
      <c r="FN474" s="17"/>
      <c r="FO474" s="17"/>
      <c r="FP474" s="17"/>
      <c r="FQ474" s="17"/>
      <c r="FR474" s="17"/>
      <c r="FS474" s="17"/>
      <c r="FT474" s="17"/>
      <c r="FU474" s="17"/>
      <c r="FV474" s="17"/>
      <c r="FW474" s="17"/>
      <c r="FX474" s="17"/>
      <c r="FY474" s="17"/>
      <c r="FZ474" s="17"/>
      <c r="GA474" s="17"/>
      <c r="GB474" s="17"/>
      <c r="GC474" s="17"/>
      <c r="GD474" s="17"/>
      <c r="GE474" s="17"/>
      <c r="GF474" s="17"/>
      <c r="GG474" s="17"/>
      <c r="GH474" s="17"/>
      <c r="GI474" s="17"/>
      <c r="GJ474" s="17"/>
      <c r="GK474" s="17"/>
      <c r="GL474" s="17"/>
      <c r="GM474" s="17"/>
      <c r="GN474" s="17"/>
      <c r="GO474" s="17"/>
      <c r="GP474" s="17"/>
      <c r="GQ474" s="17"/>
      <c r="GR474" s="17"/>
      <c r="GS474" s="17"/>
      <c r="GT474" s="17"/>
      <c r="GU474" s="17"/>
      <c r="GV474" s="17"/>
      <c r="GW474" s="17"/>
      <c r="GX474" s="17"/>
      <c r="GY474" s="17"/>
      <c r="GZ474" s="17"/>
      <c r="HA474" s="17"/>
      <c r="HB474" s="17"/>
      <c r="HC474" s="17"/>
      <c r="HD474" s="17"/>
      <c r="HE474" s="17"/>
      <c r="HF474" s="17"/>
      <c r="HG474" s="17"/>
      <c r="HH474" s="17"/>
      <c r="HI474" s="17"/>
      <c r="HJ474" s="17"/>
      <c r="HK474" s="17"/>
      <c r="HL474" s="17"/>
      <c r="HM474" s="17"/>
      <c r="HN474" s="17"/>
    </row>
    <row r="475" spans="2:222">
      <c r="B475" s="33" t="s">
        <v>792</v>
      </c>
      <c r="C475" s="28" t="s">
        <v>358</v>
      </c>
      <c r="D475" s="33"/>
      <c r="E475" s="33"/>
      <c r="F475" s="33"/>
      <c r="G475" s="33"/>
      <c r="H475" s="33"/>
      <c r="I475" s="33"/>
      <c r="J475" s="33"/>
    </row>
    <row r="476" spans="2:222" s="18" customFormat="1" ht="33.75">
      <c r="B476" s="69" t="s">
        <v>1045</v>
      </c>
      <c r="C476" s="76" t="s">
        <v>1160</v>
      </c>
      <c r="D476" s="38" t="s">
        <v>5</v>
      </c>
      <c r="E476" s="129">
        <v>132</v>
      </c>
      <c r="F476" s="129" t="s">
        <v>29</v>
      </c>
      <c r="G476" s="129" t="s">
        <v>22</v>
      </c>
      <c r="H476" s="77" t="s">
        <v>1159</v>
      </c>
      <c r="I476" s="16">
        <v>166.48</v>
      </c>
      <c r="J476" s="16">
        <f>I476*E476</f>
        <v>21975.359999999997</v>
      </c>
      <c r="K476" s="17"/>
      <c r="L476" s="17"/>
      <c r="M476" s="17"/>
      <c r="N476" s="17"/>
      <c r="O476" s="17"/>
      <c r="P476" s="17"/>
      <c r="Q476" s="17"/>
      <c r="R476" s="17"/>
      <c r="S476" s="17"/>
      <c r="T476" s="17"/>
      <c r="U476" s="17"/>
      <c r="V476" s="17"/>
      <c r="W476" s="17"/>
      <c r="X476" s="17"/>
      <c r="Y476" s="17"/>
      <c r="Z476" s="17"/>
      <c r="AA476" s="17"/>
      <c r="AB476" s="17"/>
      <c r="AC476" s="17"/>
      <c r="AD476" s="17"/>
      <c r="AE476" s="17"/>
      <c r="AF476" s="17"/>
      <c r="AG476" s="17"/>
      <c r="AH476" s="17"/>
      <c r="AI476" s="17"/>
      <c r="AJ476" s="17"/>
      <c r="AK476" s="17"/>
      <c r="AL476" s="17"/>
      <c r="AM476" s="17"/>
      <c r="AN476" s="17"/>
      <c r="AO476" s="17"/>
      <c r="AP476" s="17"/>
      <c r="AQ476" s="17"/>
      <c r="AR476" s="17"/>
      <c r="AS476" s="17"/>
      <c r="AT476" s="17"/>
      <c r="AU476" s="17"/>
      <c r="AV476" s="17"/>
      <c r="AW476" s="17"/>
      <c r="AX476" s="17"/>
      <c r="AY476" s="17"/>
      <c r="AZ476" s="17"/>
      <c r="BA476" s="17"/>
      <c r="BB476" s="17"/>
      <c r="BC476" s="17"/>
      <c r="BD476" s="17"/>
      <c r="BE476" s="17"/>
      <c r="BF476" s="17"/>
      <c r="BG476" s="17"/>
      <c r="BH476" s="17"/>
      <c r="BI476" s="17"/>
      <c r="BJ476" s="17"/>
      <c r="BK476" s="17"/>
      <c r="BL476" s="17"/>
      <c r="BM476" s="17"/>
      <c r="BN476" s="17"/>
      <c r="BO476" s="17"/>
      <c r="BP476" s="17"/>
      <c r="BQ476" s="17"/>
      <c r="BR476" s="17"/>
      <c r="BS476" s="17"/>
      <c r="BT476" s="17"/>
      <c r="BU476" s="17"/>
      <c r="BV476" s="17"/>
      <c r="BW476" s="17"/>
      <c r="BX476" s="17"/>
      <c r="BY476" s="17"/>
      <c r="BZ476" s="17"/>
      <c r="CA476" s="17"/>
      <c r="CB476" s="17"/>
      <c r="CC476" s="17"/>
      <c r="CD476" s="17"/>
      <c r="CE476" s="17"/>
      <c r="CF476" s="17"/>
      <c r="CG476" s="17"/>
      <c r="CH476" s="17"/>
      <c r="CI476" s="17"/>
      <c r="CJ476" s="17"/>
      <c r="CK476" s="17"/>
      <c r="CL476" s="17"/>
      <c r="CM476" s="17"/>
      <c r="CN476" s="17"/>
      <c r="CO476" s="17"/>
      <c r="CP476" s="17"/>
      <c r="CQ476" s="17"/>
      <c r="CR476" s="17"/>
      <c r="CS476" s="17"/>
      <c r="CT476" s="17"/>
      <c r="CU476" s="17"/>
      <c r="CV476" s="17"/>
      <c r="CW476" s="17"/>
      <c r="CX476" s="17"/>
      <c r="CY476" s="17"/>
      <c r="CZ476" s="17"/>
      <c r="DA476" s="17"/>
      <c r="DB476" s="17"/>
      <c r="DC476" s="17"/>
      <c r="DD476" s="17"/>
      <c r="DE476" s="17"/>
      <c r="DF476" s="17"/>
      <c r="DG476" s="17"/>
      <c r="DH476" s="17"/>
      <c r="DI476" s="17"/>
      <c r="DJ476" s="17"/>
      <c r="DK476" s="17"/>
      <c r="DL476" s="17"/>
      <c r="DM476" s="17"/>
      <c r="DN476" s="17"/>
      <c r="DO476" s="17"/>
      <c r="DP476" s="17"/>
      <c r="DQ476" s="17"/>
      <c r="DR476" s="17"/>
      <c r="DS476" s="17"/>
      <c r="DT476" s="17"/>
      <c r="DU476" s="17"/>
      <c r="DV476" s="17"/>
      <c r="DW476" s="17"/>
      <c r="DX476" s="17"/>
      <c r="DY476" s="17"/>
      <c r="DZ476" s="17"/>
      <c r="EA476" s="17"/>
      <c r="EB476" s="17"/>
      <c r="EC476" s="17"/>
      <c r="ED476" s="17"/>
      <c r="EE476" s="17"/>
      <c r="EF476" s="17"/>
      <c r="EG476" s="17"/>
      <c r="EH476" s="17"/>
      <c r="EI476" s="17"/>
      <c r="EJ476" s="17"/>
      <c r="EK476" s="17"/>
      <c r="EL476" s="17"/>
      <c r="EM476" s="17"/>
      <c r="EN476" s="17"/>
      <c r="EO476" s="17"/>
      <c r="EP476" s="17"/>
      <c r="EQ476" s="17"/>
      <c r="ER476" s="17"/>
      <c r="ES476" s="17"/>
      <c r="ET476" s="17"/>
      <c r="EU476" s="17"/>
      <c r="EV476" s="17"/>
      <c r="EW476" s="17"/>
      <c r="EX476" s="17"/>
      <c r="EY476" s="17"/>
      <c r="EZ476" s="17"/>
      <c r="FA476" s="17"/>
      <c r="FB476" s="17"/>
      <c r="FC476" s="17"/>
      <c r="FD476" s="17"/>
      <c r="FE476" s="17"/>
      <c r="FF476" s="17"/>
      <c r="FG476" s="17"/>
      <c r="FH476" s="17"/>
      <c r="FI476" s="17"/>
      <c r="FJ476" s="17"/>
      <c r="FK476" s="17"/>
      <c r="FL476" s="17"/>
      <c r="FM476" s="17"/>
      <c r="FN476" s="17"/>
      <c r="FO476" s="17"/>
      <c r="FP476" s="17"/>
      <c r="FQ476" s="17"/>
      <c r="FR476" s="17"/>
      <c r="FS476" s="17"/>
      <c r="FT476" s="17"/>
      <c r="FU476" s="17"/>
      <c r="FV476" s="17"/>
      <c r="FW476" s="17"/>
      <c r="FX476" s="17"/>
      <c r="FY476" s="17"/>
      <c r="FZ476" s="17"/>
      <c r="GA476" s="17"/>
      <c r="GB476" s="17"/>
      <c r="GC476" s="17"/>
      <c r="GD476" s="17"/>
      <c r="GE476" s="17"/>
      <c r="GF476" s="17"/>
      <c r="GG476" s="17"/>
      <c r="GH476" s="17"/>
      <c r="GI476" s="17"/>
      <c r="GJ476" s="17"/>
      <c r="GK476" s="17"/>
      <c r="GL476" s="17"/>
      <c r="GM476" s="17"/>
      <c r="GN476" s="17"/>
      <c r="GO476" s="17"/>
      <c r="GP476" s="17"/>
      <c r="GQ476" s="17"/>
      <c r="GR476" s="17"/>
      <c r="GS476" s="17"/>
      <c r="GT476" s="17"/>
      <c r="GU476" s="17"/>
      <c r="GV476" s="17"/>
      <c r="GW476" s="17"/>
      <c r="GX476" s="17"/>
      <c r="GY476" s="17"/>
      <c r="GZ476" s="17"/>
      <c r="HA476" s="17"/>
      <c r="HB476" s="17"/>
      <c r="HC476" s="17"/>
      <c r="HD476" s="17"/>
      <c r="HE476" s="17"/>
      <c r="HF476" s="17"/>
      <c r="HG476" s="17"/>
      <c r="HH476" s="17"/>
      <c r="HI476" s="17"/>
      <c r="HJ476" s="17"/>
      <c r="HK476" s="17"/>
      <c r="HL476" s="17"/>
      <c r="HM476" s="17"/>
      <c r="HN476" s="17"/>
    </row>
    <row r="477" spans="2:222" s="18" customFormat="1" ht="22.5">
      <c r="B477" s="69" t="s">
        <v>1046</v>
      </c>
      <c r="C477" s="24" t="s">
        <v>556</v>
      </c>
      <c r="D477" s="38" t="s">
        <v>5</v>
      </c>
      <c r="E477" s="36">
        <v>10.48</v>
      </c>
      <c r="F477" s="129" t="s">
        <v>29</v>
      </c>
      <c r="G477" s="129" t="s">
        <v>206</v>
      </c>
      <c r="H477" s="30">
        <v>85005</v>
      </c>
      <c r="I477" s="16">
        <v>350.42</v>
      </c>
      <c r="J477" s="16">
        <f>I477*E477</f>
        <v>3672.4016000000001</v>
      </c>
      <c r="K477" s="17"/>
      <c r="L477" s="17"/>
      <c r="M477" s="17"/>
      <c r="N477" s="17"/>
      <c r="O477" s="17"/>
      <c r="P477" s="17"/>
      <c r="Q477" s="17"/>
      <c r="R477" s="17"/>
      <c r="S477" s="17"/>
      <c r="T477" s="17"/>
      <c r="U477" s="17"/>
      <c r="V477" s="17"/>
      <c r="W477" s="17"/>
      <c r="X477" s="17"/>
      <c r="Y477" s="17"/>
      <c r="Z477" s="17"/>
      <c r="AA477" s="17"/>
      <c r="AB477" s="17"/>
      <c r="AC477" s="17"/>
      <c r="AD477" s="17"/>
      <c r="AE477" s="17"/>
      <c r="AF477" s="17"/>
      <c r="AG477" s="17"/>
      <c r="AH477" s="17"/>
      <c r="AI477" s="17"/>
      <c r="AJ477" s="17"/>
      <c r="AK477" s="17"/>
      <c r="AL477" s="17"/>
      <c r="AM477" s="17"/>
      <c r="AN477" s="17"/>
      <c r="AO477" s="17"/>
      <c r="AP477" s="17"/>
      <c r="AQ477" s="17"/>
      <c r="AR477" s="17"/>
      <c r="AS477" s="17"/>
      <c r="AT477" s="17"/>
      <c r="AU477" s="17"/>
      <c r="AV477" s="17"/>
      <c r="AW477" s="17"/>
      <c r="AX477" s="17"/>
      <c r="AY477" s="17"/>
      <c r="AZ477" s="17"/>
      <c r="BA477" s="17"/>
      <c r="BB477" s="17"/>
      <c r="BC477" s="17"/>
      <c r="BD477" s="17"/>
      <c r="BE477" s="17"/>
      <c r="BF477" s="17"/>
      <c r="BG477" s="17"/>
      <c r="BH477" s="17"/>
      <c r="BI477" s="17"/>
      <c r="BJ477" s="17"/>
      <c r="BK477" s="17"/>
      <c r="BL477" s="17"/>
      <c r="BM477" s="17"/>
      <c r="BN477" s="17"/>
      <c r="BO477" s="17"/>
      <c r="BP477" s="17"/>
      <c r="BQ477" s="17"/>
      <c r="BR477" s="17"/>
      <c r="BS477" s="17"/>
      <c r="BT477" s="17"/>
      <c r="BU477" s="17"/>
      <c r="BV477" s="17"/>
      <c r="BW477" s="17"/>
      <c r="BX477" s="17"/>
      <c r="BY477" s="17"/>
      <c r="BZ477" s="17"/>
      <c r="CA477" s="17"/>
      <c r="CB477" s="17"/>
      <c r="CC477" s="17"/>
      <c r="CD477" s="17"/>
      <c r="CE477" s="17"/>
      <c r="CF477" s="17"/>
      <c r="CG477" s="17"/>
      <c r="CH477" s="17"/>
      <c r="CI477" s="17"/>
      <c r="CJ477" s="17"/>
      <c r="CK477" s="17"/>
      <c r="CL477" s="17"/>
      <c r="CM477" s="17"/>
      <c r="CN477" s="17"/>
      <c r="CO477" s="17"/>
      <c r="CP477" s="17"/>
      <c r="CQ477" s="17"/>
      <c r="CR477" s="17"/>
      <c r="CS477" s="17"/>
      <c r="CT477" s="17"/>
      <c r="CU477" s="17"/>
      <c r="CV477" s="17"/>
      <c r="CW477" s="17"/>
      <c r="CX477" s="17"/>
      <c r="CY477" s="17"/>
      <c r="CZ477" s="17"/>
      <c r="DA477" s="17"/>
      <c r="DB477" s="17"/>
      <c r="DC477" s="17"/>
      <c r="DD477" s="17"/>
      <c r="DE477" s="17"/>
      <c r="DF477" s="17"/>
      <c r="DG477" s="17"/>
      <c r="DH477" s="17"/>
      <c r="DI477" s="17"/>
      <c r="DJ477" s="17"/>
      <c r="DK477" s="17"/>
      <c r="DL477" s="17"/>
      <c r="DM477" s="17"/>
      <c r="DN477" s="17"/>
      <c r="DO477" s="17"/>
      <c r="DP477" s="17"/>
      <c r="DQ477" s="17"/>
      <c r="DR477" s="17"/>
      <c r="DS477" s="17"/>
      <c r="DT477" s="17"/>
      <c r="DU477" s="17"/>
      <c r="DV477" s="17"/>
      <c r="DW477" s="17"/>
      <c r="DX477" s="17"/>
      <c r="DY477" s="17"/>
      <c r="DZ477" s="17"/>
      <c r="EA477" s="17"/>
      <c r="EB477" s="17"/>
      <c r="EC477" s="17"/>
      <c r="ED477" s="17"/>
      <c r="EE477" s="17"/>
      <c r="EF477" s="17"/>
      <c r="EG477" s="17"/>
      <c r="EH477" s="17"/>
      <c r="EI477" s="17"/>
      <c r="EJ477" s="17"/>
      <c r="EK477" s="17"/>
      <c r="EL477" s="17"/>
      <c r="EM477" s="17"/>
      <c r="EN477" s="17"/>
      <c r="EO477" s="17"/>
      <c r="EP477" s="17"/>
      <c r="EQ477" s="17"/>
      <c r="ER477" s="17"/>
      <c r="ES477" s="17"/>
      <c r="ET477" s="17"/>
      <c r="EU477" s="17"/>
      <c r="EV477" s="17"/>
      <c r="EW477" s="17"/>
      <c r="EX477" s="17"/>
      <c r="EY477" s="17"/>
      <c r="EZ477" s="17"/>
      <c r="FA477" s="17"/>
      <c r="FB477" s="17"/>
      <c r="FC477" s="17"/>
      <c r="FD477" s="17"/>
      <c r="FE477" s="17"/>
      <c r="FF477" s="17"/>
      <c r="FG477" s="17"/>
      <c r="FH477" s="17"/>
      <c r="FI477" s="17"/>
      <c r="FJ477" s="17"/>
      <c r="FK477" s="17"/>
      <c r="FL477" s="17"/>
      <c r="FM477" s="17"/>
      <c r="FN477" s="17"/>
      <c r="FO477" s="17"/>
      <c r="FP477" s="17"/>
      <c r="FQ477" s="17"/>
      <c r="FR477" s="17"/>
      <c r="FS477" s="17"/>
      <c r="FT477" s="17"/>
      <c r="FU477" s="17"/>
      <c r="FV477" s="17"/>
      <c r="FW477" s="17"/>
      <c r="FX477" s="17"/>
      <c r="FY477" s="17"/>
      <c r="FZ477" s="17"/>
      <c r="GA477" s="17"/>
      <c r="GB477" s="17"/>
      <c r="GC477" s="17"/>
      <c r="GD477" s="17"/>
      <c r="GE477" s="17"/>
      <c r="GF477" s="17"/>
      <c r="GG477" s="17"/>
      <c r="GH477" s="17"/>
      <c r="GI477" s="17"/>
      <c r="GJ477" s="17"/>
      <c r="GK477" s="17"/>
      <c r="GL477" s="17"/>
      <c r="GM477" s="17"/>
      <c r="GN477" s="17"/>
      <c r="GO477" s="17"/>
      <c r="GP477" s="17"/>
      <c r="GQ477" s="17"/>
      <c r="GR477" s="17"/>
      <c r="GS477" s="17"/>
      <c r="GT477" s="17"/>
      <c r="GU477" s="17"/>
      <c r="GV477" s="17"/>
      <c r="GW477" s="17"/>
      <c r="GX477" s="17"/>
      <c r="GY477" s="17"/>
      <c r="GZ477" s="17"/>
      <c r="HA477" s="17"/>
      <c r="HB477" s="17"/>
      <c r="HC477" s="17"/>
      <c r="HD477" s="17"/>
      <c r="HE477" s="17"/>
      <c r="HF477" s="17"/>
      <c r="HG477" s="17"/>
      <c r="HH477" s="17"/>
      <c r="HI477" s="17"/>
      <c r="HJ477" s="17"/>
      <c r="HK477" s="17"/>
      <c r="HL477" s="17"/>
      <c r="HM477" s="17"/>
      <c r="HN477" s="17"/>
    </row>
    <row r="478" spans="2:222" s="18" customFormat="1">
      <c r="B478" s="169"/>
      <c r="C478" s="25" t="s">
        <v>69</v>
      </c>
      <c r="D478" s="26"/>
      <c r="E478" s="27"/>
      <c r="F478" s="26"/>
      <c r="G478" s="26"/>
      <c r="H478" s="26"/>
      <c r="I478" s="26"/>
      <c r="J478" s="165">
        <f>SUBTOTAL(9,J476:J477)</f>
        <v>25647.761599999998</v>
      </c>
      <c r="K478" s="17"/>
      <c r="L478" s="17"/>
      <c r="M478" s="17"/>
      <c r="N478" s="17"/>
      <c r="O478" s="17"/>
      <c r="P478" s="17"/>
      <c r="Q478" s="17"/>
      <c r="R478" s="17"/>
      <c r="S478" s="17"/>
      <c r="T478" s="17"/>
      <c r="U478" s="17"/>
      <c r="V478" s="17"/>
      <c r="W478" s="17"/>
      <c r="X478" s="17"/>
      <c r="Y478" s="17"/>
      <c r="Z478" s="17"/>
      <c r="AA478" s="17"/>
      <c r="AB478" s="17"/>
      <c r="AC478" s="17"/>
      <c r="AD478" s="17"/>
      <c r="AE478" s="17"/>
      <c r="AF478" s="17"/>
      <c r="AG478" s="17"/>
      <c r="AH478" s="17"/>
      <c r="AI478" s="17"/>
      <c r="AJ478" s="17"/>
      <c r="AK478" s="17"/>
      <c r="AL478" s="17"/>
      <c r="AM478" s="17"/>
      <c r="AN478" s="17"/>
      <c r="AO478" s="17"/>
      <c r="AP478" s="17"/>
      <c r="AQ478" s="17"/>
      <c r="AR478" s="17"/>
      <c r="AS478" s="17"/>
      <c r="AT478" s="17"/>
      <c r="AU478" s="17"/>
      <c r="AV478" s="17"/>
      <c r="AW478" s="17"/>
      <c r="AX478" s="17"/>
      <c r="AY478" s="17"/>
      <c r="AZ478" s="17"/>
      <c r="BA478" s="17"/>
      <c r="BB478" s="17"/>
      <c r="BC478" s="17"/>
      <c r="BD478" s="17"/>
      <c r="BE478" s="17"/>
      <c r="BF478" s="17"/>
      <c r="BG478" s="17"/>
      <c r="BH478" s="17"/>
      <c r="BI478" s="17"/>
      <c r="BJ478" s="17"/>
      <c r="BK478" s="17"/>
      <c r="BL478" s="17"/>
      <c r="BM478" s="17"/>
      <c r="BN478" s="17"/>
      <c r="BO478" s="17"/>
      <c r="BP478" s="17"/>
      <c r="BQ478" s="17"/>
      <c r="BR478" s="17"/>
      <c r="BS478" s="17"/>
      <c r="BT478" s="17"/>
      <c r="BU478" s="17"/>
      <c r="BV478" s="17"/>
      <c r="BW478" s="17"/>
      <c r="BX478" s="17"/>
      <c r="BY478" s="17"/>
      <c r="BZ478" s="17"/>
      <c r="CA478" s="17"/>
      <c r="CB478" s="17"/>
      <c r="CC478" s="17"/>
      <c r="CD478" s="17"/>
      <c r="CE478" s="17"/>
      <c r="CF478" s="17"/>
      <c r="CG478" s="17"/>
      <c r="CH478" s="17"/>
      <c r="CI478" s="17"/>
      <c r="CJ478" s="17"/>
      <c r="CK478" s="17"/>
      <c r="CL478" s="17"/>
      <c r="CM478" s="17"/>
      <c r="CN478" s="17"/>
      <c r="CO478" s="17"/>
      <c r="CP478" s="17"/>
      <c r="CQ478" s="17"/>
      <c r="CR478" s="17"/>
      <c r="CS478" s="17"/>
      <c r="CT478" s="17"/>
      <c r="CU478" s="17"/>
      <c r="CV478" s="17"/>
      <c r="CW478" s="17"/>
      <c r="CX478" s="17"/>
      <c r="CY478" s="17"/>
      <c r="CZ478" s="17"/>
      <c r="DA478" s="17"/>
      <c r="DB478" s="17"/>
      <c r="DC478" s="17"/>
      <c r="DD478" s="17"/>
      <c r="DE478" s="17"/>
      <c r="DF478" s="17"/>
      <c r="DG478" s="17"/>
      <c r="DH478" s="17"/>
      <c r="DI478" s="17"/>
      <c r="DJ478" s="17"/>
      <c r="DK478" s="17"/>
      <c r="DL478" s="17"/>
      <c r="DM478" s="17"/>
      <c r="DN478" s="17"/>
      <c r="DO478" s="17"/>
      <c r="DP478" s="17"/>
      <c r="DQ478" s="17"/>
      <c r="DR478" s="17"/>
      <c r="DS478" s="17"/>
      <c r="DT478" s="17"/>
      <c r="DU478" s="17"/>
      <c r="DV478" s="17"/>
      <c r="DW478" s="17"/>
      <c r="DX478" s="17"/>
      <c r="DY478" s="17"/>
      <c r="DZ478" s="17"/>
      <c r="EA478" s="17"/>
      <c r="EB478" s="17"/>
      <c r="EC478" s="17"/>
      <c r="ED478" s="17"/>
      <c r="EE478" s="17"/>
      <c r="EF478" s="17"/>
      <c r="EG478" s="17"/>
      <c r="EH478" s="17"/>
      <c r="EI478" s="17"/>
      <c r="EJ478" s="17"/>
      <c r="EK478" s="17"/>
      <c r="EL478" s="17"/>
      <c r="EM478" s="17"/>
      <c r="EN478" s="17"/>
      <c r="EO478" s="17"/>
      <c r="EP478" s="17"/>
      <c r="EQ478" s="17"/>
      <c r="ER478" s="17"/>
      <c r="ES478" s="17"/>
      <c r="ET478" s="17"/>
      <c r="EU478" s="17"/>
      <c r="EV478" s="17"/>
      <c r="EW478" s="17"/>
      <c r="EX478" s="17"/>
      <c r="EY478" s="17"/>
      <c r="EZ478" s="17"/>
      <c r="FA478" s="17"/>
      <c r="FB478" s="17"/>
      <c r="FC478" s="17"/>
      <c r="FD478" s="17"/>
      <c r="FE478" s="17"/>
      <c r="FF478" s="17"/>
      <c r="FG478" s="17"/>
      <c r="FH478" s="17"/>
      <c r="FI478" s="17"/>
      <c r="FJ478" s="17"/>
      <c r="FK478" s="17"/>
      <c r="FL478" s="17"/>
      <c r="FM478" s="17"/>
      <c r="FN478" s="17"/>
      <c r="FO478" s="17"/>
      <c r="FP478" s="17"/>
      <c r="FQ478" s="17"/>
      <c r="FR478" s="17"/>
      <c r="FS478" s="17"/>
      <c r="FT478" s="17"/>
      <c r="FU478" s="17"/>
      <c r="FV478" s="17"/>
      <c r="FW478" s="17"/>
      <c r="FX478" s="17"/>
      <c r="FY478" s="17"/>
      <c r="FZ478" s="17"/>
      <c r="GA478" s="17"/>
      <c r="GB478" s="17"/>
      <c r="GC478" s="17"/>
      <c r="GD478" s="17"/>
      <c r="GE478" s="17"/>
      <c r="GF478" s="17"/>
      <c r="GG478" s="17"/>
      <c r="GH478" s="17"/>
      <c r="GI478" s="17"/>
      <c r="GJ478" s="17"/>
      <c r="GK478" s="17"/>
      <c r="GL478" s="17"/>
      <c r="GM478" s="17"/>
      <c r="GN478" s="17"/>
      <c r="GO478" s="17"/>
      <c r="GP478" s="17"/>
      <c r="GQ478" s="17"/>
      <c r="GR478" s="17"/>
      <c r="GS478" s="17"/>
      <c r="GT478" s="17"/>
      <c r="GU478" s="17"/>
      <c r="GV478" s="17"/>
      <c r="GW478" s="17"/>
      <c r="GX478" s="17"/>
      <c r="GY478" s="17"/>
      <c r="GZ478" s="17"/>
      <c r="HA478" s="17"/>
      <c r="HB478" s="17"/>
      <c r="HC478" s="17"/>
      <c r="HD478" s="17"/>
      <c r="HE478" s="17"/>
      <c r="HF478" s="17"/>
      <c r="HG478" s="17"/>
      <c r="HH478" s="17"/>
      <c r="HI478" s="17"/>
      <c r="HJ478" s="17"/>
      <c r="HK478" s="17"/>
      <c r="HL478" s="17"/>
      <c r="HM478" s="17"/>
      <c r="HN478" s="17"/>
    </row>
    <row r="479" spans="2:222" s="18" customFormat="1">
      <c r="B479" s="33" t="s">
        <v>677</v>
      </c>
      <c r="C479" s="28" t="s">
        <v>359</v>
      </c>
      <c r="D479" s="33"/>
      <c r="E479" s="44"/>
      <c r="F479" s="44"/>
      <c r="G479" s="33"/>
      <c r="H479" s="33"/>
      <c r="I479" s="33"/>
      <c r="J479" s="33"/>
      <c r="K479" s="17"/>
      <c r="L479" s="17"/>
      <c r="M479" s="17"/>
      <c r="N479" s="17"/>
      <c r="O479" s="17"/>
      <c r="P479" s="17"/>
      <c r="Q479" s="17"/>
      <c r="R479" s="17"/>
      <c r="S479" s="17"/>
      <c r="T479" s="17"/>
      <c r="U479" s="17"/>
      <c r="V479" s="17"/>
      <c r="W479" s="17"/>
      <c r="X479" s="17"/>
      <c r="Y479" s="17"/>
      <c r="Z479" s="17"/>
      <c r="AA479" s="17"/>
      <c r="AB479" s="17"/>
      <c r="AC479" s="17"/>
      <c r="AD479" s="17"/>
      <c r="AE479" s="17"/>
      <c r="AF479" s="17"/>
      <c r="AG479" s="17"/>
      <c r="AH479" s="17"/>
      <c r="AI479" s="17"/>
      <c r="AJ479" s="17"/>
      <c r="AK479" s="17"/>
      <c r="AL479" s="17"/>
      <c r="AM479" s="17"/>
      <c r="AN479" s="17"/>
      <c r="AO479" s="17"/>
      <c r="AP479" s="17"/>
      <c r="AQ479" s="17"/>
      <c r="AR479" s="17"/>
      <c r="AS479" s="17"/>
      <c r="AT479" s="17"/>
      <c r="AU479" s="17"/>
      <c r="AV479" s="17"/>
      <c r="AW479" s="17"/>
      <c r="AX479" s="17"/>
      <c r="AY479" s="17"/>
      <c r="AZ479" s="17"/>
      <c r="BA479" s="17"/>
      <c r="BB479" s="17"/>
      <c r="BC479" s="17"/>
      <c r="BD479" s="17"/>
      <c r="BE479" s="17"/>
      <c r="BF479" s="17"/>
      <c r="BG479" s="17"/>
      <c r="BH479" s="17"/>
      <c r="BI479" s="17"/>
      <c r="BJ479" s="17"/>
      <c r="BK479" s="17"/>
      <c r="BL479" s="17"/>
      <c r="BM479" s="17"/>
      <c r="BN479" s="17"/>
      <c r="BO479" s="17"/>
      <c r="BP479" s="17"/>
      <c r="BQ479" s="17"/>
      <c r="BR479" s="17"/>
      <c r="BS479" s="17"/>
      <c r="BT479" s="17"/>
      <c r="BU479" s="17"/>
      <c r="BV479" s="17"/>
      <c r="BW479" s="17"/>
      <c r="BX479" s="17"/>
      <c r="BY479" s="17"/>
      <c r="BZ479" s="17"/>
      <c r="CA479" s="17"/>
      <c r="CB479" s="17"/>
      <c r="CC479" s="17"/>
      <c r="CD479" s="17"/>
      <c r="CE479" s="17"/>
      <c r="CF479" s="17"/>
      <c r="CG479" s="17"/>
      <c r="CH479" s="17"/>
      <c r="CI479" s="17"/>
      <c r="CJ479" s="17"/>
      <c r="CK479" s="17"/>
      <c r="CL479" s="17"/>
      <c r="CM479" s="17"/>
      <c r="CN479" s="17"/>
      <c r="CO479" s="17"/>
      <c r="CP479" s="17"/>
      <c r="CQ479" s="17"/>
      <c r="CR479" s="17"/>
      <c r="CS479" s="17"/>
      <c r="CT479" s="17"/>
      <c r="CU479" s="17"/>
      <c r="CV479" s="17"/>
      <c r="CW479" s="17"/>
      <c r="CX479" s="17"/>
      <c r="CY479" s="17"/>
      <c r="CZ479" s="17"/>
      <c r="DA479" s="17"/>
      <c r="DB479" s="17"/>
      <c r="DC479" s="17"/>
      <c r="DD479" s="17"/>
      <c r="DE479" s="17"/>
      <c r="DF479" s="17"/>
      <c r="DG479" s="17"/>
      <c r="DH479" s="17"/>
      <c r="DI479" s="17"/>
      <c r="DJ479" s="17"/>
      <c r="DK479" s="17"/>
      <c r="DL479" s="17"/>
      <c r="DM479" s="17"/>
      <c r="DN479" s="17"/>
      <c r="DO479" s="17"/>
      <c r="DP479" s="17"/>
      <c r="DQ479" s="17"/>
      <c r="DR479" s="17"/>
      <c r="DS479" s="17"/>
      <c r="DT479" s="17"/>
      <c r="DU479" s="17"/>
      <c r="DV479" s="17"/>
      <c r="DW479" s="17"/>
      <c r="DX479" s="17"/>
      <c r="DY479" s="17"/>
      <c r="DZ479" s="17"/>
      <c r="EA479" s="17"/>
      <c r="EB479" s="17"/>
      <c r="EC479" s="17"/>
      <c r="ED479" s="17"/>
      <c r="EE479" s="17"/>
      <c r="EF479" s="17"/>
      <c r="EG479" s="17"/>
      <c r="EH479" s="17"/>
      <c r="EI479" s="17"/>
      <c r="EJ479" s="17"/>
      <c r="EK479" s="17"/>
      <c r="EL479" s="17"/>
      <c r="EM479" s="17"/>
      <c r="EN479" s="17"/>
      <c r="EO479" s="17"/>
      <c r="EP479" s="17"/>
      <c r="EQ479" s="17"/>
      <c r="ER479" s="17"/>
      <c r="ES479" s="17"/>
      <c r="ET479" s="17"/>
      <c r="EU479" s="17"/>
      <c r="EV479" s="17"/>
      <c r="EW479" s="17"/>
      <c r="EX479" s="17"/>
      <c r="EY479" s="17"/>
      <c r="EZ479" s="17"/>
      <c r="FA479" s="17"/>
      <c r="FB479" s="17"/>
      <c r="FC479" s="17"/>
      <c r="FD479" s="17"/>
      <c r="FE479" s="17"/>
      <c r="FF479" s="17"/>
      <c r="FG479" s="17"/>
      <c r="FH479" s="17"/>
      <c r="FI479" s="17"/>
      <c r="FJ479" s="17"/>
      <c r="FK479" s="17"/>
      <c r="FL479" s="17"/>
      <c r="FM479" s="17"/>
      <c r="FN479" s="17"/>
      <c r="FO479" s="17"/>
      <c r="FP479" s="17"/>
      <c r="FQ479" s="17"/>
      <c r="FR479" s="17"/>
      <c r="FS479" s="17"/>
      <c r="FT479" s="17"/>
      <c r="FU479" s="17"/>
      <c r="FV479" s="17"/>
      <c r="FW479" s="17"/>
      <c r="FX479" s="17"/>
      <c r="FY479" s="17"/>
      <c r="FZ479" s="17"/>
      <c r="GA479" s="17"/>
      <c r="GB479" s="17"/>
      <c r="GC479" s="17"/>
      <c r="GD479" s="17"/>
      <c r="GE479" s="17"/>
      <c r="GF479" s="17"/>
      <c r="GG479" s="17"/>
      <c r="GH479" s="17"/>
      <c r="GI479" s="17"/>
      <c r="GJ479" s="17"/>
      <c r="GK479" s="17"/>
      <c r="GL479" s="17"/>
      <c r="GM479" s="17"/>
      <c r="GN479" s="17"/>
      <c r="GO479" s="17"/>
      <c r="GP479" s="17"/>
      <c r="GQ479" s="17"/>
      <c r="GR479" s="17"/>
      <c r="GS479" s="17"/>
      <c r="GT479" s="17"/>
      <c r="GU479" s="17"/>
      <c r="GV479" s="17"/>
      <c r="GW479" s="17"/>
      <c r="GX479" s="17"/>
      <c r="GY479" s="17"/>
      <c r="GZ479" s="17"/>
      <c r="HA479" s="17"/>
      <c r="HB479" s="17"/>
      <c r="HC479" s="17"/>
      <c r="HD479" s="17"/>
      <c r="HE479" s="17"/>
      <c r="HF479" s="17"/>
      <c r="HG479" s="17"/>
      <c r="HH479" s="17"/>
      <c r="HI479" s="17"/>
      <c r="HJ479" s="17"/>
      <c r="HK479" s="17"/>
      <c r="HL479" s="17"/>
      <c r="HM479" s="17"/>
      <c r="HN479" s="17"/>
    </row>
    <row r="480" spans="2:222" s="18" customFormat="1" ht="22.5">
      <c r="B480" s="69" t="s">
        <v>1047</v>
      </c>
      <c r="C480" s="24" t="s">
        <v>556</v>
      </c>
      <c r="D480" s="38" t="s">
        <v>5</v>
      </c>
      <c r="E480" s="36">
        <v>1.68</v>
      </c>
      <c r="F480" s="129" t="s">
        <v>29</v>
      </c>
      <c r="G480" s="129" t="s">
        <v>206</v>
      </c>
      <c r="H480" s="30">
        <v>85005</v>
      </c>
      <c r="I480" s="16">
        <v>350.42</v>
      </c>
      <c r="J480" s="16">
        <f>I480*E480</f>
        <v>588.7056</v>
      </c>
      <c r="K480" s="17"/>
      <c r="L480" s="17"/>
      <c r="M480" s="17"/>
      <c r="N480" s="17"/>
      <c r="O480" s="17"/>
      <c r="P480" s="17"/>
      <c r="Q480" s="17"/>
      <c r="R480" s="17"/>
      <c r="S480" s="17"/>
      <c r="T480" s="17"/>
      <c r="U480" s="17"/>
      <c r="V480" s="17"/>
      <c r="W480" s="17"/>
      <c r="X480" s="17"/>
      <c r="Y480" s="17"/>
      <c r="Z480" s="17"/>
      <c r="AA480" s="17"/>
      <c r="AB480" s="17"/>
      <c r="AC480" s="17"/>
      <c r="AD480" s="17"/>
      <c r="AE480" s="17"/>
      <c r="AF480" s="17"/>
      <c r="AG480" s="17"/>
      <c r="AH480" s="17"/>
      <c r="AI480" s="17"/>
      <c r="AJ480" s="17"/>
      <c r="AK480" s="17"/>
      <c r="AL480" s="17"/>
      <c r="AM480" s="17"/>
      <c r="AN480" s="17"/>
      <c r="AO480" s="17"/>
      <c r="AP480" s="17"/>
      <c r="AQ480" s="17"/>
      <c r="AR480" s="17"/>
      <c r="AS480" s="17"/>
      <c r="AT480" s="17"/>
      <c r="AU480" s="17"/>
      <c r="AV480" s="17"/>
      <c r="AW480" s="17"/>
      <c r="AX480" s="17"/>
      <c r="AY480" s="17"/>
      <c r="AZ480" s="17"/>
      <c r="BA480" s="17"/>
      <c r="BB480" s="17"/>
      <c r="BC480" s="17"/>
      <c r="BD480" s="17"/>
      <c r="BE480" s="17"/>
      <c r="BF480" s="17"/>
      <c r="BG480" s="17"/>
      <c r="BH480" s="17"/>
      <c r="BI480" s="17"/>
      <c r="BJ480" s="17"/>
      <c r="BK480" s="17"/>
      <c r="BL480" s="17"/>
      <c r="BM480" s="17"/>
      <c r="BN480" s="17"/>
      <c r="BO480" s="17"/>
      <c r="BP480" s="17"/>
      <c r="BQ480" s="17"/>
      <c r="BR480" s="17"/>
      <c r="BS480" s="17"/>
      <c r="BT480" s="17"/>
      <c r="BU480" s="17"/>
      <c r="BV480" s="17"/>
      <c r="BW480" s="17"/>
      <c r="BX480" s="17"/>
      <c r="BY480" s="17"/>
      <c r="BZ480" s="17"/>
      <c r="CA480" s="17"/>
      <c r="CB480" s="17"/>
      <c r="CC480" s="17"/>
      <c r="CD480" s="17"/>
      <c r="CE480" s="17"/>
      <c r="CF480" s="17"/>
      <c r="CG480" s="17"/>
      <c r="CH480" s="17"/>
      <c r="CI480" s="17"/>
      <c r="CJ480" s="17"/>
      <c r="CK480" s="17"/>
      <c r="CL480" s="17"/>
      <c r="CM480" s="17"/>
      <c r="CN480" s="17"/>
      <c r="CO480" s="17"/>
      <c r="CP480" s="17"/>
      <c r="CQ480" s="17"/>
      <c r="CR480" s="17"/>
      <c r="CS480" s="17"/>
      <c r="CT480" s="17"/>
      <c r="CU480" s="17"/>
      <c r="CV480" s="17"/>
      <c r="CW480" s="17"/>
      <c r="CX480" s="17"/>
      <c r="CY480" s="17"/>
      <c r="CZ480" s="17"/>
      <c r="DA480" s="17"/>
      <c r="DB480" s="17"/>
      <c r="DC480" s="17"/>
      <c r="DD480" s="17"/>
      <c r="DE480" s="17"/>
      <c r="DF480" s="17"/>
      <c r="DG480" s="17"/>
      <c r="DH480" s="17"/>
      <c r="DI480" s="17"/>
      <c r="DJ480" s="17"/>
      <c r="DK480" s="17"/>
      <c r="DL480" s="17"/>
      <c r="DM480" s="17"/>
      <c r="DN480" s="17"/>
      <c r="DO480" s="17"/>
      <c r="DP480" s="17"/>
      <c r="DQ480" s="17"/>
      <c r="DR480" s="17"/>
      <c r="DS480" s="17"/>
      <c r="DT480" s="17"/>
      <c r="DU480" s="17"/>
      <c r="DV480" s="17"/>
      <c r="DW480" s="17"/>
      <c r="DX480" s="17"/>
      <c r="DY480" s="17"/>
      <c r="DZ480" s="17"/>
      <c r="EA480" s="17"/>
      <c r="EB480" s="17"/>
      <c r="EC480" s="17"/>
      <c r="ED480" s="17"/>
      <c r="EE480" s="17"/>
      <c r="EF480" s="17"/>
      <c r="EG480" s="17"/>
      <c r="EH480" s="17"/>
      <c r="EI480" s="17"/>
      <c r="EJ480" s="17"/>
      <c r="EK480" s="17"/>
      <c r="EL480" s="17"/>
      <c r="EM480" s="17"/>
      <c r="EN480" s="17"/>
      <c r="EO480" s="17"/>
      <c r="EP480" s="17"/>
      <c r="EQ480" s="17"/>
      <c r="ER480" s="17"/>
      <c r="ES480" s="17"/>
      <c r="ET480" s="17"/>
      <c r="EU480" s="17"/>
      <c r="EV480" s="17"/>
      <c r="EW480" s="17"/>
      <c r="EX480" s="17"/>
      <c r="EY480" s="17"/>
      <c r="EZ480" s="17"/>
      <c r="FA480" s="17"/>
      <c r="FB480" s="17"/>
      <c r="FC480" s="17"/>
      <c r="FD480" s="17"/>
      <c r="FE480" s="17"/>
      <c r="FF480" s="17"/>
      <c r="FG480" s="17"/>
      <c r="FH480" s="17"/>
      <c r="FI480" s="17"/>
      <c r="FJ480" s="17"/>
      <c r="FK480" s="17"/>
      <c r="FL480" s="17"/>
      <c r="FM480" s="17"/>
      <c r="FN480" s="17"/>
      <c r="FO480" s="17"/>
      <c r="FP480" s="17"/>
      <c r="FQ480" s="17"/>
      <c r="FR480" s="17"/>
      <c r="FS480" s="17"/>
      <c r="FT480" s="17"/>
      <c r="FU480" s="17"/>
      <c r="FV480" s="17"/>
      <c r="FW480" s="17"/>
      <c r="FX480" s="17"/>
      <c r="FY480" s="17"/>
      <c r="FZ480" s="17"/>
      <c r="GA480" s="17"/>
      <c r="GB480" s="17"/>
      <c r="GC480" s="17"/>
      <c r="GD480" s="17"/>
      <c r="GE480" s="17"/>
      <c r="GF480" s="17"/>
      <c r="GG480" s="17"/>
      <c r="GH480" s="17"/>
      <c r="GI480" s="17"/>
      <c r="GJ480" s="17"/>
      <c r="GK480" s="17"/>
      <c r="GL480" s="17"/>
      <c r="GM480" s="17"/>
      <c r="GN480" s="17"/>
      <c r="GO480" s="17"/>
      <c r="GP480" s="17"/>
      <c r="GQ480" s="17"/>
      <c r="GR480" s="17"/>
      <c r="GS480" s="17"/>
      <c r="GT480" s="17"/>
      <c r="GU480" s="17"/>
      <c r="GV480" s="17"/>
      <c r="GW480" s="17"/>
      <c r="GX480" s="17"/>
      <c r="GY480" s="17"/>
      <c r="GZ480" s="17"/>
      <c r="HA480" s="17"/>
      <c r="HB480" s="17"/>
      <c r="HC480" s="17"/>
      <c r="HD480" s="17"/>
      <c r="HE480" s="17"/>
      <c r="HF480" s="17"/>
      <c r="HG480" s="17"/>
      <c r="HH480" s="17"/>
      <c r="HI480" s="17"/>
      <c r="HJ480" s="17"/>
      <c r="HK480" s="17"/>
      <c r="HL480" s="17"/>
      <c r="HM480" s="17"/>
      <c r="HN480" s="17"/>
    </row>
    <row r="481" spans="2:222" s="18" customFormat="1">
      <c r="B481" s="169"/>
      <c r="C481" s="25" t="s">
        <v>69</v>
      </c>
      <c r="D481" s="26"/>
      <c r="E481" s="27"/>
      <c r="F481" s="26"/>
      <c r="G481" s="26"/>
      <c r="H481" s="26"/>
      <c r="I481" s="26"/>
      <c r="J481" s="165">
        <f>SUBTOTAL(9,J480)</f>
        <v>588.7056</v>
      </c>
      <c r="K481" s="17"/>
      <c r="L481" s="17"/>
      <c r="M481" s="17"/>
      <c r="N481" s="17"/>
      <c r="O481" s="17"/>
      <c r="P481" s="17"/>
      <c r="Q481" s="17"/>
      <c r="R481" s="17"/>
      <c r="S481" s="17"/>
      <c r="T481" s="17"/>
      <c r="U481" s="17"/>
      <c r="V481" s="17"/>
      <c r="W481" s="17"/>
      <c r="X481" s="17"/>
      <c r="Y481" s="17"/>
      <c r="Z481" s="17"/>
      <c r="AA481" s="17"/>
      <c r="AB481" s="17"/>
      <c r="AC481" s="17"/>
      <c r="AD481" s="17"/>
      <c r="AE481" s="17"/>
      <c r="AF481" s="17"/>
      <c r="AG481" s="17"/>
      <c r="AH481" s="17"/>
      <c r="AI481" s="17"/>
      <c r="AJ481" s="17"/>
      <c r="AK481" s="17"/>
      <c r="AL481" s="17"/>
      <c r="AM481" s="17"/>
      <c r="AN481" s="17"/>
      <c r="AO481" s="17"/>
      <c r="AP481" s="17"/>
      <c r="AQ481" s="17"/>
      <c r="AR481" s="17"/>
      <c r="AS481" s="17"/>
      <c r="AT481" s="17"/>
      <c r="AU481" s="17"/>
      <c r="AV481" s="17"/>
      <c r="AW481" s="17"/>
      <c r="AX481" s="17"/>
      <c r="AY481" s="17"/>
      <c r="AZ481" s="17"/>
      <c r="BA481" s="17"/>
      <c r="BB481" s="17"/>
      <c r="BC481" s="17"/>
      <c r="BD481" s="17"/>
      <c r="BE481" s="17"/>
      <c r="BF481" s="17"/>
      <c r="BG481" s="17"/>
      <c r="BH481" s="17"/>
      <c r="BI481" s="17"/>
      <c r="BJ481" s="17"/>
      <c r="BK481" s="17"/>
      <c r="BL481" s="17"/>
      <c r="BM481" s="17"/>
      <c r="BN481" s="17"/>
      <c r="BO481" s="17"/>
      <c r="BP481" s="17"/>
      <c r="BQ481" s="17"/>
      <c r="BR481" s="17"/>
      <c r="BS481" s="17"/>
      <c r="BT481" s="17"/>
      <c r="BU481" s="17"/>
      <c r="BV481" s="17"/>
      <c r="BW481" s="17"/>
      <c r="BX481" s="17"/>
      <c r="BY481" s="17"/>
      <c r="BZ481" s="17"/>
      <c r="CA481" s="17"/>
      <c r="CB481" s="17"/>
      <c r="CC481" s="17"/>
      <c r="CD481" s="17"/>
      <c r="CE481" s="17"/>
      <c r="CF481" s="17"/>
      <c r="CG481" s="17"/>
      <c r="CH481" s="17"/>
      <c r="CI481" s="17"/>
      <c r="CJ481" s="17"/>
      <c r="CK481" s="17"/>
      <c r="CL481" s="17"/>
      <c r="CM481" s="17"/>
      <c r="CN481" s="17"/>
      <c r="CO481" s="17"/>
      <c r="CP481" s="17"/>
      <c r="CQ481" s="17"/>
      <c r="CR481" s="17"/>
      <c r="CS481" s="17"/>
      <c r="CT481" s="17"/>
      <c r="CU481" s="17"/>
      <c r="CV481" s="17"/>
      <c r="CW481" s="17"/>
      <c r="CX481" s="17"/>
      <c r="CY481" s="17"/>
      <c r="CZ481" s="17"/>
      <c r="DA481" s="17"/>
      <c r="DB481" s="17"/>
      <c r="DC481" s="17"/>
      <c r="DD481" s="17"/>
      <c r="DE481" s="17"/>
      <c r="DF481" s="17"/>
      <c r="DG481" s="17"/>
      <c r="DH481" s="17"/>
      <c r="DI481" s="17"/>
      <c r="DJ481" s="17"/>
      <c r="DK481" s="17"/>
      <c r="DL481" s="17"/>
      <c r="DM481" s="17"/>
      <c r="DN481" s="17"/>
      <c r="DO481" s="17"/>
      <c r="DP481" s="17"/>
      <c r="DQ481" s="17"/>
      <c r="DR481" s="17"/>
      <c r="DS481" s="17"/>
      <c r="DT481" s="17"/>
      <c r="DU481" s="17"/>
      <c r="DV481" s="17"/>
      <c r="DW481" s="17"/>
      <c r="DX481" s="17"/>
      <c r="DY481" s="17"/>
      <c r="DZ481" s="17"/>
      <c r="EA481" s="17"/>
      <c r="EB481" s="17"/>
      <c r="EC481" s="17"/>
      <c r="ED481" s="17"/>
      <c r="EE481" s="17"/>
      <c r="EF481" s="17"/>
      <c r="EG481" s="17"/>
      <c r="EH481" s="17"/>
      <c r="EI481" s="17"/>
      <c r="EJ481" s="17"/>
      <c r="EK481" s="17"/>
      <c r="EL481" s="17"/>
      <c r="EM481" s="17"/>
      <c r="EN481" s="17"/>
      <c r="EO481" s="17"/>
      <c r="EP481" s="17"/>
      <c r="EQ481" s="17"/>
      <c r="ER481" s="17"/>
      <c r="ES481" s="17"/>
      <c r="ET481" s="17"/>
      <c r="EU481" s="17"/>
      <c r="EV481" s="17"/>
      <c r="EW481" s="17"/>
      <c r="EX481" s="17"/>
      <c r="EY481" s="17"/>
      <c r="EZ481" s="17"/>
      <c r="FA481" s="17"/>
      <c r="FB481" s="17"/>
      <c r="FC481" s="17"/>
      <c r="FD481" s="17"/>
      <c r="FE481" s="17"/>
      <c r="FF481" s="17"/>
      <c r="FG481" s="17"/>
      <c r="FH481" s="17"/>
      <c r="FI481" s="17"/>
      <c r="FJ481" s="17"/>
      <c r="FK481" s="17"/>
      <c r="FL481" s="17"/>
      <c r="FM481" s="17"/>
      <c r="FN481" s="17"/>
      <c r="FO481" s="17"/>
      <c r="FP481" s="17"/>
      <c r="FQ481" s="17"/>
      <c r="FR481" s="17"/>
      <c r="FS481" s="17"/>
      <c r="FT481" s="17"/>
      <c r="FU481" s="17"/>
      <c r="FV481" s="17"/>
      <c r="FW481" s="17"/>
      <c r="FX481" s="17"/>
      <c r="FY481" s="17"/>
      <c r="FZ481" s="17"/>
      <c r="GA481" s="17"/>
      <c r="GB481" s="17"/>
      <c r="GC481" s="17"/>
      <c r="GD481" s="17"/>
      <c r="GE481" s="17"/>
      <c r="GF481" s="17"/>
      <c r="GG481" s="17"/>
      <c r="GH481" s="17"/>
      <c r="GI481" s="17"/>
      <c r="GJ481" s="17"/>
      <c r="GK481" s="17"/>
      <c r="GL481" s="17"/>
      <c r="GM481" s="17"/>
      <c r="GN481" s="17"/>
      <c r="GO481" s="17"/>
      <c r="GP481" s="17"/>
      <c r="GQ481" s="17"/>
      <c r="GR481" s="17"/>
      <c r="GS481" s="17"/>
      <c r="GT481" s="17"/>
      <c r="GU481" s="17"/>
      <c r="GV481" s="17"/>
      <c r="GW481" s="17"/>
      <c r="GX481" s="17"/>
      <c r="GY481" s="17"/>
      <c r="GZ481" s="17"/>
      <c r="HA481" s="17"/>
      <c r="HB481" s="17"/>
      <c r="HC481" s="17"/>
      <c r="HD481" s="17"/>
      <c r="HE481" s="17"/>
      <c r="HF481" s="17"/>
      <c r="HG481" s="17"/>
      <c r="HH481" s="17"/>
      <c r="HI481" s="17"/>
      <c r="HJ481" s="17"/>
      <c r="HK481" s="17"/>
      <c r="HL481" s="17"/>
      <c r="HM481" s="17"/>
      <c r="HN481" s="17"/>
    </row>
    <row r="482" spans="2:222" ht="36" customHeight="1">
      <c r="B482" s="33">
        <v>18</v>
      </c>
      <c r="C482" s="28" t="s">
        <v>879</v>
      </c>
      <c r="D482" s="33"/>
      <c r="E482" s="33"/>
      <c r="F482" s="33"/>
      <c r="G482" s="33"/>
      <c r="H482" s="33"/>
      <c r="I482" s="33"/>
      <c r="J482" s="163">
        <f>J487</f>
        <v>121608.73300000001</v>
      </c>
    </row>
    <row r="483" spans="2:222" s="18" customFormat="1" ht="24.75" customHeight="1">
      <c r="B483" s="129" t="s">
        <v>671</v>
      </c>
      <c r="C483" s="7" t="s">
        <v>1084</v>
      </c>
      <c r="D483" s="129" t="s">
        <v>5</v>
      </c>
      <c r="E483" s="129">
        <v>250</v>
      </c>
      <c r="F483" s="129" t="s">
        <v>29</v>
      </c>
      <c r="G483" s="129" t="s">
        <v>22</v>
      </c>
      <c r="H483" s="15" t="s">
        <v>1085</v>
      </c>
      <c r="I483" s="16">
        <v>238.45</v>
      </c>
      <c r="J483" s="16">
        <f>I483*E483</f>
        <v>59612.5</v>
      </c>
      <c r="K483" s="17"/>
      <c r="L483" s="17"/>
      <c r="M483" s="17"/>
      <c r="N483" s="17"/>
      <c r="O483" s="17"/>
      <c r="P483" s="17"/>
      <c r="Q483" s="17"/>
      <c r="R483" s="17"/>
      <c r="S483" s="17"/>
      <c r="T483" s="17"/>
      <c r="U483" s="17"/>
      <c r="V483" s="17"/>
      <c r="W483" s="17"/>
      <c r="X483" s="17"/>
      <c r="Y483" s="17"/>
      <c r="Z483" s="17"/>
      <c r="AA483" s="17"/>
      <c r="AB483" s="17"/>
      <c r="AC483" s="17"/>
      <c r="AD483" s="17"/>
      <c r="AE483" s="17"/>
      <c r="AF483" s="17"/>
      <c r="AG483" s="17"/>
      <c r="AH483" s="17"/>
      <c r="AI483" s="17"/>
      <c r="AJ483" s="17"/>
      <c r="AK483" s="17"/>
      <c r="AL483" s="17"/>
      <c r="AM483" s="17"/>
      <c r="AN483" s="17"/>
      <c r="AO483" s="17"/>
      <c r="AP483" s="17"/>
      <c r="AQ483" s="17"/>
      <c r="AR483" s="17"/>
      <c r="AS483" s="17"/>
      <c r="AT483" s="17"/>
      <c r="AU483" s="17"/>
      <c r="AV483" s="17"/>
      <c r="AW483" s="17"/>
      <c r="AX483" s="17"/>
      <c r="AY483" s="17"/>
      <c r="AZ483" s="17"/>
      <c r="BA483" s="17"/>
      <c r="BB483" s="17"/>
      <c r="BC483" s="17"/>
      <c r="BD483" s="17"/>
      <c r="BE483" s="17"/>
      <c r="BF483" s="17"/>
      <c r="BG483" s="17"/>
      <c r="BH483" s="17"/>
      <c r="BI483" s="17"/>
      <c r="BJ483" s="17"/>
      <c r="BK483" s="17"/>
      <c r="BL483" s="17"/>
      <c r="BM483" s="17"/>
      <c r="BN483" s="17"/>
      <c r="BO483" s="17"/>
      <c r="BP483" s="17"/>
      <c r="BQ483" s="17"/>
      <c r="BR483" s="17"/>
      <c r="BS483" s="17"/>
      <c r="BT483" s="17"/>
      <c r="BU483" s="17"/>
      <c r="BV483" s="17"/>
      <c r="BW483" s="17"/>
      <c r="BX483" s="17"/>
      <c r="BY483" s="17"/>
      <c r="BZ483" s="17"/>
      <c r="CA483" s="17"/>
      <c r="CB483" s="17"/>
      <c r="CC483" s="17"/>
      <c r="CD483" s="17"/>
      <c r="CE483" s="17"/>
      <c r="CF483" s="17"/>
      <c r="CG483" s="17"/>
      <c r="CH483" s="17"/>
      <c r="CI483" s="17"/>
      <c r="CJ483" s="17"/>
      <c r="CK483" s="17"/>
      <c r="CL483" s="17"/>
      <c r="CM483" s="17"/>
      <c r="CN483" s="17"/>
      <c r="CO483" s="17"/>
      <c r="CP483" s="17"/>
      <c r="CQ483" s="17"/>
      <c r="CR483" s="17"/>
      <c r="CS483" s="17"/>
      <c r="CT483" s="17"/>
      <c r="CU483" s="17"/>
      <c r="CV483" s="17"/>
      <c r="CW483" s="17"/>
      <c r="CX483" s="17"/>
      <c r="CY483" s="17"/>
      <c r="CZ483" s="17"/>
      <c r="DA483" s="17"/>
      <c r="DB483" s="17"/>
      <c r="DC483" s="17"/>
      <c r="DD483" s="17"/>
      <c r="DE483" s="17"/>
      <c r="DF483" s="17"/>
      <c r="DG483" s="17"/>
      <c r="DH483" s="17"/>
      <c r="DI483" s="17"/>
      <c r="DJ483" s="17"/>
      <c r="DK483" s="17"/>
      <c r="DL483" s="17"/>
      <c r="DM483" s="17"/>
      <c r="DN483" s="17"/>
      <c r="DO483" s="17"/>
      <c r="DP483" s="17"/>
      <c r="DQ483" s="17"/>
      <c r="DR483" s="17"/>
      <c r="DS483" s="17"/>
      <c r="DT483" s="17"/>
      <c r="DU483" s="17"/>
      <c r="DV483" s="17"/>
      <c r="DW483" s="17"/>
      <c r="DX483" s="17"/>
      <c r="DY483" s="17"/>
      <c r="DZ483" s="17"/>
      <c r="EA483" s="17"/>
      <c r="EB483" s="17"/>
      <c r="EC483" s="17"/>
      <c r="ED483" s="17"/>
      <c r="EE483" s="17"/>
      <c r="EF483" s="17"/>
      <c r="EG483" s="17"/>
      <c r="EH483" s="17"/>
      <c r="EI483" s="17"/>
      <c r="EJ483" s="17"/>
      <c r="EK483" s="17"/>
      <c r="EL483" s="17"/>
      <c r="EM483" s="17"/>
      <c r="EN483" s="17"/>
      <c r="EO483" s="17"/>
      <c r="EP483" s="17"/>
      <c r="EQ483" s="17"/>
      <c r="ER483" s="17"/>
      <c r="ES483" s="17"/>
      <c r="ET483" s="17"/>
      <c r="EU483" s="17"/>
      <c r="EV483" s="17"/>
      <c r="EW483" s="17"/>
      <c r="EX483" s="17"/>
      <c r="EY483" s="17"/>
      <c r="EZ483" s="17"/>
      <c r="FA483" s="17"/>
      <c r="FB483" s="17"/>
      <c r="FC483" s="17"/>
      <c r="FD483" s="17"/>
      <c r="FE483" s="17"/>
      <c r="FF483" s="17"/>
      <c r="FG483" s="17"/>
      <c r="FH483" s="17"/>
      <c r="FI483" s="17"/>
      <c r="FJ483" s="17"/>
      <c r="FK483" s="17"/>
      <c r="FL483" s="17"/>
      <c r="FM483" s="17"/>
      <c r="FN483" s="17"/>
      <c r="FO483" s="17"/>
      <c r="FP483" s="17"/>
      <c r="FQ483" s="17"/>
      <c r="FR483" s="17"/>
      <c r="FS483" s="17"/>
      <c r="FT483" s="17"/>
      <c r="FU483" s="17"/>
      <c r="FV483" s="17"/>
      <c r="FW483" s="17"/>
      <c r="FX483" s="17"/>
      <c r="FY483" s="17"/>
      <c r="FZ483" s="17"/>
      <c r="GA483" s="17"/>
      <c r="GB483" s="17"/>
      <c r="GC483" s="17"/>
      <c r="GD483" s="17"/>
      <c r="GE483" s="17"/>
      <c r="GF483" s="17"/>
      <c r="GG483" s="17"/>
      <c r="GH483" s="17"/>
      <c r="GI483" s="17"/>
      <c r="GJ483" s="17"/>
      <c r="GK483" s="17"/>
      <c r="GL483" s="17"/>
      <c r="GM483" s="17"/>
      <c r="GN483" s="17"/>
      <c r="GO483" s="17"/>
      <c r="GP483" s="17"/>
      <c r="GQ483" s="17"/>
      <c r="GR483" s="17"/>
      <c r="GS483" s="17"/>
      <c r="GT483" s="17"/>
      <c r="GU483" s="17"/>
      <c r="GV483" s="17"/>
      <c r="GW483" s="17"/>
      <c r="GX483" s="17"/>
      <c r="GY483" s="17"/>
      <c r="GZ483" s="17"/>
      <c r="HA483" s="17"/>
      <c r="HB483" s="17"/>
      <c r="HC483" s="17"/>
      <c r="HD483" s="17"/>
      <c r="HE483" s="17"/>
      <c r="HF483" s="17"/>
      <c r="HG483" s="17"/>
      <c r="HH483" s="17"/>
      <c r="HI483" s="17"/>
      <c r="HJ483" s="17"/>
      <c r="HK483" s="17"/>
      <c r="HL483" s="17"/>
      <c r="HM483" s="17"/>
      <c r="HN483" s="17"/>
    </row>
    <row r="484" spans="2:222" ht="33.75">
      <c r="B484" s="129" t="s">
        <v>873</v>
      </c>
      <c r="C484" s="7" t="s">
        <v>882</v>
      </c>
      <c r="D484" s="129" t="s">
        <v>5</v>
      </c>
      <c r="E484" s="129">
        <v>3.9</v>
      </c>
      <c r="F484" s="129" t="s">
        <v>2</v>
      </c>
      <c r="G484" s="129" t="s">
        <v>22</v>
      </c>
      <c r="H484" s="15" t="s">
        <v>880</v>
      </c>
      <c r="I484" s="16">
        <v>1935.07</v>
      </c>
      <c r="J484" s="16">
        <f>I484*E484</f>
        <v>7546.7729999999992</v>
      </c>
    </row>
    <row r="485" spans="2:222" ht="27" customHeight="1">
      <c r="B485" s="129" t="s">
        <v>874</v>
      </c>
      <c r="C485" s="7" t="s">
        <v>881</v>
      </c>
      <c r="D485" s="129" t="s">
        <v>5</v>
      </c>
      <c r="E485" s="129">
        <v>596</v>
      </c>
      <c r="F485" s="129" t="s">
        <v>29</v>
      </c>
      <c r="G485" s="40" t="s">
        <v>22</v>
      </c>
      <c r="H485" s="15" t="s">
        <v>1106</v>
      </c>
      <c r="I485" s="16">
        <v>48.26</v>
      </c>
      <c r="J485" s="16">
        <f>I485*E485</f>
        <v>28762.959999999999</v>
      </c>
    </row>
    <row r="486" spans="2:222" ht="56.25">
      <c r="B486" s="129" t="s">
        <v>875</v>
      </c>
      <c r="C486" s="7" t="s">
        <v>883</v>
      </c>
      <c r="D486" s="129" t="s">
        <v>5</v>
      </c>
      <c r="E486" s="129">
        <v>50</v>
      </c>
      <c r="F486" s="129" t="s">
        <v>2</v>
      </c>
      <c r="G486" s="129" t="s">
        <v>22</v>
      </c>
      <c r="H486" s="15" t="s">
        <v>550</v>
      </c>
      <c r="I486" s="16">
        <v>513.73</v>
      </c>
      <c r="J486" s="16">
        <f>I486*E486</f>
        <v>25686.5</v>
      </c>
    </row>
    <row r="487" spans="2:222">
      <c r="B487" s="129"/>
      <c r="C487" s="25" t="s">
        <v>69</v>
      </c>
      <c r="D487" s="129"/>
      <c r="E487" s="129"/>
      <c r="F487" s="129"/>
      <c r="G487" s="129"/>
      <c r="H487" s="15"/>
      <c r="I487" s="129"/>
      <c r="J487" s="165">
        <f>SUBTOTAL(9,J483:J486)</f>
        <v>121608.73300000001</v>
      </c>
    </row>
    <row r="488" spans="2:222">
      <c r="B488" s="33">
        <v>19</v>
      </c>
      <c r="C488" s="28" t="s">
        <v>611</v>
      </c>
      <c r="D488" s="33"/>
      <c r="E488" s="33"/>
      <c r="F488" s="33"/>
      <c r="G488" s="33"/>
      <c r="H488" s="33"/>
      <c r="I488" s="33"/>
      <c r="J488" s="163">
        <f>J494</f>
        <v>22632.48</v>
      </c>
    </row>
    <row r="489" spans="2:222" s="18" customFormat="1" ht="33.75">
      <c r="B489" s="2" t="s">
        <v>672</v>
      </c>
      <c r="C489" s="24" t="s">
        <v>839</v>
      </c>
      <c r="D489" s="129" t="s">
        <v>5</v>
      </c>
      <c r="E489" s="23">
        <v>100</v>
      </c>
      <c r="F489" s="23" t="s">
        <v>29</v>
      </c>
      <c r="G489" s="129" t="s">
        <v>22</v>
      </c>
      <c r="H489" s="15" t="s">
        <v>840</v>
      </c>
      <c r="I489" s="16">
        <v>131.32</v>
      </c>
      <c r="J489" s="16">
        <f>I489*E489</f>
        <v>13132</v>
      </c>
      <c r="K489" s="17"/>
      <c r="L489" s="17"/>
      <c r="M489" s="17"/>
      <c r="N489" s="17"/>
      <c r="O489" s="17"/>
      <c r="P489" s="17"/>
      <c r="Q489" s="17"/>
      <c r="R489" s="17"/>
      <c r="S489" s="17"/>
      <c r="T489" s="17"/>
      <c r="U489" s="17"/>
      <c r="V489" s="17"/>
      <c r="W489" s="17"/>
      <c r="X489" s="17"/>
      <c r="Y489" s="17"/>
      <c r="Z489" s="17"/>
      <c r="AA489" s="17"/>
      <c r="AB489" s="17"/>
      <c r="AC489" s="17"/>
      <c r="AD489" s="17"/>
      <c r="AE489" s="17"/>
      <c r="AF489" s="17"/>
      <c r="AG489" s="17"/>
      <c r="AH489" s="17"/>
      <c r="AI489" s="17"/>
      <c r="AJ489" s="17"/>
      <c r="AK489" s="17"/>
      <c r="AL489" s="17"/>
      <c r="AM489" s="17"/>
      <c r="AN489" s="17"/>
      <c r="AO489" s="17"/>
      <c r="AP489" s="17"/>
      <c r="AQ489" s="17"/>
      <c r="AR489" s="17"/>
      <c r="AS489" s="17"/>
      <c r="AT489" s="17"/>
      <c r="AU489" s="17"/>
      <c r="AV489" s="17"/>
      <c r="AW489" s="17"/>
      <c r="AX489" s="17"/>
      <c r="AY489" s="17"/>
      <c r="AZ489" s="17"/>
      <c r="BA489" s="17"/>
      <c r="BB489" s="17"/>
      <c r="BC489" s="17"/>
      <c r="BD489" s="17"/>
      <c r="BE489" s="17"/>
      <c r="BF489" s="17"/>
      <c r="BG489" s="17"/>
      <c r="BH489" s="17"/>
      <c r="BI489" s="17"/>
      <c r="BJ489" s="17"/>
      <c r="BK489" s="17"/>
      <c r="BL489" s="17"/>
      <c r="BM489" s="17"/>
      <c r="BN489" s="17"/>
      <c r="BO489" s="17"/>
      <c r="BP489" s="17"/>
      <c r="BQ489" s="17"/>
      <c r="BR489" s="17"/>
      <c r="BS489" s="17"/>
      <c r="BT489" s="17"/>
      <c r="BU489" s="17"/>
      <c r="BV489" s="17"/>
      <c r="BW489" s="17"/>
      <c r="BX489" s="17"/>
      <c r="BY489" s="17"/>
      <c r="BZ489" s="17"/>
      <c r="CA489" s="17"/>
      <c r="CB489" s="17"/>
      <c r="CC489" s="17"/>
      <c r="CD489" s="17"/>
      <c r="CE489" s="17"/>
      <c r="CF489" s="17"/>
      <c r="CG489" s="17"/>
      <c r="CH489" s="17"/>
      <c r="CI489" s="17"/>
      <c r="CJ489" s="17"/>
      <c r="CK489" s="17"/>
      <c r="CL489" s="17"/>
      <c r="CM489" s="17"/>
      <c r="CN489" s="17"/>
      <c r="CO489" s="17"/>
      <c r="CP489" s="17"/>
      <c r="CQ489" s="17"/>
      <c r="CR489" s="17"/>
      <c r="CS489" s="17"/>
      <c r="CT489" s="17"/>
      <c r="CU489" s="17"/>
      <c r="CV489" s="17"/>
      <c r="CW489" s="17"/>
      <c r="CX489" s="17"/>
      <c r="CY489" s="17"/>
      <c r="CZ489" s="17"/>
      <c r="DA489" s="17"/>
      <c r="DB489" s="17"/>
      <c r="DC489" s="17"/>
      <c r="DD489" s="17"/>
      <c r="DE489" s="17"/>
      <c r="DF489" s="17"/>
      <c r="DG489" s="17"/>
      <c r="DH489" s="17"/>
      <c r="DI489" s="17"/>
      <c r="DJ489" s="17"/>
      <c r="DK489" s="17"/>
      <c r="DL489" s="17"/>
      <c r="DM489" s="17"/>
      <c r="DN489" s="17"/>
      <c r="DO489" s="17"/>
      <c r="DP489" s="17"/>
      <c r="DQ489" s="17"/>
      <c r="DR489" s="17"/>
      <c r="DS489" s="17"/>
      <c r="DT489" s="17"/>
      <c r="DU489" s="17"/>
      <c r="DV489" s="17"/>
      <c r="DW489" s="17"/>
      <c r="DX489" s="17"/>
      <c r="DY489" s="17"/>
      <c r="DZ489" s="17"/>
      <c r="EA489" s="17"/>
      <c r="EB489" s="17"/>
      <c r="EC489" s="17"/>
      <c r="ED489" s="17"/>
      <c r="EE489" s="17"/>
      <c r="EF489" s="17"/>
      <c r="EG489" s="17"/>
      <c r="EH489" s="17"/>
      <c r="EI489" s="17"/>
      <c r="EJ489" s="17"/>
      <c r="EK489" s="17"/>
      <c r="EL489" s="17"/>
      <c r="EM489" s="17"/>
      <c r="EN489" s="17"/>
      <c r="EO489" s="17"/>
      <c r="EP489" s="17"/>
      <c r="EQ489" s="17"/>
      <c r="ER489" s="17"/>
      <c r="ES489" s="17"/>
      <c r="ET489" s="17"/>
      <c r="EU489" s="17"/>
      <c r="EV489" s="17"/>
      <c r="EW489" s="17"/>
      <c r="EX489" s="17"/>
      <c r="EY489" s="17"/>
      <c r="EZ489" s="17"/>
      <c r="FA489" s="17"/>
      <c r="FB489" s="17"/>
      <c r="FC489" s="17"/>
      <c r="FD489" s="17"/>
      <c r="FE489" s="17"/>
      <c r="FF489" s="17"/>
      <c r="FG489" s="17"/>
      <c r="FH489" s="17"/>
      <c r="FI489" s="17"/>
      <c r="FJ489" s="17"/>
      <c r="FK489" s="17"/>
      <c r="FL489" s="17"/>
      <c r="FM489" s="17"/>
      <c r="FN489" s="17"/>
      <c r="FO489" s="17"/>
      <c r="FP489" s="17"/>
      <c r="FQ489" s="17"/>
      <c r="FR489" s="17"/>
      <c r="FS489" s="17"/>
      <c r="FT489" s="17"/>
      <c r="FU489" s="17"/>
      <c r="FV489" s="17"/>
      <c r="FW489" s="17"/>
      <c r="FX489" s="17"/>
      <c r="FY489" s="17"/>
      <c r="FZ489" s="17"/>
      <c r="GA489" s="17"/>
      <c r="GB489" s="17"/>
      <c r="GC489" s="17"/>
      <c r="GD489" s="17"/>
      <c r="GE489" s="17"/>
      <c r="GF489" s="17"/>
      <c r="GG489" s="17"/>
      <c r="GH489" s="17"/>
      <c r="GI489" s="17"/>
      <c r="GJ489" s="17"/>
      <c r="GK489" s="17"/>
      <c r="GL489" s="17"/>
      <c r="GM489" s="17"/>
      <c r="GN489" s="17"/>
      <c r="GO489" s="17"/>
      <c r="GP489" s="17"/>
      <c r="GQ489" s="17"/>
      <c r="GR489" s="17"/>
      <c r="GS489" s="17"/>
      <c r="GT489" s="17"/>
      <c r="GU489" s="17"/>
      <c r="GV489" s="17"/>
      <c r="GW489" s="17"/>
      <c r="GX489" s="17"/>
      <c r="GY489" s="17"/>
      <c r="GZ489" s="17"/>
      <c r="HA489" s="17"/>
      <c r="HB489" s="17"/>
      <c r="HC489" s="17"/>
      <c r="HD489" s="17"/>
      <c r="HE489" s="17"/>
      <c r="HF489" s="17"/>
      <c r="HG489" s="17"/>
      <c r="HH489" s="17"/>
      <c r="HI489" s="17"/>
      <c r="HJ489" s="17"/>
      <c r="HK489" s="17"/>
      <c r="HL489" s="17"/>
      <c r="HM489" s="17"/>
      <c r="HN489" s="17"/>
    </row>
    <row r="490" spans="2:222" s="18" customFormat="1" ht="22.5">
      <c r="B490" s="2" t="s">
        <v>793</v>
      </c>
      <c r="C490" s="24" t="s">
        <v>841</v>
      </c>
      <c r="D490" s="129" t="s">
        <v>5</v>
      </c>
      <c r="E490" s="23">
        <v>2</v>
      </c>
      <c r="F490" s="23" t="s">
        <v>6</v>
      </c>
      <c r="G490" s="129" t="s">
        <v>22</v>
      </c>
      <c r="H490" s="15" t="s">
        <v>1107</v>
      </c>
      <c r="I490" s="16">
        <v>611.25</v>
      </c>
      <c r="J490" s="16">
        <f>I490*E490</f>
        <v>1222.5</v>
      </c>
      <c r="K490" s="17"/>
      <c r="L490" s="17"/>
      <c r="M490" s="17"/>
      <c r="N490" s="17"/>
      <c r="O490" s="17"/>
      <c r="P490" s="17"/>
      <c r="Q490" s="17"/>
      <c r="R490" s="17"/>
      <c r="S490" s="17"/>
      <c r="T490" s="17"/>
      <c r="U490" s="17"/>
      <c r="V490" s="17"/>
      <c r="W490" s="17"/>
      <c r="X490" s="17"/>
      <c r="Y490" s="17"/>
      <c r="Z490" s="17"/>
      <c r="AA490" s="17"/>
      <c r="AB490" s="17"/>
      <c r="AC490" s="17"/>
      <c r="AD490" s="17"/>
      <c r="AE490" s="17"/>
      <c r="AF490" s="17"/>
      <c r="AG490" s="17"/>
      <c r="AH490" s="17"/>
      <c r="AI490" s="17"/>
      <c r="AJ490" s="17"/>
      <c r="AK490" s="17"/>
      <c r="AL490" s="17"/>
      <c r="AM490" s="17"/>
      <c r="AN490" s="17"/>
      <c r="AO490" s="17"/>
      <c r="AP490" s="17"/>
      <c r="AQ490" s="17"/>
      <c r="AR490" s="17"/>
      <c r="AS490" s="17"/>
      <c r="AT490" s="17"/>
      <c r="AU490" s="17"/>
      <c r="AV490" s="17"/>
      <c r="AW490" s="17"/>
      <c r="AX490" s="17"/>
      <c r="AY490" s="17"/>
      <c r="AZ490" s="17"/>
      <c r="BA490" s="17"/>
      <c r="BB490" s="17"/>
      <c r="BC490" s="17"/>
      <c r="BD490" s="17"/>
      <c r="BE490" s="17"/>
      <c r="BF490" s="17"/>
      <c r="BG490" s="17"/>
      <c r="BH490" s="17"/>
      <c r="BI490" s="17"/>
      <c r="BJ490" s="17"/>
      <c r="BK490" s="17"/>
      <c r="BL490" s="17"/>
      <c r="BM490" s="17"/>
      <c r="BN490" s="17"/>
      <c r="BO490" s="17"/>
      <c r="BP490" s="17"/>
      <c r="BQ490" s="17"/>
      <c r="BR490" s="17"/>
      <c r="BS490" s="17"/>
      <c r="BT490" s="17"/>
      <c r="BU490" s="17"/>
      <c r="BV490" s="17"/>
      <c r="BW490" s="17"/>
      <c r="BX490" s="17"/>
      <c r="BY490" s="17"/>
      <c r="BZ490" s="17"/>
      <c r="CA490" s="17"/>
      <c r="CB490" s="17"/>
      <c r="CC490" s="17"/>
      <c r="CD490" s="17"/>
      <c r="CE490" s="17"/>
      <c r="CF490" s="17"/>
      <c r="CG490" s="17"/>
      <c r="CH490" s="17"/>
      <c r="CI490" s="17"/>
      <c r="CJ490" s="17"/>
      <c r="CK490" s="17"/>
      <c r="CL490" s="17"/>
      <c r="CM490" s="17"/>
      <c r="CN490" s="17"/>
      <c r="CO490" s="17"/>
      <c r="CP490" s="17"/>
      <c r="CQ490" s="17"/>
      <c r="CR490" s="17"/>
      <c r="CS490" s="17"/>
      <c r="CT490" s="17"/>
      <c r="CU490" s="17"/>
      <c r="CV490" s="17"/>
      <c r="CW490" s="17"/>
      <c r="CX490" s="17"/>
      <c r="CY490" s="17"/>
      <c r="CZ490" s="17"/>
      <c r="DA490" s="17"/>
      <c r="DB490" s="17"/>
      <c r="DC490" s="17"/>
      <c r="DD490" s="17"/>
      <c r="DE490" s="17"/>
      <c r="DF490" s="17"/>
      <c r="DG490" s="17"/>
      <c r="DH490" s="17"/>
      <c r="DI490" s="17"/>
      <c r="DJ490" s="17"/>
      <c r="DK490" s="17"/>
      <c r="DL490" s="17"/>
      <c r="DM490" s="17"/>
      <c r="DN490" s="17"/>
      <c r="DO490" s="17"/>
      <c r="DP490" s="17"/>
      <c r="DQ490" s="17"/>
      <c r="DR490" s="17"/>
      <c r="DS490" s="17"/>
      <c r="DT490" s="17"/>
      <c r="DU490" s="17"/>
      <c r="DV490" s="17"/>
      <c r="DW490" s="17"/>
      <c r="DX490" s="17"/>
      <c r="DY490" s="17"/>
      <c r="DZ490" s="17"/>
      <c r="EA490" s="17"/>
      <c r="EB490" s="17"/>
      <c r="EC490" s="17"/>
      <c r="ED490" s="17"/>
      <c r="EE490" s="17"/>
      <c r="EF490" s="17"/>
      <c r="EG490" s="17"/>
      <c r="EH490" s="17"/>
      <c r="EI490" s="17"/>
      <c r="EJ490" s="17"/>
      <c r="EK490" s="17"/>
      <c r="EL490" s="17"/>
      <c r="EM490" s="17"/>
      <c r="EN490" s="17"/>
      <c r="EO490" s="17"/>
      <c r="EP490" s="17"/>
      <c r="EQ490" s="17"/>
      <c r="ER490" s="17"/>
      <c r="ES490" s="17"/>
      <c r="ET490" s="17"/>
      <c r="EU490" s="17"/>
      <c r="EV490" s="17"/>
      <c r="EW490" s="17"/>
      <c r="EX490" s="17"/>
      <c r="EY490" s="17"/>
      <c r="EZ490" s="17"/>
      <c r="FA490" s="17"/>
      <c r="FB490" s="17"/>
      <c r="FC490" s="17"/>
      <c r="FD490" s="17"/>
      <c r="FE490" s="17"/>
      <c r="FF490" s="17"/>
      <c r="FG490" s="17"/>
      <c r="FH490" s="17"/>
      <c r="FI490" s="17"/>
      <c r="FJ490" s="17"/>
      <c r="FK490" s="17"/>
      <c r="FL490" s="17"/>
      <c r="FM490" s="17"/>
      <c r="FN490" s="17"/>
      <c r="FO490" s="17"/>
      <c r="FP490" s="17"/>
      <c r="FQ490" s="17"/>
      <c r="FR490" s="17"/>
      <c r="FS490" s="17"/>
      <c r="FT490" s="17"/>
      <c r="FU490" s="17"/>
      <c r="FV490" s="17"/>
      <c r="FW490" s="17"/>
      <c r="FX490" s="17"/>
      <c r="FY490" s="17"/>
      <c r="FZ490" s="17"/>
      <c r="GA490" s="17"/>
      <c r="GB490" s="17"/>
      <c r="GC490" s="17"/>
      <c r="GD490" s="17"/>
      <c r="GE490" s="17"/>
      <c r="GF490" s="17"/>
      <c r="GG490" s="17"/>
      <c r="GH490" s="17"/>
      <c r="GI490" s="17"/>
      <c r="GJ490" s="17"/>
      <c r="GK490" s="17"/>
      <c r="GL490" s="17"/>
      <c r="GM490" s="17"/>
      <c r="GN490" s="17"/>
      <c r="GO490" s="17"/>
      <c r="GP490" s="17"/>
      <c r="GQ490" s="17"/>
      <c r="GR490" s="17"/>
      <c r="GS490" s="17"/>
      <c r="GT490" s="17"/>
      <c r="GU490" s="17"/>
      <c r="GV490" s="17"/>
      <c r="GW490" s="17"/>
      <c r="GX490" s="17"/>
      <c r="GY490" s="17"/>
      <c r="GZ490" s="17"/>
      <c r="HA490" s="17"/>
      <c r="HB490" s="17"/>
      <c r="HC490" s="17"/>
      <c r="HD490" s="17"/>
      <c r="HE490" s="17"/>
      <c r="HF490" s="17"/>
      <c r="HG490" s="17"/>
      <c r="HH490" s="17"/>
      <c r="HI490" s="17"/>
      <c r="HJ490" s="17"/>
      <c r="HK490" s="17"/>
      <c r="HL490" s="17"/>
      <c r="HM490" s="17"/>
      <c r="HN490" s="17"/>
    </row>
    <row r="491" spans="2:222" s="18" customFormat="1">
      <c r="B491" s="2" t="s">
        <v>794</v>
      </c>
      <c r="C491" s="24" t="s">
        <v>842</v>
      </c>
      <c r="D491" s="129" t="s">
        <v>5</v>
      </c>
      <c r="E491" s="23">
        <v>2</v>
      </c>
      <c r="F491" s="23" t="s">
        <v>6</v>
      </c>
      <c r="G491" s="129" t="s">
        <v>22</v>
      </c>
      <c r="H491" s="66" t="s">
        <v>1124</v>
      </c>
      <c r="I491" s="16">
        <v>1329.31</v>
      </c>
      <c r="J491" s="16">
        <f>I491*E491</f>
        <v>2658.62</v>
      </c>
      <c r="K491" s="17"/>
      <c r="L491" s="17"/>
      <c r="M491" s="17"/>
      <c r="N491" s="17"/>
      <c r="O491" s="17"/>
      <c r="P491" s="17"/>
      <c r="Q491" s="17"/>
      <c r="R491" s="17"/>
      <c r="S491" s="17"/>
      <c r="T491" s="17"/>
      <c r="U491" s="17"/>
      <c r="V491" s="17"/>
      <c r="W491" s="17"/>
      <c r="X491" s="17"/>
      <c r="Y491" s="17"/>
      <c r="Z491" s="17"/>
      <c r="AA491" s="17"/>
      <c r="AB491" s="17"/>
      <c r="AC491" s="17"/>
      <c r="AD491" s="17"/>
      <c r="AE491" s="17"/>
      <c r="AF491" s="17"/>
      <c r="AG491" s="17"/>
      <c r="AH491" s="17"/>
      <c r="AI491" s="17"/>
      <c r="AJ491" s="17"/>
      <c r="AK491" s="17"/>
      <c r="AL491" s="17"/>
      <c r="AM491" s="17"/>
      <c r="AN491" s="17"/>
      <c r="AO491" s="17"/>
      <c r="AP491" s="17"/>
      <c r="AQ491" s="17"/>
      <c r="AR491" s="17"/>
      <c r="AS491" s="17"/>
      <c r="AT491" s="17"/>
      <c r="AU491" s="17"/>
      <c r="AV491" s="17"/>
      <c r="AW491" s="17"/>
      <c r="AX491" s="17"/>
      <c r="AY491" s="17"/>
      <c r="AZ491" s="17"/>
      <c r="BA491" s="17"/>
      <c r="BB491" s="17"/>
      <c r="BC491" s="17"/>
      <c r="BD491" s="17"/>
      <c r="BE491" s="17"/>
      <c r="BF491" s="17"/>
      <c r="BG491" s="17"/>
      <c r="BH491" s="17"/>
      <c r="BI491" s="17"/>
      <c r="BJ491" s="17"/>
      <c r="BK491" s="17"/>
      <c r="BL491" s="17"/>
      <c r="BM491" s="17"/>
      <c r="BN491" s="17"/>
      <c r="BO491" s="17"/>
      <c r="BP491" s="17"/>
      <c r="BQ491" s="17"/>
      <c r="BR491" s="17"/>
      <c r="BS491" s="17"/>
      <c r="BT491" s="17"/>
      <c r="BU491" s="17"/>
      <c r="BV491" s="17"/>
      <c r="BW491" s="17"/>
      <c r="BX491" s="17"/>
      <c r="BY491" s="17"/>
      <c r="BZ491" s="17"/>
      <c r="CA491" s="17"/>
      <c r="CB491" s="17"/>
      <c r="CC491" s="17"/>
      <c r="CD491" s="17"/>
      <c r="CE491" s="17"/>
      <c r="CF491" s="17"/>
      <c r="CG491" s="17"/>
      <c r="CH491" s="17"/>
      <c r="CI491" s="17"/>
      <c r="CJ491" s="17"/>
      <c r="CK491" s="17"/>
      <c r="CL491" s="17"/>
      <c r="CM491" s="17"/>
      <c r="CN491" s="17"/>
      <c r="CO491" s="17"/>
      <c r="CP491" s="17"/>
      <c r="CQ491" s="17"/>
      <c r="CR491" s="17"/>
      <c r="CS491" s="17"/>
      <c r="CT491" s="17"/>
      <c r="CU491" s="17"/>
      <c r="CV491" s="17"/>
      <c r="CW491" s="17"/>
      <c r="CX491" s="17"/>
      <c r="CY491" s="17"/>
      <c r="CZ491" s="17"/>
      <c r="DA491" s="17"/>
      <c r="DB491" s="17"/>
      <c r="DC491" s="17"/>
      <c r="DD491" s="17"/>
      <c r="DE491" s="17"/>
      <c r="DF491" s="17"/>
      <c r="DG491" s="17"/>
      <c r="DH491" s="17"/>
      <c r="DI491" s="17"/>
      <c r="DJ491" s="17"/>
      <c r="DK491" s="17"/>
      <c r="DL491" s="17"/>
      <c r="DM491" s="17"/>
      <c r="DN491" s="17"/>
      <c r="DO491" s="17"/>
      <c r="DP491" s="17"/>
      <c r="DQ491" s="17"/>
      <c r="DR491" s="17"/>
      <c r="DS491" s="17"/>
      <c r="DT491" s="17"/>
      <c r="DU491" s="17"/>
      <c r="DV491" s="17"/>
      <c r="DW491" s="17"/>
      <c r="DX491" s="17"/>
      <c r="DY491" s="17"/>
      <c r="DZ491" s="17"/>
      <c r="EA491" s="17"/>
      <c r="EB491" s="17"/>
      <c r="EC491" s="17"/>
      <c r="ED491" s="17"/>
      <c r="EE491" s="17"/>
      <c r="EF491" s="17"/>
      <c r="EG491" s="17"/>
      <c r="EH491" s="17"/>
      <c r="EI491" s="17"/>
      <c r="EJ491" s="17"/>
      <c r="EK491" s="17"/>
      <c r="EL491" s="17"/>
      <c r="EM491" s="17"/>
      <c r="EN491" s="17"/>
      <c r="EO491" s="17"/>
      <c r="EP491" s="17"/>
      <c r="EQ491" s="17"/>
      <c r="ER491" s="17"/>
      <c r="ES491" s="17"/>
      <c r="ET491" s="17"/>
      <c r="EU491" s="17"/>
      <c r="EV491" s="17"/>
      <c r="EW491" s="17"/>
      <c r="EX491" s="17"/>
      <c r="EY491" s="17"/>
      <c r="EZ491" s="17"/>
      <c r="FA491" s="17"/>
      <c r="FB491" s="17"/>
      <c r="FC491" s="17"/>
      <c r="FD491" s="17"/>
      <c r="FE491" s="17"/>
      <c r="FF491" s="17"/>
      <c r="FG491" s="17"/>
      <c r="FH491" s="17"/>
      <c r="FI491" s="17"/>
      <c r="FJ491" s="17"/>
      <c r="FK491" s="17"/>
      <c r="FL491" s="17"/>
      <c r="FM491" s="17"/>
      <c r="FN491" s="17"/>
      <c r="FO491" s="17"/>
      <c r="FP491" s="17"/>
      <c r="FQ491" s="17"/>
      <c r="FR491" s="17"/>
      <c r="FS491" s="17"/>
      <c r="FT491" s="17"/>
      <c r="FU491" s="17"/>
      <c r="FV491" s="17"/>
      <c r="FW491" s="17"/>
      <c r="FX491" s="17"/>
      <c r="FY491" s="17"/>
      <c r="FZ491" s="17"/>
      <c r="GA491" s="17"/>
      <c r="GB491" s="17"/>
      <c r="GC491" s="17"/>
      <c r="GD491" s="17"/>
      <c r="GE491" s="17"/>
      <c r="GF491" s="17"/>
      <c r="GG491" s="17"/>
      <c r="GH491" s="17"/>
      <c r="GI491" s="17"/>
      <c r="GJ491" s="17"/>
      <c r="GK491" s="17"/>
      <c r="GL491" s="17"/>
      <c r="GM491" s="17"/>
      <c r="GN491" s="17"/>
      <c r="GO491" s="17"/>
      <c r="GP491" s="17"/>
      <c r="GQ491" s="17"/>
      <c r="GR491" s="17"/>
      <c r="GS491" s="17"/>
      <c r="GT491" s="17"/>
      <c r="GU491" s="17"/>
      <c r="GV491" s="17"/>
      <c r="GW491" s="17"/>
      <c r="GX491" s="17"/>
      <c r="GY491" s="17"/>
      <c r="GZ491" s="17"/>
      <c r="HA491" s="17"/>
      <c r="HB491" s="17"/>
      <c r="HC491" s="17"/>
      <c r="HD491" s="17"/>
      <c r="HE491" s="17"/>
      <c r="HF491" s="17"/>
      <c r="HG491" s="17"/>
      <c r="HH491" s="17"/>
      <c r="HI491" s="17"/>
      <c r="HJ491" s="17"/>
      <c r="HK491" s="17"/>
      <c r="HL491" s="17"/>
      <c r="HM491" s="17"/>
      <c r="HN491" s="17"/>
    </row>
    <row r="492" spans="2:222" s="18" customFormat="1">
      <c r="B492" s="2" t="s">
        <v>795</v>
      </c>
      <c r="C492" s="24" t="s">
        <v>843</v>
      </c>
      <c r="D492" s="129" t="s">
        <v>5</v>
      </c>
      <c r="E492" s="23">
        <v>2</v>
      </c>
      <c r="F492" s="23" t="s">
        <v>609</v>
      </c>
      <c r="G492" s="129" t="s">
        <v>22</v>
      </c>
      <c r="H492" s="15" t="s">
        <v>1108</v>
      </c>
      <c r="I492" s="16">
        <v>654</v>
      </c>
      <c r="J492" s="16">
        <f>I492*E492</f>
        <v>1308</v>
      </c>
      <c r="K492" s="17"/>
      <c r="L492" s="17"/>
      <c r="M492" s="17"/>
      <c r="N492" s="17"/>
      <c r="O492" s="17"/>
      <c r="P492" s="17"/>
      <c r="Q492" s="17"/>
      <c r="R492" s="17"/>
      <c r="S492" s="17"/>
      <c r="T492" s="17"/>
      <c r="U492" s="17"/>
      <c r="V492" s="17"/>
      <c r="W492" s="17"/>
      <c r="X492" s="17"/>
      <c r="Y492" s="17"/>
      <c r="Z492" s="17"/>
      <c r="AA492" s="17"/>
      <c r="AB492" s="17"/>
      <c r="AC492" s="17"/>
      <c r="AD492" s="17"/>
      <c r="AE492" s="17"/>
      <c r="AF492" s="17"/>
      <c r="AG492" s="17"/>
      <c r="AH492" s="17"/>
      <c r="AI492" s="17"/>
      <c r="AJ492" s="17"/>
      <c r="AK492" s="17"/>
      <c r="AL492" s="17"/>
      <c r="AM492" s="17"/>
      <c r="AN492" s="17"/>
      <c r="AO492" s="17"/>
      <c r="AP492" s="17"/>
      <c r="AQ492" s="17"/>
      <c r="AR492" s="17"/>
      <c r="AS492" s="17"/>
      <c r="AT492" s="17"/>
      <c r="AU492" s="17"/>
      <c r="AV492" s="17"/>
      <c r="AW492" s="17"/>
      <c r="AX492" s="17"/>
      <c r="AY492" s="17"/>
      <c r="AZ492" s="17"/>
      <c r="BA492" s="17"/>
      <c r="BB492" s="17"/>
      <c r="BC492" s="17"/>
      <c r="BD492" s="17"/>
      <c r="BE492" s="17"/>
      <c r="BF492" s="17"/>
      <c r="BG492" s="17"/>
      <c r="BH492" s="17"/>
      <c r="BI492" s="17"/>
      <c r="BJ492" s="17"/>
      <c r="BK492" s="17"/>
      <c r="BL492" s="17"/>
      <c r="BM492" s="17"/>
      <c r="BN492" s="17"/>
      <c r="BO492" s="17"/>
      <c r="BP492" s="17"/>
      <c r="BQ492" s="17"/>
      <c r="BR492" s="17"/>
      <c r="BS492" s="17"/>
      <c r="BT492" s="17"/>
      <c r="BU492" s="17"/>
      <c r="BV492" s="17"/>
      <c r="BW492" s="17"/>
      <c r="BX492" s="17"/>
      <c r="BY492" s="17"/>
      <c r="BZ492" s="17"/>
      <c r="CA492" s="17"/>
      <c r="CB492" s="17"/>
      <c r="CC492" s="17"/>
      <c r="CD492" s="17"/>
      <c r="CE492" s="17"/>
      <c r="CF492" s="17"/>
      <c r="CG492" s="17"/>
      <c r="CH492" s="17"/>
      <c r="CI492" s="17"/>
      <c r="CJ492" s="17"/>
      <c r="CK492" s="17"/>
      <c r="CL492" s="17"/>
      <c r="CM492" s="17"/>
      <c r="CN492" s="17"/>
      <c r="CO492" s="17"/>
      <c r="CP492" s="17"/>
      <c r="CQ492" s="17"/>
      <c r="CR492" s="17"/>
      <c r="CS492" s="17"/>
      <c r="CT492" s="17"/>
      <c r="CU492" s="17"/>
      <c r="CV492" s="17"/>
      <c r="CW492" s="17"/>
      <c r="CX492" s="17"/>
      <c r="CY492" s="17"/>
      <c r="CZ492" s="17"/>
      <c r="DA492" s="17"/>
      <c r="DB492" s="17"/>
      <c r="DC492" s="17"/>
      <c r="DD492" s="17"/>
      <c r="DE492" s="17"/>
      <c r="DF492" s="17"/>
      <c r="DG492" s="17"/>
      <c r="DH492" s="17"/>
      <c r="DI492" s="17"/>
      <c r="DJ492" s="17"/>
      <c r="DK492" s="17"/>
      <c r="DL492" s="17"/>
      <c r="DM492" s="17"/>
      <c r="DN492" s="17"/>
      <c r="DO492" s="17"/>
      <c r="DP492" s="17"/>
      <c r="DQ492" s="17"/>
      <c r="DR492" s="17"/>
      <c r="DS492" s="17"/>
      <c r="DT492" s="17"/>
      <c r="DU492" s="17"/>
      <c r="DV492" s="17"/>
      <c r="DW492" s="17"/>
      <c r="DX492" s="17"/>
      <c r="DY492" s="17"/>
      <c r="DZ492" s="17"/>
      <c r="EA492" s="17"/>
      <c r="EB492" s="17"/>
      <c r="EC492" s="17"/>
      <c r="ED492" s="17"/>
      <c r="EE492" s="17"/>
      <c r="EF492" s="17"/>
      <c r="EG492" s="17"/>
      <c r="EH492" s="17"/>
      <c r="EI492" s="17"/>
      <c r="EJ492" s="17"/>
      <c r="EK492" s="17"/>
      <c r="EL492" s="17"/>
      <c r="EM492" s="17"/>
      <c r="EN492" s="17"/>
      <c r="EO492" s="17"/>
      <c r="EP492" s="17"/>
      <c r="EQ492" s="17"/>
      <c r="ER492" s="17"/>
      <c r="ES492" s="17"/>
      <c r="ET492" s="17"/>
      <c r="EU492" s="17"/>
      <c r="EV492" s="17"/>
      <c r="EW492" s="17"/>
      <c r="EX492" s="17"/>
      <c r="EY492" s="17"/>
      <c r="EZ492" s="17"/>
      <c r="FA492" s="17"/>
      <c r="FB492" s="17"/>
      <c r="FC492" s="17"/>
      <c r="FD492" s="17"/>
      <c r="FE492" s="17"/>
      <c r="FF492" s="17"/>
      <c r="FG492" s="17"/>
      <c r="FH492" s="17"/>
      <c r="FI492" s="17"/>
      <c r="FJ492" s="17"/>
      <c r="FK492" s="17"/>
      <c r="FL492" s="17"/>
      <c r="FM492" s="17"/>
      <c r="FN492" s="17"/>
      <c r="FO492" s="17"/>
      <c r="FP492" s="17"/>
      <c r="FQ492" s="17"/>
      <c r="FR492" s="17"/>
      <c r="FS492" s="17"/>
      <c r="FT492" s="17"/>
      <c r="FU492" s="17"/>
      <c r="FV492" s="17"/>
      <c r="FW492" s="17"/>
      <c r="FX492" s="17"/>
      <c r="FY492" s="17"/>
      <c r="FZ492" s="17"/>
      <c r="GA492" s="17"/>
      <c r="GB492" s="17"/>
      <c r="GC492" s="17"/>
      <c r="GD492" s="17"/>
      <c r="GE492" s="17"/>
      <c r="GF492" s="17"/>
      <c r="GG492" s="17"/>
      <c r="GH492" s="17"/>
      <c r="GI492" s="17"/>
      <c r="GJ492" s="17"/>
      <c r="GK492" s="17"/>
      <c r="GL492" s="17"/>
      <c r="GM492" s="17"/>
      <c r="GN492" s="17"/>
      <c r="GO492" s="17"/>
      <c r="GP492" s="17"/>
      <c r="GQ492" s="17"/>
      <c r="GR492" s="17"/>
      <c r="GS492" s="17"/>
      <c r="GT492" s="17"/>
      <c r="GU492" s="17"/>
      <c r="GV492" s="17"/>
      <c r="GW492" s="17"/>
      <c r="GX492" s="17"/>
      <c r="GY492" s="17"/>
      <c r="GZ492" s="17"/>
      <c r="HA492" s="17"/>
      <c r="HB492" s="17"/>
      <c r="HC492" s="17"/>
      <c r="HD492" s="17"/>
      <c r="HE492" s="17"/>
      <c r="HF492" s="17"/>
      <c r="HG492" s="17"/>
      <c r="HH492" s="17"/>
      <c r="HI492" s="17"/>
      <c r="HJ492" s="17"/>
      <c r="HK492" s="17"/>
      <c r="HL492" s="17"/>
      <c r="HM492" s="17"/>
      <c r="HN492" s="17"/>
    </row>
    <row r="493" spans="2:222" s="18" customFormat="1" ht="33.75">
      <c r="B493" s="2" t="s">
        <v>1048</v>
      </c>
      <c r="C493" s="24" t="s">
        <v>608</v>
      </c>
      <c r="D493" s="129" t="s">
        <v>5</v>
      </c>
      <c r="E493" s="23">
        <v>6</v>
      </c>
      <c r="F493" s="23" t="s">
        <v>609</v>
      </c>
      <c r="G493" s="129" t="s">
        <v>22</v>
      </c>
      <c r="H493" s="15" t="s">
        <v>610</v>
      </c>
      <c r="I493" s="16">
        <v>718.56</v>
      </c>
      <c r="J493" s="16">
        <f>I493*E493</f>
        <v>4311.3599999999997</v>
      </c>
      <c r="K493" s="17"/>
      <c r="L493" s="17"/>
      <c r="M493" s="17"/>
      <c r="N493" s="17"/>
      <c r="O493" s="17"/>
      <c r="P493" s="17"/>
      <c r="Q493" s="17"/>
      <c r="R493" s="17"/>
      <c r="S493" s="17"/>
      <c r="T493" s="17"/>
      <c r="U493" s="17"/>
      <c r="V493" s="17"/>
      <c r="W493" s="17"/>
      <c r="X493" s="17"/>
      <c r="Y493" s="17"/>
      <c r="Z493" s="17"/>
      <c r="AA493" s="17"/>
      <c r="AB493" s="17"/>
      <c r="AC493" s="17"/>
      <c r="AD493" s="17"/>
      <c r="AE493" s="17"/>
      <c r="AF493" s="17"/>
      <c r="AG493" s="17"/>
      <c r="AH493" s="17"/>
      <c r="AI493" s="17"/>
      <c r="AJ493" s="17"/>
      <c r="AK493" s="17"/>
      <c r="AL493" s="17"/>
      <c r="AM493" s="17"/>
      <c r="AN493" s="17"/>
      <c r="AO493" s="17"/>
      <c r="AP493" s="17"/>
      <c r="AQ493" s="17"/>
      <c r="AR493" s="17"/>
      <c r="AS493" s="17"/>
      <c r="AT493" s="17"/>
      <c r="AU493" s="17"/>
      <c r="AV493" s="17"/>
      <c r="AW493" s="17"/>
      <c r="AX493" s="17"/>
      <c r="AY493" s="17"/>
      <c r="AZ493" s="17"/>
      <c r="BA493" s="17"/>
      <c r="BB493" s="17"/>
      <c r="BC493" s="17"/>
      <c r="BD493" s="17"/>
      <c r="BE493" s="17"/>
      <c r="BF493" s="17"/>
      <c r="BG493" s="17"/>
      <c r="BH493" s="17"/>
      <c r="BI493" s="17"/>
      <c r="BJ493" s="17"/>
      <c r="BK493" s="17"/>
      <c r="BL493" s="17"/>
      <c r="BM493" s="17"/>
      <c r="BN493" s="17"/>
      <c r="BO493" s="17"/>
      <c r="BP493" s="17"/>
      <c r="BQ493" s="17"/>
      <c r="BR493" s="17"/>
      <c r="BS493" s="17"/>
      <c r="BT493" s="17"/>
      <c r="BU493" s="17"/>
      <c r="BV493" s="17"/>
      <c r="BW493" s="17"/>
      <c r="BX493" s="17"/>
      <c r="BY493" s="17"/>
      <c r="BZ493" s="17"/>
      <c r="CA493" s="17"/>
      <c r="CB493" s="17"/>
      <c r="CC493" s="17"/>
      <c r="CD493" s="17"/>
      <c r="CE493" s="17"/>
      <c r="CF493" s="17"/>
      <c r="CG493" s="17"/>
      <c r="CH493" s="17"/>
      <c r="CI493" s="17"/>
      <c r="CJ493" s="17"/>
      <c r="CK493" s="17"/>
      <c r="CL493" s="17"/>
      <c r="CM493" s="17"/>
      <c r="CN493" s="17"/>
      <c r="CO493" s="17"/>
      <c r="CP493" s="17"/>
      <c r="CQ493" s="17"/>
      <c r="CR493" s="17"/>
      <c r="CS493" s="17"/>
      <c r="CT493" s="17"/>
      <c r="CU493" s="17"/>
      <c r="CV493" s="17"/>
      <c r="CW493" s="17"/>
      <c r="CX493" s="17"/>
      <c r="CY493" s="17"/>
      <c r="CZ493" s="17"/>
      <c r="DA493" s="17"/>
      <c r="DB493" s="17"/>
      <c r="DC493" s="17"/>
      <c r="DD493" s="17"/>
      <c r="DE493" s="17"/>
      <c r="DF493" s="17"/>
      <c r="DG493" s="17"/>
      <c r="DH493" s="17"/>
      <c r="DI493" s="17"/>
      <c r="DJ493" s="17"/>
      <c r="DK493" s="17"/>
      <c r="DL493" s="17"/>
      <c r="DM493" s="17"/>
      <c r="DN493" s="17"/>
      <c r="DO493" s="17"/>
      <c r="DP493" s="17"/>
      <c r="DQ493" s="17"/>
      <c r="DR493" s="17"/>
      <c r="DS493" s="17"/>
      <c r="DT493" s="17"/>
      <c r="DU493" s="17"/>
      <c r="DV493" s="17"/>
      <c r="DW493" s="17"/>
      <c r="DX493" s="17"/>
      <c r="DY493" s="17"/>
      <c r="DZ493" s="17"/>
      <c r="EA493" s="17"/>
      <c r="EB493" s="17"/>
      <c r="EC493" s="17"/>
      <c r="ED493" s="17"/>
      <c r="EE493" s="17"/>
      <c r="EF493" s="17"/>
      <c r="EG493" s="17"/>
      <c r="EH493" s="17"/>
      <c r="EI493" s="17"/>
      <c r="EJ493" s="17"/>
      <c r="EK493" s="17"/>
      <c r="EL493" s="17"/>
      <c r="EM493" s="17"/>
      <c r="EN493" s="17"/>
      <c r="EO493" s="17"/>
      <c r="EP493" s="17"/>
      <c r="EQ493" s="17"/>
      <c r="ER493" s="17"/>
      <c r="ES493" s="17"/>
      <c r="ET493" s="17"/>
      <c r="EU493" s="17"/>
      <c r="EV493" s="17"/>
      <c r="EW493" s="17"/>
      <c r="EX493" s="17"/>
      <c r="EY493" s="17"/>
      <c r="EZ493" s="17"/>
      <c r="FA493" s="17"/>
      <c r="FB493" s="17"/>
      <c r="FC493" s="17"/>
      <c r="FD493" s="17"/>
      <c r="FE493" s="17"/>
      <c r="FF493" s="17"/>
      <c r="FG493" s="17"/>
      <c r="FH493" s="17"/>
      <c r="FI493" s="17"/>
      <c r="FJ493" s="17"/>
      <c r="FK493" s="17"/>
      <c r="FL493" s="17"/>
      <c r="FM493" s="17"/>
      <c r="FN493" s="17"/>
      <c r="FO493" s="17"/>
      <c r="FP493" s="17"/>
      <c r="FQ493" s="17"/>
      <c r="FR493" s="17"/>
      <c r="FS493" s="17"/>
      <c r="FT493" s="17"/>
      <c r="FU493" s="17"/>
      <c r="FV493" s="17"/>
      <c r="FW493" s="17"/>
      <c r="FX493" s="17"/>
      <c r="FY493" s="17"/>
      <c r="FZ493" s="17"/>
      <c r="GA493" s="17"/>
      <c r="GB493" s="17"/>
      <c r="GC493" s="17"/>
      <c r="GD493" s="17"/>
      <c r="GE493" s="17"/>
      <c r="GF493" s="17"/>
      <c r="GG493" s="17"/>
      <c r="GH493" s="17"/>
      <c r="GI493" s="17"/>
      <c r="GJ493" s="17"/>
      <c r="GK493" s="17"/>
      <c r="GL493" s="17"/>
      <c r="GM493" s="17"/>
      <c r="GN493" s="17"/>
      <c r="GO493" s="17"/>
      <c r="GP493" s="17"/>
      <c r="GQ493" s="17"/>
      <c r="GR493" s="17"/>
      <c r="GS493" s="17"/>
      <c r="GT493" s="17"/>
      <c r="GU493" s="17"/>
      <c r="GV493" s="17"/>
      <c r="GW493" s="17"/>
      <c r="GX493" s="17"/>
      <c r="GY493" s="17"/>
      <c r="GZ493" s="17"/>
      <c r="HA493" s="17"/>
      <c r="HB493" s="17"/>
      <c r="HC493" s="17"/>
      <c r="HD493" s="17"/>
      <c r="HE493" s="17"/>
      <c r="HF493" s="17"/>
      <c r="HG493" s="17"/>
      <c r="HH493" s="17"/>
      <c r="HI493" s="17"/>
      <c r="HJ493" s="17"/>
      <c r="HK493" s="17"/>
      <c r="HL493" s="17"/>
      <c r="HM493" s="17"/>
      <c r="HN493" s="17"/>
    </row>
    <row r="494" spans="2:222">
      <c r="B494" s="129"/>
      <c r="C494" s="25" t="s">
        <v>69</v>
      </c>
      <c r="D494" s="129"/>
      <c r="E494" s="129"/>
      <c r="F494" s="129"/>
      <c r="G494" s="129"/>
      <c r="H494" s="15"/>
      <c r="I494" s="129"/>
      <c r="J494" s="165">
        <f>SUBTOTAL(9,J489:J493)</f>
        <v>22632.48</v>
      </c>
    </row>
    <row r="495" spans="2:222">
      <c r="B495" s="33">
        <v>20</v>
      </c>
      <c r="C495" s="28" t="s">
        <v>510</v>
      </c>
      <c r="D495" s="33"/>
      <c r="E495" s="33"/>
      <c r="F495" s="33"/>
      <c r="G495" s="33"/>
      <c r="H495" s="33"/>
      <c r="I495" s="33"/>
      <c r="J495" s="163">
        <f>J500</f>
        <v>13278.77</v>
      </c>
    </row>
    <row r="496" spans="2:222" s="18" customFormat="1" ht="22.5">
      <c r="B496" s="129" t="s">
        <v>796</v>
      </c>
      <c r="C496" s="7" t="s">
        <v>1134</v>
      </c>
      <c r="D496" s="129" t="s">
        <v>5</v>
      </c>
      <c r="E496" s="129">
        <v>540</v>
      </c>
      <c r="F496" s="129" t="s">
        <v>29</v>
      </c>
      <c r="G496" s="129" t="s">
        <v>22</v>
      </c>
      <c r="H496" s="15" t="s">
        <v>581</v>
      </c>
      <c r="I496" s="16">
        <v>17.170000000000002</v>
      </c>
      <c r="J496" s="16">
        <f>I496*E496</f>
        <v>9271.8000000000011</v>
      </c>
      <c r="K496" s="17"/>
      <c r="L496" s="17"/>
      <c r="M496" s="17"/>
      <c r="N496" s="17"/>
      <c r="O496" s="17"/>
      <c r="P496" s="17"/>
      <c r="Q496" s="17"/>
      <c r="R496" s="17"/>
      <c r="S496" s="17"/>
      <c r="T496" s="17"/>
      <c r="U496" s="17"/>
      <c r="V496" s="17"/>
      <c r="W496" s="17"/>
      <c r="X496" s="17"/>
      <c r="Y496" s="17"/>
      <c r="Z496" s="17"/>
      <c r="AA496" s="17"/>
      <c r="AB496" s="17"/>
      <c r="AC496" s="17"/>
      <c r="AD496" s="17"/>
      <c r="AE496" s="17"/>
      <c r="AF496" s="17"/>
      <c r="AG496" s="17"/>
      <c r="AH496" s="17"/>
      <c r="AI496" s="17"/>
      <c r="AJ496" s="17"/>
      <c r="AK496" s="17"/>
      <c r="AL496" s="17"/>
      <c r="AM496" s="17"/>
      <c r="AN496" s="17"/>
      <c r="AO496" s="17"/>
      <c r="AP496" s="17"/>
      <c r="AQ496" s="17"/>
      <c r="AR496" s="17"/>
      <c r="AS496" s="17"/>
      <c r="AT496" s="17"/>
      <c r="AU496" s="17"/>
      <c r="AV496" s="17"/>
      <c r="AW496" s="17"/>
      <c r="AX496" s="17"/>
      <c r="AY496" s="17"/>
      <c r="AZ496" s="17"/>
      <c r="BA496" s="17"/>
      <c r="BB496" s="17"/>
      <c r="BC496" s="17"/>
      <c r="BD496" s="17"/>
      <c r="BE496" s="17"/>
      <c r="BF496" s="17"/>
      <c r="BG496" s="17"/>
      <c r="BH496" s="17"/>
      <c r="BI496" s="17"/>
      <c r="BJ496" s="17"/>
      <c r="BK496" s="17"/>
      <c r="BL496" s="17"/>
      <c r="BM496" s="17"/>
      <c r="BN496" s="17"/>
      <c r="BO496" s="17"/>
      <c r="BP496" s="17"/>
      <c r="BQ496" s="17"/>
      <c r="BR496" s="17"/>
      <c r="BS496" s="17"/>
      <c r="BT496" s="17"/>
      <c r="BU496" s="17"/>
      <c r="BV496" s="17"/>
      <c r="BW496" s="17"/>
      <c r="BX496" s="17"/>
      <c r="BY496" s="17"/>
      <c r="BZ496" s="17"/>
      <c r="CA496" s="17"/>
      <c r="CB496" s="17"/>
      <c r="CC496" s="17"/>
      <c r="CD496" s="17"/>
      <c r="CE496" s="17"/>
      <c r="CF496" s="17"/>
      <c r="CG496" s="17"/>
      <c r="CH496" s="17"/>
      <c r="CI496" s="17"/>
      <c r="CJ496" s="17"/>
      <c r="CK496" s="17"/>
      <c r="CL496" s="17"/>
      <c r="CM496" s="17"/>
      <c r="CN496" s="17"/>
      <c r="CO496" s="17"/>
      <c r="CP496" s="17"/>
      <c r="CQ496" s="17"/>
      <c r="CR496" s="17"/>
      <c r="CS496" s="17"/>
      <c r="CT496" s="17"/>
      <c r="CU496" s="17"/>
      <c r="CV496" s="17"/>
      <c r="CW496" s="17"/>
      <c r="CX496" s="17"/>
      <c r="CY496" s="17"/>
      <c r="CZ496" s="17"/>
      <c r="DA496" s="17"/>
      <c r="DB496" s="17"/>
      <c r="DC496" s="17"/>
      <c r="DD496" s="17"/>
      <c r="DE496" s="17"/>
      <c r="DF496" s="17"/>
      <c r="DG496" s="17"/>
      <c r="DH496" s="17"/>
      <c r="DI496" s="17"/>
      <c r="DJ496" s="17"/>
      <c r="DK496" s="17"/>
      <c r="DL496" s="17"/>
      <c r="DM496" s="17"/>
      <c r="DN496" s="17"/>
      <c r="DO496" s="17"/>
      <c r="DP496" s="17"/>
      <c r="DQ496" s="17"/>
      <c r="DR496" s="17"/>
      <c r="DS496" s="17"/>
      <c r="DT496" s="17"/>
      <c r="DU496" s="17"/>
      <c r="DV496" s="17"/>
      <c r="DW496" s="17"/>
      <c r="DX496" s="17"/>
      <c r="DY496" s="17"/>
      <c r="DZ496" s="17"/>
      <c r="EA496" s="17"/>
      <c r="EB496" s="17"/>
      <c r="EC496" s="17"/>
      <c r="ED496" s="17"/>
      <c r="EE496" s="17"/>
      <c r="EF496" s="17"/>
      <c r="EG496" s="17"/>
      <c r="EH496" s="17"/>
      <c r="EI496" s="17"/>
      <c r="EJ496" s="17"/>
      <c r="EK496" s="17"/>
      <c r="EL496" s="17"/>
      <c r="EM496" s="17"/>
      <c r="EN496" s="17"/>
      <c r="EO496" s="17"/>
      <c r="EP496" s="17"/>
      <c r="EQ496" s="17"/>
      <c r="ER496" s="17"/>
      <c r="ES496" s="17"/>
      <c r="ET496" s="17"/>
      <c r="EU496" s="17"/>
      <c r="EV496" s="17"/>
      <c r="EW496" s="17"/>
      <c r="EX496" s="17"/>
      <c r="EY496" s="17"/>
      <c r="EZ496" s="17"/>
      <c r="FA496" s="17"/>
      <c r="FB496" s="17"/>
      <c r="FC496" s="17"/>
      <c r="FD496" s="17"/>
      <c r="FE496" s="17"/>
      <c r="FF496" s="17"/>
      <c r="FG496" s="17"/>
      <c r="FH496" s="17"/>
      <c r="FI496" s="17"/>
      <c r="FJ496" s="17"/>
      <c r="FK496" s="17"/>
      <c r="FL496" s="17"/>
      <c r="FM496" s="17"/>
      <c r="FN496" s="17"/>
      <c r="FO496" s="17"/>
      <c r="FP496" s="17"/>
      <c r="FQ496" s="17"/>
      <c r="FR496" s="17"/>
      <c r="FS496" s="17"/>
      <c r="FT496" s="17"/>
      <c r="FU496" s="17"/>
      <c r="FV496" s="17"/>
      <c r="FW496" s="17"/>
      <c r="FX496" s="17"/>
      <c r="FY496" s="17"/>
      <c r="FZ496" s="17"/>
      <c r="GA496" s="17"/>
      <c r="GB496" s="17"/>
      <c r="GC496" s="17"/>
      <c r="GD496" s="17"/>
      <c r="GE496" s="17"/>
      <c r="GF496" s="17"/>
      <c r="GG496" s="17"/>
      <c r="GH496" s="17"/>
      <c r="GI496" s="17"/>
      <c r="GJ496" s="17"/>
      <c r="GK496" s="17"/>
      <c r="GL496" s="17"/>
      <c r="GM496" s="17"/>
      <c r="GN496" s="17"/>
      <c r="GO496" s="17"/>
      <c r="GP496" s="17"/>
      <c r="GQ496" s="17"/>
      <c r="GR496" s="17"/>
      <c r="GS496" s="17"/>
      <c r="GT496" s="17"/>
      <c r="GU496" s="17"/>
      <c r="GV496" s="17"/>
      <c r="GW496" s="17"/>
      <c r="GX496" s="17"/>
      <c r="GY496" s="17"/>
      <c r="GZ496" s="17"/>
      <c r="HA496" s="17"/>
      <c r="HB496" s="17"/>
      <c r="HC496" s="17"/>
      <c r="HD496" s="17"/>
      <c r="HE496" s="17"/>
      <c r="HF496" s="17"/>
      <c r="HG496" s="17"/>
      <c r="HH496" s="17"/>
      <c r="HI496" s="17"/>
      <c r="HJ496" s="17"/>
      <c r="HK496" s="17"/>
      <c r="HL496" s="17"/>
      <c r="HM496" s="17"/>
      <c r="HN496" s="17"/>
    </row>
    <row r="497" spans="2:222" s="18" customFormat="1" ht="33.75">
      <c r="B497" s="129" t="s">
        <v>797</v>
      </c>
      <c r="C497" s="7" t="s">
        <v>310</v>
      </c>
      <c r="D497" s="129" t="s">
        <v>5</v>
      </c>
      <c r="E497" s="129">
        <v>500</v>
      </c>
      <c r="F497" s="129" t="s">
        <v>29</v>
      </c>
      <c r="G497" s="129" t="s">
        <v>22</v>
      </c>
      <c r="H497" s="15" t="s">
        <v>311</v>
      </c>
      <c r="I497" s="16">
        <v>6.19</v>
      </c>
      <c r="J497" s="16">
        <f>I497*E497</f>
        <v>3095</v>
      </c>
      <c r="K497" s="17"/>
      <c r="L497" s="17"/>
      <c r="M497" s="17"/>
      <c r="N497" s="17"/>
      <c r="O497" s="17"/>
      <c r="P497" s="17"/>
      <c r="Q497" s="17"/>
      <c r="R497" s="17"/>
      <c r="S497" s="17"/>
      <c r="T497" s="17"/>
      <c r="U497" s="17"/>
      <c r="V497" s="17"/>
      <c r="W497" s="17"/>
      <c r="X497" s="17"/>
      <c r="Y497" s="17"/>
      <c r="Z497" s="17"/>
      <c r="AA497" s="17"/>
      <c r="AB497" s="17"/>
      <c r="AC497" s="17"/>
      <c r="AD497" s="17"/>
      <c r="AE497" s="17"/>
      <c r="AF497" s="17"/>
      <c r="AG497" s="17"/>
      <c r="AH497" s="17"/>
      <c r="AI497" s="17"/>
      <c r="AJ497" s="17"/>
      <c r="AK497" s="17"/>
      <c r="AL497" s="17"/>
      <c r="AM497" s="17"/>
      <c r="AN497" s="17"/>
      <c r="AO497" s="17"/>
      <c r="AP497" s="17"/>
      <c r="AQ497" s="17"/>
      <c r="AR497" s="17"/>
      <c r="AS497" s="17"/>
      <c r="AT497" s="17"/>
      <c r="AU497" s="17"/>
      <c r="AV497" s="17"/>
      <c r="AW497" s="17"/>
      <c r="AX497" s="17"/>
      <c r="AY497" s="17"/>
      <c r="AZ497" s="17"/>
      <c r="BA497" s="17"/>
      <c r="BB497" s="17"/>
      <c r="BC497" s="17"/>
      <c r="BD497" s="17"/>
      <c r="BE497" s="17"/>
      <c r="BF497" s="17"/>
      <c r="BG497" s="17"/>
      <c r="BH497" s="17"/>
      <c r="BI497" s="17"/>
      <c r="BJ497" s="17"/>
      <c r="BK497" s="17"/>
      <c r="BL497" s="17"/>
      <c r="BM497" s="17"/>
      <c r="BN497" s="17"/>
      <c r="BO497" s="17"/>
      <c r="BP497" s="17"/>
      <c r="BQ497" s="17"/>
      <c r="BR497" s="17"/>
      <c r="BS497" s="17"/>
      <c r="BT497" s="17"/>
      <c r="BU497" s="17"/>
      <c r="BV497" s="17"/>
      <c r="BW497" s="17"/>
      <c r="BX497" s="17"/>
      <c r="BY497" s="17"/>
      <c r="BZ497" s="17"/>
      <c r="CA497" s="17"/>
      <c r="CB497" s="17"/>
      <c r="CC497" s="17"/>
      <c r="CD497" s="17"/>
      <c r="CE497" s="17"/>
      <c r="CF497" s="17"/>
      <c r="CG497" s="17"/>
      <c r="CH497" s="17"/>
      <c r="CI497" s="17"/>
      <c r="CJ497" s="17"/>
      <c r="CK497" s="17"/>
      <c r="CL497" s="17"/>
      <c r="CM497" s="17"/>
      <c r="CN497" s="17"/>
      <c r="CO497" s="17"/>
      <c r="CP497" s="17"/>
      <c r="CQ497" s="17"/>
      <c r="CR497" s="17"/>
      <c r="CS497" s="17"/>
      <c r="CT497" s="17"/>
      <c r="CU497" s="17"/>
      <c r="CV497" s="17"/>
      <c r="CW497" s="17"/>
      <c r="CX497" s="17"/>
      <c r="CY497" s="17"/>
      <c r="CZ497" s="17"/>
      <c r="DA497" s="17"/>
      <c r="DB497" s="17"/>
      <c r="DC497" s="17"/>
      <c r="DD497" s="17"/>
      <c r="DE497" s="17"/>
      <c r="DF497" s="17"/>
      <c r="DG497" s="17"/>
      <c r="DH497" s="17"/>
      <c r="DI497" s="17"/>
      <c r="DJ497" s="17"/>
      <c r="DK497" s="17"/>
      <c r="DL497" s="17"/>
      <c r="DM497" s="17"/>
      <c r="DN497" s="17"/>
      <c r="DO497" s="17"/>
      <c r="DP497" s="17"/>
      <c r="DQ497" s="17"/>
      <c r="DR497" s="17"/>
      <c r="DS497" s="17"/>
      <c r="DT497" s="17"/>
      <c r="DU497" s="17"/>
      <c r="DV497" s="17"/>
      <c r="DW497" s="17"/>
      <c r="DX497" s="17"/>
      <c r="DY497" s="17"/>
      <c r="DZ497" s="17"/>
      <c r="EA497" s="17"/>
      <c r="EB497" s="17"/>
      <c r="EC497" s="17"/>
      <c r="ED497" s="17"/>
      <c r="EE497" s="17"/>
      <c r="EF497" s="17"/>
      <c r="EG497" s="17"/>
      <c r="EH497" s="17"/>
      <c r="EI497" s="17"/>
      <c r="EJ497" s="17"/>
      <c r="EK497" s="17"/>
      <c r="EL497" s="17"/>
      <c r="EM497" s="17"/>
      <c r="EN497" s="17"/>
      <c r="EO497" s="17"/>
      <c r="EP497" s="17"/>
      <c r="EQ497" s="17"/>
      <c r="ER497" s="17"/>
      <c r="ES497" s="17"/>
      <c r="ET497" s="17"/>
      <c r="EU497" s="17"/>
      <c r="EV497" s="17"/>
      <c r="EW497" s="17"/>
      <c r="EX497" s="17"/>
      <c r="EY497" s="17"/>
      <c r="EZ497" s="17"/>
      <c r="FA497" s="17"/>
      <c r="FB497" s="17"/>
      <c r="FC497" s="17"/>
      <c r="FD497" s="17"/>
      <c r="FE497" s="17"/>
      <c r="FF497" s="17"/>
      <c r="FG497" s="17"/>
      <c r="FH497" s="17"/>
      <c r="FI497" s="17"/>
      <c r="FJ497" s="17"/>
      <c r="FK497" s="17"/>
      <c r="FL497" s="17"/>
      <c r="FM497" s="17"/>
      <c r="FN497" s="17"/>
      <c r="FO497" s="17"/>
      <c r="FP497" s="17"/>
      <c r="FQ497" s="17"/>
      <c r="FR497" s="17"/>
      <c r="FS497" s="17"/>
      <c r="FT497" s="17"/>
      <c r="FU497" s="17"/>
      <c r="FV497" s="17"/>
      <c r="FW497" s="17"/>
      <c r="FX497" s="17"/>
      <c r="FY497" s="17"/>
      <c r="FZ497" s="17"/>
      <c r="GA497" s="17"/>
      <c r="GB497" s="17"/>
      <c r="GC497" s="17"/>
      <c r="GD497" s="17"/>
      <c r="GE497" s="17"/>
      <c r="GF497" s="17"/>
      <c r="GG497" s="17"/>
      <c r="GH497" s="17"/>
      <c r="GI497" s="17"/>
      <c r="GJ497" s="17"/>
      <c r="GK497" s="17"/>
      <c r="GL497" s="17"/>
      <c r="GM497" s="17"/>
      <c r="GN497" s="17"/>
      <c r="GO497" s="17"/>
      <c r="GP497" s="17"/>
      <c r="GQ497" s="17"/>
      <c r="GR497" s="17"/>
      <c r="GS497" s="17"/>
      <c r="GT497" s="17"/>
      <c r="GU497" s="17"/>
      <c r="GV497" s="17"/>
      <c r="GW497" s="17"/>
      <c r="GX497" s="17"/>
      <c r="GY497" s="17"/>
      <c r="GZ497" s="17"/>
      <c r="HA497" s="17"/>
      <c r="HB497" s="17"/>
      <c r="HC497" s="17"/>
      <c r="HD497" s="17"/>
      <c r="HE497" s="17"/>
      <c r="HF497" s="17"/>
      <c r="HG497" s="17"/>
      <c r="HH497" s="17"/>
      <c r="HI497" s="17"/>
      <c r="HJ497" s="17"/>
      <c r="HK497" s="17"/>
      <c r="HL497" s="17"/>
      <c r="HM497" s="17"/>
      <c r="HN497" s="17"/>
    </row>
    <row r="498" spans="2:222" s="18" customFormat="1">
      <c r="B498" s="129" t="s">
        <v>798</v>
      </c>
      <c r="C498" s="7" t="s">
        <v>312</v>
      </c>
      <c r="D498" s="129" t="s">
        <v>5</v>
      </c>
      <c r="E498" s="129">
        <v>6</v>
      </c>
      <c r="F498" s="129" t="s">
        <v>6</v>
      </c>
      <c r="G498" s="129" t="s">
        <v>22</v>
      </c>
      <c r="H498" s="15" t="s">
        <v>313</v>
      </c>
      <c r="I498" s="16">
        <v>101.33</v>
      </c>
      <c r="J498" s="16">
        <f>I498*E498</f>
        <v>607.98</v>
      </c>
      <c r="K498" s="17"/>
      <c r="L498" s="17"/>
      <c r="M498" s="17"/>
      <c r="N498" s="17"/>
      <c r="O498" s="17"/>
      <c r="P498" s="17"/>
      <c r="Q498" s="17"/>
      <c r="R498" s="17"/>
      <c r="S498" s="17"/>
      <c r="T498" s="17"/>
      <c r="U498" s="17"/>
      <c r="V498" s="17"/>
      <c r="W498" s="17"/>
      <c r="X498" s="17"/>
      <c r="Y498" s="17"/>
      <c r="Z498" s="17"/>
      <c r="AA498" s="17"/>
      <c r="AB498" s="17"/>
      <c r="AC498" s="17"/>
      <c r="AD498" s="17"/>
      <c r="AE498" s="17"/>
      <c r="AF498" s="17"/>
      <c r="AG498" s="17"/>
      <c r="AH498" s="17"/>
      <c r="AI498" s="17"/>
      <c r="AJ498" s="17"/>
      <c r="AK498" s="17"/>
      <c r="AL498" s="17"/>
      <c r="AM498" s="17"/>
      <c r="AN498" s="17"/>
      <c r="AO498" s="17"/>
      <c r="AP498" s="17"/>
      <c r="AQ498" s="17"/>
      <c r="AR498" s="17"/>
      <c r="AS498" s="17"/>
      <c r="AT498" s="17"/>
      <c r="AU498" s="17"/>
      <c r="AV498" s="17"/>
      <c r="AW498" s="17"/>
      <c r="AX498" s="17"/>
      <c r="AY498" s="17"/>
      <c r="AZ498" s="17"/>
      <c r="BA498" s="17"/>
      <c r="BB498" s="17"/>
      <c r="BC498" s="17"/>
      <c r="BD498" s="17"/>
      <c r="BE498" s="17"/>
      <c r="BF498" s="17"/>
      <c r="BG498" s="17"/>
      <c r="BH498" s="17"/>
      <c r="BI498" s="17"/>
      <c r="BJ498" s="17"/>
      <c r="BK498" s="17"/>
      <c r="BL498" s="17"/>
      <c r="BM498" s="17"/>
      <c r="BN498" s="17"/>
      <c r="BO498" s="17"/>
      <c r="BP498" s="17"/>
      <c r="BQ498" s="17"/>
      <c r="BR498" s="17"/>
      <c r="BS498" s="17"/>
      <c r="BT498" s="17"/>
      <c r="BU498" s="17"/>
      <c r="BV498" s="17"/>
      <c r="BW498" s="17"/>
      <c r="BX498" s="17"/>
      <c r="BY498" s="17"/>
      <c r="BZ498" s="17"/>
      <c r="CA498" s="17"/>
      <c r="CB498" s="17"/>
      <c r="CC498" s="17"/>
      <c r="CD498" s="17"/>
      <c r="CE498" s="17"/>
      <c r="CF498" s="17"/>
      <c r="CG498" s="17"/>
      <c r="CH498" s="17"/>
      <c r="CI498" s="17"/>
      <c r="CJ498" s="17"/>
      <c r="CK498" s="17"/>
      <c r="CL498" s="17"/>
      <c r="CM498" s="17"/>
      <c r="CN498" s="17"/>
      <c r="CO498" s="17"/>
      <c r="CP498" s="17"/>
      <c r="CQ498" s="17"/>
      <c r="CR498" s="17"/>
      <c r="CS498" s="17"/>
      <c r="CT498" s="17"/>
      <c r="CU498" s="17"/>
      <c r="CV498" s="17"/>
      <c r="CW498" s="17"/>
      <c r="CX498" s="17"/>
      <c r="CY498" s="17"/>
      <c r="CZ498" s="17"/>
      <c r="DA498" s="17"/>
      <c r="DB498" s="17"/>
      <c r="DC498" s="17"/>
      <c r="DD498" s="17"/>
      <c r="DE498" s="17"/>
      <c r="DF498" s="17"/>
      <c r="DG498" s="17"/>
      <c r="DH498" s="17"/>
      <c r="DI498" s="17"/>
      <c r="DJ498" s="17"/>
      <c r="DK498" s="17"/>
      <c r="DL498" s="17"/>
      <c r="DM498" s="17"/>
      <c r="DN498" s="17"/>
      <c r="DO498" s="17"/>
      <c r="DP498" s="17"/>
      <c r="DQ498" s="17"/>
      <c r="DR498" s="17"/>
      <c r="DS498" s="17"/>
      <c r="DT498" s="17"/>
      <c r="DU498" s="17"/>
      <c r="DV498" s="17"/>
      <c r="DW498" s="17"/>
      <c r="DX498" s="17"/>
      <c r="DY498" s="17"/>
      <c r="DZ498" s="17"/>
      <c r="EA498" s="17"/>
      <c r="EB498" s="17"/>
      <c r="EC498" s="17"/>
      <c r="ED498" s="17"/>
      <c r="EE498" s="17"/>
      <c r="EF498" s="17"/>
      <c r="EG498" s="17"/>
      <c r="EH498" s="17"/>
      <c r="EI498" s="17"/>
      <c r="EJ498" s="17"/>
      <c r="EK498" s="17"/>
      <c r="EL498" s="17"/>
      <c r="EM498" s="17"/>
      <c r="EN498" s="17"/>
      <c r="EO498" s="17"/>
      <c r="EP498" s="17"/>
      <c r="EQ498" s="17"/>
      <c r="ER498" s="17"/>
      <c r="ES498" s="17"/>
      <c r="ET498" s="17"/>
      <c r="EU498" s="17"/>
      <c r="EV498" s="17"/>
      <c r="EW498" s="17"/>
      <c r="EX498" s="17"/>
      <c r="EY498" s="17"/>
      <c r="EZ498" s="17"/>
      <c r="FA498" s="17"/>
      <c r="FB498" s="17"/>
      <c r="FC498" s="17"/>
      <c r="FD498" s="17"/>
      <c r="FE498" s="17"/>
      <c r="FF498" s="17"/>
      <c r="FG498" s="17"/>
      <c r="FH498" s="17"/>
      <c r="FI498" s="17"/>
      <c r="FJ498" s="17"/>
      <c r="FK498" s="17"/>
      <c r="FL498" s="17"/>
      <c r="FM498" s="17"/>
      <c r="FN498" s="17"/>
      <c r="FO498" s="17"/>
      <c r="FP498" s="17"/>
      <c r="FQ498" s="17"/>
      <c r="FR498" s="17"/>
      <c r="FS498" s="17"/>
      <c r="FT498" s="17"/>
      <c r="FU498" s="17"/>
      <c r="FV498" s="17"/>
      <c r="FW498" s="17"/>
      <c r="FX498" s="17"/>
      <c r="FY498" s="17"/>
      <c r="FZ498" s="17"/>
      <c r="GA498" s="17"/>
      <c r="GB498" s="17"/>
      <c r="GC498" s="17"/>
      <c r="GD498" s="17"/>
      <c r="GE498" s="17"/>
      <c r="GF498" s="17"/>
      <c r="GG498" s="17"/>
      <c r="GH498" s="17"/>
      <c r="GI498" s="17"/>
      <c r="GJ498" s="17"/>
      <c r="GK498" s="17"/>
      <c r="GL498" s="17"/>
      <c r="GM498" s="17"/>
      <c r="GN498" s="17"/>
      <c r="GO498" s="17"/>
      <c r="GP498" s="17"/>
      <c r="GQ498" s="17"/>
      <c r="GR498" s="17"/>
      <c r="GS498" s="17"/>
      <c r="GT498" s="17"/>
      <c r="GU498" s="17"/>
      <c r="GV498" s="17"/>
      <c r="GW498" s="17"/>
      <c r="GX498" s="17"/>
      <c r="GY498" s="17"/>
      <c r="GZ498" s="17"/>
      <c r="HA498" s="17"/>
      <c r="HB498" s="17"/>
      <c r="HC498" s="17"/>
      <c r="HD498" s="17"/>
      <c r="HE498" s="17"/>
      <c r="HF498" s="17"/>
      <c r="HG498" s="17"/>
      <c r="HH498" s="17"/>
      <c r="HI498" s="17"/>
      <c r="HJ498" s="17"/>
      <c r="HK498" s="17"/>
      <c r="HL498" s="17"/>
      <c r="HM498" s="17"/>
      <c r="HN498" s="17"/>
    </row>
    <row r="499" spans="2:222" s="18" customFormat="1">
      <c r="B499" s="129" t="s">
        <v>1049</v>
      </c>
      <c r="C499" s="7" t="s">
        <v>314</v>
      </c>
      <c r="D499" s="129" t="s">
        <v>5</v>
      </c>
      <c r="E499" s="129">
        <v>3</v>
      </c>
      <c r="F499" s="129" t="s">
        <v>6</v>
      </c>
      <c r="G499" s="129" t="s">
        <v>22</v>
      </c>
      <c r="H499" s="15" t="s">
        <v>315</v>
      </c>
      <c r="I499" s="16">
        <v>101.33</v>
      </c>
      <c r="J499" s="16">
        <f>I499*E499</f>
        <v>303.99</v>
      </c>
      <c r="K499" s="17"/>
      <c r="L499" s="17"/>
      <c r="M499" s="17"/>
      <c r="N499" s="17"/>
      <c r="O499" s="17"/>
      <c r="P499" s="17"/>
      <c r="Q499" s="17"/>
      <c r="R499" s="17"/>
      <c r="S499" s="17"/>
      <c r="T499" s="17"/>
      <c r="U499" s="17"/>
      <c r="V499" s="17"/>
      <c r="W499" s="17"/>
      <c r="X499" s="17"/>
      <c r="Y499" s="17"/>
      <c r="Z499" s="17"/>
      <c r="AA499" s="17"/>
      <c r="AB499" s="17"/>
      <c r="AC499" s="17"/>
      <c r="AD499" s="17"/>
      <c r="AE499" s="17"/>
      <c r="AF499" s="17"/>
      <c r="AG499" s="17"/>
      <c r="AH499" s="17"/>
      <c r="AI499" s="17"/>
      <c r="AJ499" s="17"/>
      <c r="AK499" s="17"/>
      <c r="AL499" s="17"/>
      <c r="AM499" s="17"/>
      <c r="AN499" s="17"/>
      <c r="AO499" s="17"/>
      <c r="AP499" s="17"/>
      <c r="AQ499" s="17"/>
      <c r="AR499" s="17"/>
      <c r="AS499" s="17"/>
      <c r="AT499" s="17"/>
      <c r="AU499" s="17"/>
      <c r="AV499" s="17"/>
      <c r="AW499" s="17"/>
      <c r="AX499" s="17"/>
      <c r="AY499" s="17"/>
      <c r="AZ499" s="17"/>
      <c r="BA499" s="17"/>
      <c r="BB499" s="17"/>
      <c r="BC499" s="17"/>
      <c r="BD499" s="17"/>
      <c r="BE499" s="17"/>
      <c r="BF499" s="17"/>
      <c r="BG499" s="17"/>
      <c r="BH499" s="17"/>
      <c r="BI499" s="17"/>
      <c r="BJ499" s="17"/>
      <c r="BK499" s="17"/>
      <c r="BL499" s="17"/>
      <c r="BM499" s="17"/>
      <c r="BN499" s="17"/>
      <c r="BO499" s="17"/>
      <c r="BP499" s="17"/>
      <c r="BQ499" s="17"/>
      <c r="BR499" s="17"/>
      <c r="BS499" s="17"/>
      <c r="BT499" s="17"/>
      <c r="BU499" s="17"/>
      <c r="BV499" s="17"/>
      <c r="BW499" s="17"/>
      <c r="BX499" s="17"/>
      <c r="BY499" s="17"/>
      <c r="BZ499" s="17"/>
      <c r="CA499" s="17"/>
      <c r="CB499" s="17"/>
      <c r="CC499" s="17"/>
      <c r="CD499" s="17"/>
      <c r="CE499" s="17"/>
      <c r="CF499" s="17"/>
      <c r="CG499" s="17"/>
      <c r="CH499" s="17"/>
      <c r="CI499" s="17"/>
      <c r="CJ499" s="17"/>
      <c r="CK499" s="17"/>
      <c r="CL499" s="17"/>
      <c r="CM499" s="17"/>
      <c r="CN499" s="17"/>
      <c r="CO499" s="17"/>
      <c r="CP499" s="17"/>
      <c r="CQ499" s="17"/>
      <c r="CR499" s="17"/>
      <c r="CS499" s="17"/>
      <c r="CT499" s="17"/>
      <c r="CU499" s="17"/>
      <c r="CV499" s="17"/>
      <c r="CW499" s="17"/>
      <c r="CX499" s="17"/>
      <c r="CY499" s="17"/>
      <c r="CZ499" s="17"/>
      <c r="DA499" s="17"/>
      <c r="DB499" s="17"/>
      <c r="DC499" s="17"/>
      <c r="DD499" s="17"/>
      <c r="DE499" s="17"/>
      <c r="DF499" s="17"/>
      <c r="DG499" s="17"/>
      <c r="DH499" s="17"/>
      <c r="DI499" s="17"/>
      <c r="DJ499" s="17"/>
      <c r="DK499" s="17"/>
      <c r="DL499" s="17"/>
      <c r="DM499" s="17"/>
      <c r="DN499" s="17"/>
      <c r="DO499" s="17"/>
      <c r="DP499" s="17"/>
      <c r="DQ499" s="17"/>
      <c r="DR499" s="17"/>
      <c r="DS499" s="17"/>
      <c r="DT499" s="17"/>
      <c r="DU499" s="17"/>
      <c r="DV499" s="17"/>
      <c r="DW499" s="17"/>
      <c r="DX499" s="17"/>
      <c r="DY499" s="17"/>
      <c r="DZ499" s="17"/>
      <c r="EA499" s="17"/>
      <c r="EB499" s="17"/>
      <c r="EC499" s="17"/>
      <c r="ED499" s="17"/>
      <c r="EE499" s="17"/>
      <c r="EF499" s="17"/>
      <c r="EG499" s="17"/>
      <c r="EH499" s="17"/>
      <c r="EI499" s="17"/>
      <c r="EJ499" s="17"/>
      <c r="EK499" s="17"/>
      <c r="EL499" s="17"/>
      <c r="EM499" s="17"/>
      <c r="EN499" s="17"/>
      <c r="EO499" s="17"/>
      <c r="EP499" s="17"/>
      <c r="EQ499" s="17"/>
      <c r="ER499" s="17"/>
      <c r="ES499" s="17"/>
      <c r="ET499" s="17"/>
      <c r="EU499" s="17"/>
      <c r="EV499" s="17"/>
      <c r="EW499" s="17"/>
      <c r="EX499" s="17"/>
      <c r="EY499" s="17"/>
      <c r="EZ499" s="17"/>
      <c r="FA499" s="17"/>
      <c r="FB499" s="17"/>
      <c r="FC499" s="17"/>
      <c r="FD499" s="17"/>
      <c r="FE499" s="17"/>
      <c r="FF499" s="17"/>
      <c r="FG499" s="17"/>
      <c r="FH499" s="17"/>
      <c r="FI499" s="17"/>
      <c r="FJ499" s="17"/>
      <c r="FK499" s="17"/>
      <c r="FL499" s="17"/>
      <c r="FM499" s="17"/>
      <c r="FN499" s="17"/>
      <c r="FO499" s="17"/>
      <c r="FP499" s="17"/>
      <c r="FQ499" s="17"/>
      <c r="FR499" s="17"/>
      <c r="FS499" s="17"/>
      <c r="FT499" s="17"/>
      <c r="FU499" s="17"/>
      <c r="FV499" s="17"/>
      <c r="FW499" s="17"/>
      <c r="FX499" s="17"/>
      <c r="FY499" s="17"/>
      <c r="FZ499" s="17"/>
      <c r="GA499" s="17"/>
      <c r="GB499" s="17"/>
      <c r="GC499" s="17"/>
      <c r="GD499" s="17"/>
      <c r="GE499" s="17"/>
      <c r="GF499" s="17"/>
      <c r="GG499" s="17"/>
      <c r="GH499" s="17"/>
      <c r="GI499" s="17"/>
      <c r="GJ499" s="17"/>
      <c r="GK499" s="17"/>
      <c r="GL499" s="17"/>
      <c r="GM499" s="17"/>
      <c r="GN499" s="17"/>
      <c r="GO499" s="17"/>
      <c r="GP499" s="17"/>
      <c r="GQ499" s="17"/>
      <c r="GR499" s="17"/>
      <c r="GS499" s="17"/>
      <c r="GT499" s="17"/>
      <c r="GU499" s="17"/>
      <c r="GV499" s="17"/>
      <c r="GW499" s="17"/>
      <c r="GX499" s="17"/>
      <c r="GY499" s="17"/>
      <c r="GZ499" s="17"/>
      <c r="HA499" s="17"/>
      <c r="HB499" s="17"/>
      <c r="HC499" s="17"/>
      <c r="HD499" s="17"/>
      <c r="HE499" s="17"/>
      <c r="HF499" s="17"/>
      <c r="HG499" s="17"/>
      <c r="HH499" s="17"/>
      <c r="HI499" s="17"/>
      <c r="HJ499" s="17"/>
      <c r="HK499" s="17"/>
      <c r="HL499" s="17"/>
      <c r="HM499" s="17"/>
      <c r="HN499" s="17"/>
    </row>
    <row r="500" spans="2:222">
      <c r="B500" s="129"/>
      <c r="C500" s="25" t="s">
        <v>69</v>
      </c>
      <c r="D500" s="129"/>
      <c r="E500" s="129"/>
      <c r="F500" s="129"/>
      <c r="G500" s="129"/>
      <c r="H500" s="15"/>
      <c r="I500" s="129"/>
      <c r="J500" s="165">
        <f>SUM(J496:J499)</f>
        <v>13278.77</v>
      </c>
    </row>
    <row r="501" spans="2:222" s="4" customFormat="1" ht="11.25">
      <c r="B501" s="33">
        <v>21</v>
      </c>
      <c r="C501" s="33" t="s">
        <v>566</v>
      </c>
      <c r="D501" s="33" t="s">
        <v>5</v>
      </c>
      <c r="E501" s="33"/>
      <c r="F501" s="33"/>
      <c r="G501" s="33" t="s">
        <v>3</v>
      </c>
      <c r="H501" s="33" t="s">
        <v>3</v>
      </c>
      <c r="I501" s="33" t="s">
        <v>3</v>
      </c>
      <c r="J501" s="163">
        <f>J505</f>
        <v>3926.3999999999996</v>
      </c>
    </row>
    <row r="502" spans="2:222" s="18" customFormat="1" ht="22.5">
      <c r="B502" s="129" t="s">
        <v>799</v>
      </c>
      <c r="C502" s="7" t="s">
        <v>335</v>
      </c>
      <c r="D502" s="129" t="s">
        <v>5</v>
      </c>
      <c r="E502" s="129">
        <v>5</v>
      </c>
      <c r="F502" s="129" t="s">
        <v>6</v>
      </c>
      <c r="G502" s="129" t="s">
        <v>22</v>
      </c>
      <c r="H502" s="15" t="s">
        <v>336</v>
      </c>
      <c r="I502" s="16">
        <v>237.8</v>
      </c>
      <c r="J502" s="16">
        <f>I502*E502</f>
        <v>1189</v>
      </c>
      <c r="K502" s="17"/>
      <c r="L502" s="17"/>
      <c r="M502" s="17"/>
      <c r="N502" s="17"/>
      <c r="O502" s="17"/>
      <c r="P502" s="17"/>
      <c r="Q502" s="17"/>
      <c r="R502" s="17"/>
      <c r="S502" s="17"/>
      <c r="T502" s="17"/>
      <c r="U502" s="17"/>
      <c r="V502" s="17"/>
      <c r="W502" s="17"/>
      <c r="X502" s="17"/>
      <c r="Y502" s="17"/>
      <c r="Z502" s="17"/>
      <c r="AA502" s="17"/>
      <c r="AB502" s="17"/>
      <c r="AC502" s="17"/>
      <c r="AD502" s="17"/>
      <c r="AE502" s="17"/>
      <c r="AF502" s="17"/>
      <c r="AG502" s="17"/>
      <c r="AH502" s="17"/>
      <c r="AI502" s="17"/>
      <c r="AJ502" s="17"/>
      <c r="AK502" s="17"/>
      <c r="AL502" s="17"/>
      <c r="AM502" s="17"/>
      <c r="AN502" s="17"/>
      <c r="AO502" s="17"/>
      <c r="AP502" s="17"/>
      <c r="AQ502" s="17"/>
      <c r="AR502" s="17"/>
      <c r="AS502" s="17"/>
      <c r="AT502" s="17"/>
      <c r="AU502" s="17"/>
      <c r="AV502" s="17"/>
      <c r="AW502" s="17"/>
      <c r="AX502" s="17"/>
      <c r="AY502" s="17"/>
      <c r="AZ502" s="17"/>
      <c r="BA502" s="17"/>
      <c r="BB502" s="17"/>
      <c r="BC502" s="17"/>
      <c r="BD502" s="17"/>
      <c r="BE502" s="17"/>
      <c r="BF502" s="17"/>
      <c r="BG502" s="17"/>
      <c r="BH502" s="17"/>
      <c r="BI502" s="17"/>
      <c r="BJ502" s="17"/>
      <c r="BK502" s="17"/>
      <c r="BL502" s="17"/>
      <c r="BM502" s="17"/>
      <c r="BN502" s="17"/>
      <c r="BO502" s="17"/>
      <c r="BP502" s="17"/>
      <c r="BQ502" s="17"/>
      <c r="BR502" s="17"/>
      <c r="BS502" s="17"/>
      <c r="BT502" s="17"/>
      <c r="BU502" s="17"/>
      <c r="BV502" s="17"/>
      <c r="BW502" s="17"/>
      <c r="BX502" s="17"/>
      <c r="BY502" s="17"/>
      <c r="BZ502" s="17"/>
      <c r="CA502" s="17"/>
      <c r="CB502" s="17"/>
      <c r="CC502" s="17"/>
      <c r="CD502" s="17"/>
      <c r="CE502" s="17"/>
      <c r="CF502" s="17"/>
      <c r="CG502" s="17"/>
      <c r="CH502" s="17"/>
      <c r="CI502" s="17"/>
      <c r="CJ502" s="17"/>
      <c r="CK502" s="17"/>
      <c r="CL502" s="17"/>
      <c r="CM502" s="17"/>
      <c r="CN502" s="17"/>
      <c r="CO502" s="17"/>
      <c r="CP502" s="17"/>
      <c r="CQ502" s="17"/>
      <c r="CR502" s="17"/>
      <c r="CS502" s="17"/>
      <c r="CT502" s="17"/>
      <c r="CU502" s="17"/>
      <c r="CV502" s="17"/>
      <c r="CW502" s="17"/>
      <c r="CX502" s="17"/>
      <c r="CY502" s="17"/>
      <c r="CZ502" s="17"/>
      <c r="DA502" s="17"/>
      <c r="DB502" s="17"/>
      <c r="DC502" s="17"/>
      <c r="DD502" s="17"/>
      <c r="DE502" s="17"/>
      <c r="DF502" s="17"/>
      <c r="DG502" s="17"/>
      <c r="DH502" s="17"/>
      <c r="DI502" s="17"/>
      <c r="DJ502" s="17"/>
      <c r="DK502" s="17"/>
      <c r="DL502" s="17"/>
      <c r="DM502" s="17"/>
      <c r="DN502" s="17"/>
      <c r="DO502" s="17"/>
      <c r="DP502" s="17"/>
      <c r="DQ502" s="17"/>
      <c r="DR502" s="17"/>
      <c r="DS502" s="17"/>
      <c r="DT502" s="17"/>
      <c r="DU502" s="17"/>
      <c r="DV502" s="17"/>
      <c r="DW502" s="17"/>
      <c r="DX502" s="17"/>
      <c r="DY502" s="17"/>
      <c r="DZ502" s="17"/>
      <c r="EA502" s="17"/>
      <c r="EB502" s="17"/>
      <c r="EC502" s="17"/>
      <c r="ED502" s="17"/>
      <c r="EE502" s="17"/>
      <c r="EF502" s="17"/>
      <c r="EG502" s="17"/>
      <c r="EH502" s="17"/>
      <c r="EI502" s="17"/>
      <c r="EJ502" s="17"/>
      <c r="EK502" s="17"/>
      <c r="EL502" s="17"/>
      <c r="EM502" s="17"/>
      <c r="EN502" s="17"/>
      <c r="EO502" s="17"/>
      <c r="EP502" s="17"/>
      <c r="EQ502" s="17"/>
      <c r="ER502" s="17"/>
      <c r="ES502" s="17"/>
      <c r="ET502" s="17"/>
      <c r="EU502" s="17"/>
      <c r="EV502" s="17"/>
      <c r="EW502" s="17"/>
      <c r="EX502" s="17"/>
      <c r="EY502" s="17"/>
      <c r="EZ502" s="17"/>
      <c r="FA502" s="17"/>
      <c r="FB502" s="17"/>
      <c r="FC502" s="17"/>
      <c r="FD502" s="17"/>
      <c r="FE502" s="17"/>
      <c r="FF502" s="17"/>
      <c r="FG502" s="17"/>
      <c r="FH502" s="17"/>
      <c r="FI502" s="17"/>
      <c r="FJ502" s="17"/>
      <c r="FK502" s="17"/>
      <c r="FL502" s="17"/>
      <c r="FM502" s="17"/>
      <c r="FN502" s="17"/>
      <c r="FO502" s="17"/>
      <c r="FP502" s="17"/>
      <c r="FQ502" s="17"/>
      <c r="FR502" s="17"/>
      <c r="FS502" s="17"/>
      <c r="FT502" s="17"/>
      <c r="FU502" s="17"/>
      <c r="FV502" s="17"/>
      <c r="FW502" s="17"/>
      <c r="FX502" s="17"/>
      <c r="FY502" s="17"/>
      <c r="FZ502" s="17"/>
      <c r="GA502" s="17"/>
      <c r="GB502" s="17"/>
      <c r="GC502" s="17"/>
      <c r="GD502" s="17"/>
      <c r="GE502" s="17"/>
      <c r="GF502" s="17"/>
      <c r="GG502" s="17"/>
      <c r="GH502" s="17"/>
      <c r="GI502" s="17"/>
      <c r="GJ502" s="17"/>
      <c r="GK502" s="17"/>
      <c r="GL502" s="17"/>
      <c r="GM502" s="17"/>
      <c r="GN502" s="17"/>
      <c r="GO502" s="17"/>
      <c r="GP502" s="17"/>
      <c r="GQ502" s="17"/>
      <c r="GR502" s="17"/>
      <c r="GS502" s="17"/>
      <c r="GT502" s="17"/>
      <c r="GU502" s="17"/>
      <c r="GV502" s="17"/>
      <c r="GW502" s="17"/>
      <c r="GX502" s="17"/>
      <c r="GY502" s="17"/>
      <c r="GZ502" s="17"/>
      <c r="HA502" s="17"/>
      <c r="HB502" s="17"/>
      <c r="HC502" s="17"/>
      <c r="HD502" s="17"/>
      <c r="HE502" s="17"/>
      <c r="HF502" s="17"/>
      <c r="HG502" s="17"/>
      <c r="HH502" s="17"/>
      <c r="HI502" s="17"/>
      <c r="HJ502" s="17"/>
      <c r="HK502" s="17"/>
      <c r="HL502" s="17"/>
      <c r="HM502" s="17"/>
      <c r="HN502" s="17"/>
    </row>
    <row r="503" spans="2:222" s="18" customFormat="1">
      <c r="B503" s="129" t="s">
        <v>816</v>
      </c>
      <c r="C503" s="7" t="s">
        <v>337</v>
      </c>
      <c r="D503" s="129" t="s">
        <v>5</v>
      </c>
      <c r="E503" s="129">
        <v>5</v>
      </c>
      <c r="F503" s="129" t="s">
        <v>6</v>
      </c>
      <c r="G503" s="129" t="s">
        <v>22</v>
      </c>
      <c r="H503" s="15" t="s">
        <v>338</v>
      </c>
      <c r="I503" s="16">
        <v>99.2</v>
      </c>
      <c r="J503" s="16">
        <f>I503*E503</f>
        <v>496</v>
      </c>
      <c r="K503" s="17"/>
      <c r="L503" s="17"/>
      <c r="M503" s="17"/>
      <c r="N503" s="17"/>
      <c r="O503" s="17"/>
      <c r="P503" s="17"/>
      <c r="Q503" s="17"/>
      <c r="R503" s="17"/>
      <c r="S503" s="17"/>
      <c r="T503" s="17"/>
      <c r="U503" s="17"/>
      <c r="V503" s="17"/>
      <c r="W503" s="17"/>
      <c r="X503" s="17"/>
      <c r="Y503" s="17"/>
      <c r="Z503" s="17"/>
      <c r="AA503" s="17"/>
      <c r="AB503" s="17"/>
      <c r="AC503" s="17"/>
      <c r="AD503" s="17"/>
      <c r="AE503" s="17"/>
      <c r="AF503" s="17"/>
      <c r="AG503" s="17"/>
      <c r="AH503" s="17"/>
      <c r="AI503" s="17"/>
      <c r="AJ503" s="17"/>
      <c r="AK503" s="17"/>
      <c r="AL503" s="17"/>
      <c r="AM503" s="17"/>
      <c r="AN503" s="17"/>
      <c r="AO503" s="17"/>
      <c r="AP503" s="17"/>
      <c r="AQ503" s="17"/>
      <c r="AR503" s="17"/>
      <c r="AS503" s="17"/>
      <c r="AT503" s="17"/>
      <c r="AU503" s="17"/>
      <c r="AV503" s="17"/>
      <c r="AW503" s="17"/>
      <c r="AX503" s="17"/>
      <c r="AY503" s="17"/>
      <c r="AZ503" s="17"/>
      <c r="BA503" s="17"/>
      <c r="BB503" s="17"/>
      <c r="BC503" s="17"/>
      <c r="BD503" s="17"/>
      <c r="BE503" s="17"/>
      <c r="BF503" s="17"/>
      <c r="BG503" s="17"/>
      <c r="BH503" s="17"/>
      <c r="BI503" s="17"/>
      <c r="BJ503" s="17"/>
      <c r="BK503" s="17"/>
      <c r="BL503" s="17"/>
      <c r="BM503" s="17"/>
      <c r="BN503" s="17"/>
      <c r="BO503" s="17"/>
      <c r="BP503" s="17"/>
      <c r="BQ503" s="17"/>
      <c r="BR503" s="17"/>
      <c r="BS503" s="17"/>
      <c r="BT503" s="17"/>
      <c r="BU503" s="17"/>
      <c r="BV503" s="17"/>
      <c r="BW503" s="17"/>
      <c r="BX503" s="17"/>
      <c r="BY503" s="17"/>
      <c r="BZ503" s="17"/>
      <c r="CA503" s="17"/>
      <c r="CB503" s="17"/>
      <c r="CC503" s="17"/>
      <c r="CD503" s="17"/>
      <c r="CE503" s="17"/>
      <c r="CF503" s="17"/>
      <c r="CG503" s="17"/>
      <c r="CH503" s="17"/>
      <c r="CI503" s="17"/>
      <c r="CJ503" s="17"/>
      <c r="CK503" s="17"/>
      <c r="CL503" s="17"/>
      <c r="CM503" s="17"/>
      <c r="CN503" s="17"/>
      <c r="CO503" s="17"/>
      <c r="CP503" s="17"/>
      <c r="CQ503" s="17"/>
      <c r="CR503" s="17"/>
      <c r="CS503" s="17"/>
      <c r="CT503" s="17"/>
      <c r="CU503" s="17"/>
      <c r="CV503" s="17"/>
      <c r="CW503" s="17"/>
      <c r="CX503" s="17"/>
      <c r="CY503" s="17"/>
      <c r="CZ503" s="17"/>
      <c r="DA503" s="17"/>
      <c r="DB503" s="17"/>
      <c r="DC503" s="17"/>
      <c r="DD503" s="17"/>
      <c r="DE503" s="17"/>
      <c r="DF503" s="17"/>
      <c r="DG503" s="17"/>
      <c r="DH503" s="17"/>
      <c r="DI503" s="17"/>
      <c r="DJ503" s="17"/>
      <c r="DK503" s="17"/>
      <c r="DL503" s="17"/>
      <c r="DM503" s="17"/>
      <c r="DN503" s="17"/>
      <c r="DO503" s="17"/>
      <c r="DP503" s="17"/>
      <c r="DQ503" s="17"/>
      <c r="DR503" s="17"/>
      <c r="DS503" s="17"/>
      <c r="DT503" s="17"/>
      <c r="DU503" s="17"/>
      <c r="DV503" s="17"/>
      <c r="DW503" s="17"/>
      <c r="DX503" s="17"/>
      <c r="DY503" s="17"/>
      <c r="DZ503" s="17"/>
      <c r="EA503" s="17"/>
      <c r="EB503" s="17"/>
      <c r="EC503" s="17"/>
      <c r="ED503" s="17"/>
      <c r="EE503" s="17"/>
      <c r="EF503" s="17"/>
      <c r="EG503" s="17"/>
      <c r="EH503" s="17"/>
      <c r="EI503" s="17"/>
      <c r="EJ503" s="17"/>
      <c r="EK503" s="17"/>
      <c r="EL503" s="17"/>
      <c r="EM503" s="17"/>
      <c r="EN503" s="17"/>
      <c r="EO503" s="17"/>
      <c r="EP503" s="17"/>
      <c r="EQ503" s="17"/>
      <c r="ER503" s="17"/>
      <c r="ES503" s="17"/>
      <c r="ET503" s="17"/>
      <c r="EU503" s="17"/>
      <c r="EV503" s="17"/>
      <c r="EW503" s="17"/>
      <c r="EX503" s="17"/>
      <c r="EY503" s="17"/>
      <c r="EZ503" s="17"/>
      <c r="FA503" s="17"/>
      <c r="FB503" s="17"/>
      <c r="FC503" s="17"/>
      <c r="FD503" s="17"/>
      <c r="FE503" s="17"/>
      <c r="FF503" s="17"/>
      <c r="FG503" s="17"/>
      <c r="FH503" s="17"/>
      <c r="FI503" s="17"/>
      <c r="FJ503" s="17"/>
      <c r="FK503" s="17"/>
      <c r="FL503" s="17"/>
      <c r="FM503" s="17"/>
      <c r="FN503" s="17"/>
      <c r="FO503" s="17"/>
      <c r="FP503" s="17"/>
      <c r="FQ503" s="17"/>
      <c r="FR503" s="17"/>
      <c r="FS503" s="17"/>
      <c r="FT503" s="17"/>
      <c r="FU503" s="17"/>
      <c r="FV503" s="17"/>
      <c r="FW503" s="17"/>
      <c r="FX503" s="17"/>
      <c r="FY503" s="17"/>
      <c r="FZ503" s="17"/>
      <c r="GA503" s="17"/>
      <c r="GB503" s="17"/>
      <c r="GC503" s="17"/>
      <c r="GD503" s="17"/>
      <c r="GE503" s="17"/>
      <c r="GF503" s="17"/>
      <c r="GG503" s="17"/>
      <c r="GH503" s="17"/>
      <c r="GI503" s="17"/>
      <c r="GJ503" s="17"/>
      <c r="GK503" s="17"/>
      <c r="GL503" s="17"/>
      <c r="GM503" s="17"/>
      <c r="GN503" s="17"/>
      <c r="GO503" s="17"/>
      <c r="GP503" s="17"/>
      <c r="GQ503" s="17"/>
      <c r="GR503" s="17"/>
      <c r="GS503" s="17"/>
      <c r="GT503" s="17"/>
      <c r="GU503" s="17"/>
      <c r="GV503" s="17"/>
      <c r="GW503" s="17"/>
      <c r="GX503" s="17"/>
      <c r="GY503" s="17"/>
      <c r="GZ503" s="17"/>
      <c r="HA503" s="17"/>
      <c r="HB503" s="17"/>
      <c r="HC503" s="17"/>
      <c r="HD503" s="17"/>
      <c r="HE503" s="17"/>
      <c r="HF503" s="17"/>
      <c r="HG503" s="17"/>
      <c r="HH503" s="17"/>
      <c r="HI503" s="17"/>
      <c r="HJ503" s="17"/>
      <c r="HK503" s="17"/>
      <c r="HL503" s="17"/>
      <c r="HM503" s="17"/>
      <c r="HN503" s="17"/>
    </row>
    <row r="504" spans="2:222" s="18" customFormat="1">
      <c r="B504" s="129" t="s">
        <v>817</v>
      </c>
      <c r="C504" s="7" t="s">
        <v>339</v>
      </c>
      <c r="D504" s="129" t="s">
        <v>5</v>
      </c>
      <c r="E504" s="129">
        <v>10</v>
      </c>
      <c r="F504" s="129" t="s">
        <v>6</v>
      </c>
      <c r="G504" s="129" t="s">
        <v>22</v>
      </c>
      <c r="H504" s="15" t="s">
        <v>340</v>
      </c>
      <c r="I504" s="16">
        <v>224.14</v>
      </c>
      <c r="J504" s="16">
        <f>I504*E504</f>
        <v>2241.3999999999996</v>
      </c>
      <c r="K504" s="17"/>
      <c r="L504" s="17"/>
      <c r="M504" s="17"/>
      <c r="N504" s="17"/>
      <c r="O504" s="17"/>
      <c r="P504" s="17"/>
      <c r="Q504" s="17"/>
      <c r="R504" s="17"/>
      <c r="S504" s="17"/>
      <c r="T504" s="17"/>
      <c r="U504" s="17"/>
      <c r="V504" s="17"/>
      <c r="W504" s="17"/>
      <c r="X504" s="17"/>
      <c r="Y504" s="17"/>
      <c r="Z504" s="17"/>
      <c r="AA504" s="17"/>
      <c r="AB504" s="17"/>
      <c r="AC504" s="17"/>
      <c r="AD504" s="17"/>
      <c r="AE504" s="17"/>
      <c r="AF504" s="17"/>
      <c r="AG504" s="17"/>
      <c r="AH504" s="17"/>
      <c r="AI504" s="17"/>
      <c r="AJ504" s="17"/>
      <c r="AK504" s="17"/>
      <c r="AL504" s="17"/>
      <c r="AM504" s="17"/>
      <c r="AN504" s="17"/>
      <c r="AO504" s="17"/>
      <c r="AP504" s="17"/>
      <c r="AQ504" s="17"/>
      <c r="AR504" s="17"/>
      <c r="AS504" s="17"/>
      <c r="AT504" s="17"/>
      <c r="AU504" s="17"/>
      <c r="AV504" s="17"/>
      <c r="AW504" s="17"/>
      <c r="AX504" s="17"/>
      <c r="AY504" s="17"/>
      <c r="AZ504" s="17"/>
      <c r="BA504" s="17"/>
      <c r="BB504" s="17"/>
      <c r="BC504" s="17"/>
      <c r="BD504" s="17"/>
      <c r="BE504" s="17"/>
      <c r="BF504" s="17"/>
      <c r="BG504" s="17"/>
      <c r="BH504" s="17"/>
      <c r="BI504" s="17"/>
      <c r="BJ504" s="17"/>
      <c r="BK504" s="17"/>
      <c r="BL504" s="17"/>
      <c r="BM504" s="17"/>
      <c r="BN504" s="17"/>
      <c r="BO504" s="17"/>
      <c r="BP504" s="17"/>
      <c r="BQ504" s="17"/>
      <c r="BR504" s="17"/>
      <c r="BS504" s="17"/>
      <c r="BT504" s="17"/>
      <c r="BU504" s="17"/>
      <c r="BV504" s="17"/>
      <c r="BW504" s="17"/>
      <c r="BX504" s="17"/>
      <c r="BY504" s="17"/>
      <c r="BZ504" s="17"/>
      <c r="CA504" s="17"/>
      <c r="CB504" s="17"/>
      <c r="CC504" s="17"/>
      <c r="CD504" s="17"/>
      <c r="CE504" s="17"/>
      <c r="CF504" s="17"/>
      <c r="CG504" s="17"/>
      <c r="CH504" s="17"/>
      <c r="CI504" s="17"/>
      <c r="CJ504" s="17"/>
      <c r="CK504" s="17"/>
      <c r="CL504" s="17"/>
      <c r="CM504" s="17"/>
      <c r="CN504" s="17"/>
      <c r="CO504" s="17"/>
      <c r="CP504" s="17"/>
      <c r="CQ504" s="17"/>
      <c r="CR504" s="17"/>
      <c r="CS504" s="17"/>
      <c r="CT504" s="17"/>
      <c r="CU504" s="17"/>
      <c r="CV504" s="17"/>
      <c r="CW504" s="17"/>
      <c r="CX504" s="17"/>
      <c r="CY504" s="17"/>
      <c r="CZ504" s="17"/>
      <c r="DA504" s="17"/>
      <c r="DB504" s="17"/>
      <c r="DC504" s="17"/>
      <c r="DD504" s="17"/>
      <c r="DE504" s="17"/>
      <c r="DF504" s="17"/>
      <c r="DG504" s="17"/>
      <c r="DH504" s="17"/>
      <c r="DI504" s="17"/>
      <c r="DJ504" s="17"/>
      <c r="DK504" s="17"/>
      <c r="DL504" s="17"/>
      <c r="DM504" s="17"/>
      <c r="DN504" s="17"/>
      <c r="DO504" s="17"/>
      <c r="DP504" s="17"/>
      <c r="DQ504" s="17"/>
      <c r="DR504" s="17"/>
      <c r="DS504" s="17"/>
      <c r="DT504" s="17"/>
      <c r="DU504" s="17"/>
      <c r="DV504" s="17"/>
      <c r="DW504" s="17"/>
      <c r="DX504" s="17"/>
      <c r="DY504" s="17"/>
      <c r="DZ504" s="17"/>
      <c r="EA504" s="17"/>
      <c r="EB504" s="17"/>
      <c r="EC504" s="17"/>
      <c r="ED504" s="17"/>
      <c r="EE504" s="17"/>
      <c r="EF504" s="17"/>
      <c r="EG504" s="17"/>
      <c r="EH504" s="17"/>
      <c r="EI504" s="17"/>
      <c r="EJ504" s="17"/>
      <c r="EK504" s="17"/>
      <c r="EL504" s="17"/>
      <c r="EM504" s="17"/>
      <c r="EN504" s="17"/>
      <c r="EO504" s="17"/>
      <c r="EP504" s="17"/>
      <c r="EQ504" s="17"/>
      <c r="ER504" s="17"/>
      <c r="ES504" s="17"/>
      <c r="ET504" s="17"/>
      <c r="EU504" s="17"/>
      <c r="EV504" s="17"/>
      <c r="EW504" s="17"/>
      <c r="EX504" s="17"/>
      <c r="EY504" s="17"/>
      <c r="EZ504" s="17"/>
      <c r="FA504" s="17"/>
      <c r="FB504" s="17"/>
      <c r="FC504" s="17"/>
      <c r="FD504" s="17"/>
      <c r="FE504" s="17"/>
      <c r="FF504" s="17"/>
      <c r="FG504" s="17"/>
      <c r="FH504" s="17"/>
      <c r="FI504" s="17"/>
      <c r="FJ504" s="17"/>
      <c r="FK504" s="17"/>
      <c r="FL504" s="17"/>
      <c r="FM504" s="17"/>
      <c r="FN504" s="17"/>
      <c r="FO504" s="17"/>
      <c r="FP504" s="17"/>
      <c r="FQ504" s="17"/>
      <c r="FR504" s="17"/>
      <c r="FS504" s="17"/>
      <c r="FT504" s="17"/>
      <c r="FU504" s="17"/>
      <c r="FV504" s="17"/>
      <c r="FW504" s="17"/>
      <c r="FX504" s="17"/>
      <c r="FY504" s="17"/>
      <c r="FZ504" s="17"/>
      <c r="GA504" s="17"/>
      <c r="GB504" s="17"/>
      <c r="GC504" s="17"/>
      <c r="GD504" s="17"/>
      <c r="GE504" s="17"/>
      <c r="GF504" s="17"/>
      <c r="GG504" s="17"/>
      <c r="GH504" s="17"/>
      <c r="GI504" s="17"/>
      <c r="GJ504" s="17"/>
      <c r="GK504" s="17"/>
      <c r="GL504" s="17"/>
      <c r="GM504" s="17"/>
      <c r="GN504" s="17"/>
      <c r="GO504" s="17"/>
      <c r="GP504" s="17"/>
      <c r="GQ504" s="17"/>
      <c r="GR504" s="17"/>
      <c r="GS504" s="17"/>
      <c r="GT504" s="17"/>
      <c r="GU504" s="17"/>
      <c r="GV504" s="17"/>
      <c r="GW504" s="17"/>
      <c r="GX504" s="17"/>
      <c r="GY504" s="17"/>
      <c r="GZ504" s="17"/>
      <c r="HA504" s="17"/>
      <c r="HB504" s="17"/>
      <c r="HC504" s="17"/>
      <c r="HD504" s="17"/>
      <c r="HE504" s="17"/>
      <c r="HF504" s="17"/>
      <c r="HG504" s="17"/>
      <c r="HH504" s="17"/>
      <c r="HI504" s="17"/>
      <c r="HJ504" s="17"/>
      <c r="HK504" s="17"/>
      <c r="HL504" s="17"/>
      <c r="HM504" s="17"/>
      <c r="HN504" s="17"/>
    </row>
    <row r="505" spans="2:222" ht="20.100000000000001" customHeight="1">
      <c r="B505" s="129"/>
      <c r="C505" s="25" t="s">
        <v>69</v>
      </c>
      <c r="D505" s="129"/>
      <c r="E505" s="129"/>
      <c r="F505" s="129"/>
      <c r="G505" s="129"/>
      <c r="H505" s="15"/>
      <c r="I505" s="16"/>
      <c r="J505" s="165">
        <f>SUBTOTAL(9,J502:J504)</f>
        <v>3926.3999999999996</v>
      </c>
    </row>
    <row r="506" spans="2:222" s="4" customFormat="1" ht="12.75" customHeight="1">
      <c r="B506" s="33">
        <v>22</v>
      </c>
      <c r="C506" s="33" t="s">
        <v>801</v>
      </c>
      <c r="D506" s="33" t="s">
        <v>5</v>
      </c>
      <c r="E506" s="33"/>
      <c r="F506" s="33"/>
      <c r="G506" s="33" t="s">
        <v>3</v>
      </c>
      <c r="H506" s="33" t="s">
        <v>3</v>
      </c>
      <c r="I506" s="33" t="s">
        <v>3</v>
      </c>
      <c r="J506" s="163">
        <f>J509</f>
        <v>3744</v>
      </c>
    </row>
    <row r="507" spans="2:222" s="18" customFormat="1" ht="22.5">
      <c r="B507" s="129" t="s">
        <v>800</v>
      </c>
      <c r="C507" s="7" t="s">
        <v>802</v>
      </c>
      <c r="D507" s="129" t="s">
        <v>5</v>
      </c>
      <c r="E507" s="129">
        <v>800</v>
      </c>
      <c r="F507" s="129" t="s">
        <v>6</v>
      </c>
      <c r="G507" s="129" t="s">
        <v>22</v>
      </c>
      <c r="H507" s="15" t="s">
        <v>803</v>
      </c>
      <c r="I507" s="16">
        <v>1.38</v>
      </c>
      <c r="J507" s="16">
        <f>I507*E507</f>
        <v>1104</v>
      </c>
      <c r="K507" s="17"/>
      <c r="L507" s="17"/>
      <c r="M507" s="17"/>
      <c r="N507" s="17"/>
      <c r="O507" s="17"/>
      <c r="P507" s="17"/>
      <c r="Q507" s="17"/>
      <c r="R507" s="17"/>
      <c r="S507" s="17"/>
      <c r="T507" s="17"/>
      <c r="U507" s="17"/>
      <c r="V507" s="17"/>
      <c r="W507" s="17"/>
      <c r="X507" s="17"/>
      <c r="Y507" s="17"/>
      <c r="Z507" s="17"/>
      <c r="AA507" s="17"/>
      <c r="AB507" s="17"/>
      <c r="AC507" s="17"/>
      <c r="AD507" s="17"/>
      <c r="AE507" s="17"/>
      <c r="AF507" s="17"/>
      <c r="AG507" s="17"/>
      <c r="AH507" s="17"/>
      <c r="AI507" s="17"/>
      <c r="AJ507" s="17"/>
      <c r="AK507" s="17"/>
      <c r="AL507" s="17"/>
      <c r="AM507" s="17"/>
      <c r="AN507" s="17"/>
      <c r="AO507" s="17"/>
      <c r="AP507" s="17"/>
      <c r="AQ507" s="17"/>
      <c r="AR507" s="17"/>
      <c r="AS507" s="17"/>
      <c r="AT507" s="17"/>
      <c r="AU507" s="17"/>
      <c r="AV507" s="17"/>
      <c r="AW507" s="17"/>
      <c r="AX507" s="17"/>
      <c r="AY507" s="17"/>
      <c r="AZ507" s="17"/>
      <c r="BA507" s="17"/>
      <c r="BB507" s="17"/>
      <c r="BC507" s="17"/>
      <c r="BD507" s="17"/>
      <c r="BE507" s="17"/>
      <c r="BF507" s="17"/>
      <c r="BG507" s="17"/>
      <c r="BH507" s="17"/>
      <c r="BI507" s="17"/>
      <c r="BJ507" s="17"/>
      <c r="BK507" s="17"/>
      <c r="BL507" s="17"/>
      <c r="BM507" s="17"/>
      <c r="BN507" s="17"/>
      <c r="BO507" s="17"/>
      <c r="BP507" s="17"/>
      <c r="BQ507" s="17"/>
      <c r="BR507" s="17"/>
      <c r="BS507" s="17"/>
      <c r="BT507" s="17"/>
      <c r="BU507" s="17"/>
      <c r="BV507" s="17"/>
      <c r="BW507" s="17"/>
      <c r="BX507" s="17"/>
      <c r="BY507" s="17"/>
      <c r="BZ507" s="17"/>
      <c r="CA507" s="17"/>
      <c r="CB507" s="17"/>
      <c r="CC507" s="17"/>
      <c r="CD507" s="17"/>
      <c r="CE507" s="17"/>
      <c r="CF507" s="17"/>
      <c r="CG507" s="17"/>
      <c r="CH507" s="17"/>
      <c r="CI507" s="17"/>
      <c r="CJ507" s="17"/>
      <c r="CK507" s="17"/>
      <c r="CL507" s="17"/>
      <c r="CM507" s="17"/>
      <c r="CN507" s="17"/>
      <c r="CO507" s="17"/>
      <c r="CP507" s="17"/>
      <c r="CQ507" s="17"/>
      <c r="CR507" s="17"/>
      <c r="CS507" s="17"/>
      <c r="CT507" s="17"/>
      <c r="CU507" s="17"/>
      <c r="CV507" s="17"/>
      <c r="CW507" s="17"/>
      <c r="CX507" s="17"/>
      <c r="CY507" s="17"/>
      <c r="CZ507" s="17"/>
      <c r="DA507" s="17"/>
      <c r="DB507" s="17"/>
      <c r="DC507" s="17"/>
      <c r="DD507" s="17"/>
      <c r="DE507" s="17"/>
      <c r="DF507" s="17"/>
      <c r="DG507" s="17"/>
      <c r="DH507" s="17"/>
      <c r="DI507" s="17"/>
      <c r="DJ507" s="17"/>
      <c r="DK507" s="17"/>
      <c r="DL507" s="17"/>
      <c r="DM507" s="17"/>
      <c r="DN507" s="17"/>
      <c r="DO507" s="17"/>
      <c r="DP507" s="17"/>
      <c r="DQ507" s="17"/>
      <c r="DR507" s="17"/>
      <c r="DS507" s="17"/>
      <c r="DT507" s="17"/>
      <c r="DU507" s="17"/>
      <c r="DV507" s="17"/>
      <c r="DW507" s="17"/>
      <c r="DX507" s="17"/>
      <c r="DY507" s="17"/>
      <c r="DZ507" s="17"/>
      <c r="EA507" s="17"/>
      <c r="EB507" s="17"/>
      <c r="EC507" s="17"/>
      <c r="ED507" s="17"/>
      <c r="EE507" s="17"/>
      <c r="EF507" s="17"/>
      <c r="EG507" s="17"/>
      <c r="EH507" s="17"/>
      <c r="EI507" s="17"/>
      <c r="EJ507" s="17"/>
      <c r="EK507" s="17"/>
      <c r="EL507" s="17"/>
      <c r="EM507" s="17"/>
      <c r="EN507" s="17"/>
      <c r="EO507" s="17"/>
      <c r="EP507" s="17"/>
      <c r="EQ507" s="17"/>
      <c r="ER507" s="17"/>
      <c r="ES507" s="17"/>
      <c r="ET507" s="17"/>
      <c r="EU507" s="17"/>
      <c r="EV507" s="17"/>
      <c r="EW507" s="17"/>
      <c r="EX507" s="17"/>
      <c r="EY507" s="17"/>
      <c r="EZ507" s="17"/>
      <c r="FA507" s="17"/>
      <c r="FB507" s="17"/>
      <c r="FC507" s="17"/>
      <c r="FD507" s="17"/>
      <c r="FE507" s="17"/>
      <c r="FF507" s="17"/>
      <c r="FG507" s="17"/>
      <c r="FH507" s="17"/>
      <c r="FI507" s="17"/>
      <c r="FJ507" s="17"/>
      <c r="FK507" s="17"/>
      <c r="FL507" s="17"/>
      <c r="FM507" s="17"/>
      <c r="FN507" s="17"/>
      <c r="FO507" s="17"/>
      <c r="FP507" s="17"/>
      <c r="FQ507" s="17"/>
      <c r="FR507" s="17"/>
      <c r="FS507" s="17"/>
      <c r="FT507" s="17"/>
      <c r="FU507" s="17"/>
      <c r="FV507" s="17"/>
      <c r="FW507" s="17"/>
      <c r="FX507" s="17"/>
      <c r="FY507" s="17"/>
      <c r="FZ507" s="17"/>
      <c r="GA507" s="17"/>
      <c r="GB507" s="17"/>
      <c r="GC507" s="17"/>
      <c r="GD507" s="17"/>
      <c r="GE507" s="17"/>
      <c r="GF507" s="17"/>
      <c r="GG507" s="17"/>
      <c r="GH507" s="17"/>
      <c r="GI507" s="17"/>
      <c r="GJ507" s="17"/>
      <c r="GK507" s="17"/>
      <c r="GL507" s="17"/>
      <c r="GM507" s="17"/>
      <c r="GN507" s="17"/>
      <c r="GO507" s="17"/>
      <c r="GP507" s="17"/>
      <c r="GQ507" s="17"/>
      <c r="GR507" s="17"/>
      <c r="GS507" s="17"/>
      <c r="GT507" s="17"/>
      <c r="GU507" s="17"/>
      <c r="GV507" s="17"/>
      <c r="GW507" s="17"/>
      <c r="GX507" s="17"/>
      <c r="GY507" s="17"/>
      <c r="GZ507" s="17"/>
      <c r="HA507" s="17"/>
      <c r="HB507" s="17"/>
      <c r="HC507" s="17"/>
      <c r="HD507" s="17"/>
      <c r="HE507" s="17"/>
      <c r="HF507" s="17"/>
      <c r="HG507" s="17"/>
      <c r="HH507" s="17"/>
      <c r="HI507" s="17"/>
      <c r="HJ507" s="17"/>
      <c r="HK507" s="17"/>
      <c r="HL507" s="17"/>
      <c r="HM507" s="17"/>
      <c r="HN507" s="17"/>
    </row>
    <row r="508" spans="2:222" s="18" customFormat="1">
      <c r="B508" s="129" t="s">
        <v>815</v>
      </c>
      <c r="C508" s="7" t="s">
        <v>805</v>
      </c>
      <c r="D508" s="129" t="s">
        <v>5</v>
      </c>
      <c r="E508" s="129">
        <v>800</v>
      </c>
      <c r="F508" s="129" t="s">
        <v>30</v>
      </c>
      <c r="G508" s="129" t="s">
        <v>22</v>
      </c>
      <c r="H508" s="15" t="s">
        <v>804</v>
      </c>
      <c r="I508" s="16">
        <v>3.3</v>
      </c>
      <c r="J508" s="16">
        <f>I508*E508</f>
        <v>2640</v>
      </c>
      <c r="K508" s="17"/>
      <c r="L508" s="17"/>
      <c r="M508" s="17"/>
      <c r="N508" s="17"/>
      <c r="O508" s="17"/>
      <c r="P508" s="17"/>
      <c r="Q508" s="17"/>
      <c r="R508" s="17"/>
      <c r="S508" s="17"/>
      <c r="T508" s="17"/>
      <c r="U508" s="17"/>
      <c r="V508" s="17"/>
      <c r="W508" s="17"/>
      <c r="X508" s="17"/>
      <c r="Y508" s="17"/>
      <c r="Z508" s="17"/>
      <c r="AA508" s="17"/>
      <c r="AB508" s="17"/>
      <c r="AC508" s="17"/>
      <c r="AD508" s="17"/>
      <c r="AE508" s="17"/>
      <c r="AF508" s="17"/>
      <c r="AG508" s="17"/>
      <c r="AH508" s="17"/>
      <c r="AI508" s="17"/>
      <c r="AJ508" s="17"/>
      <c r="AK508" s="17"/>
      <c r="AL508" s="17"/>
      <c r="AM508" s="17"/>
      <c r="AN508" s="17"/>
      <c r="AO508" s="17"/>
      <c r="AP508" s="17"/>
      <c r="AQ508" s="17"/>
      <c r="AR508" s="17"/>
      <c r="AS508" s="17"/>
      <c r="AT508" s="17"/>
      <c r="AU508" s="17"/>
      <c r="AV508" s="17"/>
      <c r="AW508" s="17"/>
      <c r="AX508" s="17"/>
      <c r="AY508" s="17"/>
      <c r="AZ508" s="17"/>
      <c r="BA508" s="17"/>
      <c r="BB508" s="17"/>
      <c r="BC508" s="17"/>
      <c r="BD508" s="17"/>
      <c r="BE508" s="17"/>
      <c r="BF508" s="17"/>
      <c r="BG508" s="17"/>
      <c r="BH508" s="17"/>
      <c r="BI508" s="17"/>
      <c r="BJ508" s="17"/>
      <c r="BK508" s="17"/>
      <c r="BL508" s="17"/>
      <c r="BM508" s="17"/>
      <c r="BN508" s="17"/>
      <c r="BO508" s="17"/>
      <c r="BP508" s="17"/>
      <c r="BQ508" s="17"/>
      <c r="BR508" s="17"/>
      <c r="BS508" s="17"/>
      <c r="BT508" s="17"/>
      <c r="BU508" s="17"/>
      <c r="BV508" s="17"/>
      <c r="BW508" s="17"/>
      <c r="BX508" s="17"/>
      <c r="BY508" s="17"/>
      <c r="BZ508" s="17"/>
      <c r="CA508" s="17"/>
      <c r="CB508" s="17"/>
      <c r="CC508" s="17"/>
      <c r="CD508" s="17"/>
      <c r="CE508" s="17"/>
      <c r="CF508" s="17"/>
      <c r="CG508" s="17"/>
      <c r="CH508" s="17"/>
      <c r="CI508" s="17"/>
      <c r="CJ508" s="17"/>
      <c r="CK508" s="17"/>
      <c r="CL508" s="17"/>
      <c r="CM508" s="17"/>
      <c r="CN508" s="17"/>
      <c r="CO508" s="17"/>
      <c r="CP508" s="17"/>
      <c r="CQ508" s="17"/>
      <c r="CR508" s="17"/>
      <c r="CS508" s="17"/>
      <c r="CT508" s="17"/>
      <c r="CU508" s="17"/>
      <c r="CV508" s="17"/>
      <c r="CW508" s="17"/>
      <c r="CX508" s="17"/>
      <c r="CY508" s="17"/>
      <c r="CZ508" s="17"/>
      <c r="DA508" s="17"/>
      <c r="DB508" s="17"/>
      <c r="DC508" s="17"/>
      <c r="DD508" s="17"/>
      <c r="DE508" s="17"/>
      <c r="DF508" s="17"/>
      <c r="DG508" s="17"/>
      <c r="DH508" s="17"/>
      <c r="DI508" s="17"/>
      <c r="DJ508" s="17"/>
      <c r="DK508" s="17"/>
      <c r="DL508" s="17"/>
      <c r="DM508" s="17"/>
      <c r="DN508" s="17"/>
      <c r="DO508" s="17"/>
      <c r="DP508" s="17"/>
      <c r="DQ508" s="17"/>
      <c r="DR508" s="17"/>
      <c r="DS508" s="17"/>
      <c r="DT508" s="17"/>
      <c r="DU508" s="17"/>
      <c r="DV508" s="17"/>
      <c r="DW508" s="17"/>
      <c r="DX508" s="17"/>
      <c r="DY508" s="17"/>
      <c r="DZ508" s="17"/>
      <c r="EA508" s="17"/>
      <c r="EB508" s="17"/>
      <c r="EC508" s="17"/>
      <c r="ED508" s="17"/>
      <c r="EE508" s="17"/>
      <c r="EF508" s="17"/>
      <c r="EG508" s="17"/>
      <c r="EH508" s="17"/>
      <c r="EI508" s="17"/>
      <c r="EJ508" s="17"/>
      <c r="EK508" s="17"/>
      <c r="EL508" s="17"/>
      <c r="EM508" s="17"/>
      <c r="EN508" s="17"/>
      <c r="EO508" s="17"/>
      <c r="EP508" s="17"/>
      <c r="EQ508" s="17"/>
      <c r="ER508" s="17"/>
      <c r="ES508" s="17"/>
      <c r="ET508" s="17"/>
      <c r="EU508" s="17"/>
      <c r="EV508" s="17"/>
      <c r="EW508" s="17"/>
      <c r="EX508" s="17"/>
      <c r="EY508" s="17"/>
      <c r="EZ508" s="17"/>
      <c r="FA508" s="17"/>
      <c r="FB508" s="17"/>
      <c r="FC508" s="17"/>
      <c r="FD508" s="17"/>
      <c r="FE508" s="17"/>
      <c r="FF508" s="17"/>
      <c r="FG508" s="17"/>
      <c r="FH508" s="17"/>
      <c r="FI508" s="17"/>
      <c r="FJ508" s="17"/>
      <c r="FK508" s="17"/>
      <c r="FL508" s="17"/>
      <c r="FM508" s="17"/>
      <c r="FN508" s="17"/>
      <c r="FO508" s="17"/>
      <c r="FP508" s="17"/>
      <c r="FQ508" s="17"/>
      <c r="FR508" s="17"/>
      <c r="FS508" s="17"/>
      <c r="FT508" s="17"/>
      <c r="FU508" s="17"/>
      <c r="FV508" s="17"/>
      <c r="FW508" s="17"/>
      <c r="FX508" s="17"/>
      <c r="FY508" s="17"/>
      <c r="FZ508" s="17"/>
      <c r="GA508" s="17"/>
      <c r="GB508" s="17"/>
      <c r="GC508" s="17"/>
      <c r="GD508" s="17"/>
      <c r="GE508" s="17"/>
      <c r="GF508" s="17"/>
      <c r="GG508" s="17"/>
      <c r="GH508" s="17"/>
      <c r="GI508" s="17"/>
      <c r="GJ508" s="17"/>
      <c r="GK508" s="17"/>
      <c r="GL508" s="17"/>
      <c r="GM508" s="17"/>
      <c r="GN508" s="17"/>
      <c r="GO508" s="17"/>
      <c r="GP508" s="17"/>
      <c r="GQ508" s="17"/>
      <c r="GR508" s="17"/>
      <c r="GS508" s="17"/>
      <c r="GT508" s="17"/>
      <c r="GU508" s="17"/>
      <c r="GV508" s="17"/>
      <c r="GW508" s="17"/>
      <c r="GX508" s="17"/>
      <c r="GY508" s="17"/>
      <c r="GZ508" s="17"/>
      <c r="HA508" s="17"/>
      <c r="HB508" s="17"/>
      <c r="HC508" s="17"/>
      <c r="HD508" s="17"/>
      <c r="HE508" s="17"/>
      <c r="HF508" s="17"/>
      <c r="HG508" s="17"/>
      <c r="HH508" s="17"/>
      <c r="HI508" s="17"/>
      <c r="HJ508" s="17"/>
      <c r="HK508" s="17"/>
      <c r="HL508" s="17"/>
      <c r="HM508" s="17"/>
      <c r="HN508" s="17"/>
    </row>
    <row r="509" spans="2:222" ht="20.100000000000001" customHeight="1">
      <c r="B509" s="129"/>
      <c r="C509" s="25" t="s">
        <v>69</v>
      </c>
      <c r="D509" s="129"/>
      <c r="E509" s="129"/>
      <c r="F509" s="129"/>
      <c r="G509" s="129"/>
      <c r="H509" s="15"/>
      <c r="I509" s="16"/>
      <c r="J509" s="165">
        <f>SUBTOTAL(9,J507:J508)</f>
        <v>3744</v>
      </c>
    </row>
    <row r="510" spans="2:222" s="4" customFormat="1" ht="11.25">
      <c r="B510" s="33">
        <v>24</v>
      </c>
      <c r="C510" s="33" t="s">
        <v>511</v>
      </c>
      <c r="D510" s="33" t="s">
        <v>5</v>
      </c>
      <c r="E510" s="33"/>
      <c r="F510" s="33"/>
      <c r="G510" s="33" t="s">
        <v>3</v>
      </c>
      <c r="H510" s="33" t="s">
        <v>3</v>
      </c>
      <c r="I510" s="33" t="s">
        <v>3</v>
      </c>
      <c r="J510" s="163">
        <f>J512</f>
        <v>18316</v>
      </c>
    </row>
    <row r="511" spans="2:222">
      <c r="B511" s="30" t="s">
        <v>1050</v>
      </c>
      <c r="C511" s="31" t="s">
        <v>613</v>
      </c>
      <c r="D511" s="129" t="s">
        <v>5</v>
      </c>
      <c r="E511" s="29">
        <v>3800</v>
      </c>
      <c r="F511" s="64" t="s">
        <v>29</v>
      </c>
      <c r="G511" s="129" t="s">
        <v>22</v>
      </c>
      <c r="H511" s="64" t="s">
        <v>622</v>
      </c>
      <c r="I511" s="16">
        <v>4.82</v>
      </c>
      <c r="J511" s="16">
        <f>I511*E511</f>
        <v>18316</v>
      </c>
    </row>
    <row r="512" spans="2:222" ht="20.100000000000001" customHeight="1">
      <c r="B512" s="129"/>
      <c r="C512" s="25" t="s">
        <v>69</v>
      </c>
      <c r="D512" s="129"/>
      <c r="E512" s="129"/>
      <c r="F512" s="129"/>
      <c r="G512" s="129"/>
      <c r="H512" s="15"/>
      <c r="I512" s="16"/>
      <c r="J512" s="165">
        <f>SUBTOTAL(9,J511)</f>
        <v>18316</v>
      </c>
    </row>
    <row r="513" spans="2:222" s="18" customFormat="1" ht="22.5" customHeight="1">
      <c r="B513" s="176" t="s">
        <v>614</v>
      </c>
      <c r="C513" s="176"/>
      <c r="D513" s="176"/>
      <c r="E513" s="176"/>
      <c r="F513" s="176"/>
      <c r="G513" s="176"/>
      <c r="H513" s="176"/>
      <c r="I513" s="176"/>
      <c r="J513" s="176"/>
      <c r="K513" s="17"/>
      <c r="L513" s="17"/>
      <c r="M513" s="17"/>
      <c r="N513" s="17"/>
      <c r="O513" s="17"/>
      <c r="P513" s="17"/>
      <c r="Q513" s="17"/>
      <c r="R513" s="17"/>
      <c r="S513" s="17"/>
      <c r="T513" s="17"/>
      <c r="U513" s="17"/>
      <c r="V513" s="17"/>
      <c r="W513" s="17"/>
      <c r="X513" s="17"/>
      <c r="Y513" s="17"/>
      <c r="Z513" s="17"/>
      <c r="AA513" s="17"/>
      <c r="AB513" s="17"/>
      <c r="AC513" s="17"/>
      <c r="AD513" s="17"/>
      <c r="AE513" s="17"/>
      <c r="AF513" s="17"/>
      <c r="AG513" s="17"/>
      <c r="AH513" s="17"/>
      <c r="AI513" s="17"/>
      <c r="AJ513" s="17"/>
      <c r="AK513" s="17"/>
      <c r="AL513" s="17"/>
      <c r="AM513" s="17"/>
      <c r="AN513" s="17"/>
      <c r="AO513" s="17"/>
      <c r="AP513" s="17"/>
      <c r="AQ513" s="17"/>
      <c r="AR513" s="17"/>
      <c r="AS513" s="17"/>
      <c r="AT513" s="17"/>
      <c r="AU513" s="17"/>
      <c r="AV513" s="17"/>
      <c r="AW513" s="17"/>
      <c r="AX513" s="17"/>
      <c r="AY513" s="17"/>
      <c r="AZ513" s="17"/>
      <c r="BA513" s="17"/>
      <c r="BB513" s="17"/>
      <c r="BC513" s="17"/>
      <c r="BD513" s="17"/>
      <c r="BE513" s="17"/>
      <c r="BF513" s="17"/>
      <c r="BG513" s="17"/>
      <c r="BH513" s="17"/>
      <c r="BI513" s="17"/>
      <c r="BJ513" s="17"/>
      <c r="BK513" s="17"/>
      <c r="BL513" s="17"/>
      <c r="BM513" s="17"/>
      <c r="BN513" s="17"/>
      <c r="BO513" s="17"/>
      <c r="BP513" s="17"/>
      <c r="BQ513" s="17"/>
      <c r="BR513" s="17"/>
      <c r="BS513" s="17"/>
      <c r="BT513" s="17"/>
      <c r="BU513" s="17"/>
      <c r="BV513" s="17"/>
      <c r="BW513" s="17"/>
      <c r="BX513" s="17"/>
      <c r="BY513" s="17"/>
      <c r="BZ513" s="17"/>
      <c r="CA513" s="17"/>
      <c r="CB513" s="17"/>
      <c r="CC513" s="17"/>
      <c r="CD513" s="17"/>
      <c r="CE513" s="17"/>
      <c r="CF513" s="17"/>
      <c r="CG513" s="17"/>
      <c r="CH513" s="17"/>
      <c r="CI513" s="17"/>
      <c r="CJ513" s="17"/>
      <c r="CK513" s="17"/>
      <c r="CL513" s="17"/>
      <c r="CM513" s="17"/>
      <c r="CN513" s="17"/>
      <c r="CO513" s="17"/>
      <c r="CP513" s="17"/>
      <c r="CQ513" s="17"/>
      <c r="CR513" s="17"/>
      <c r="CS513" s="17"/>
      <c r="CT513" s="17"/>
      <c r="CU513" s="17"/>
      <c r="CV513" s="17"/>
      <c r="CW513" s="17"/>
      <c r="CX513" s="17"/>
      <c r="CY513" s="17"/>
      <c r="CZ513" s="17"/>
      <c r="DA513" s="17"/>
      <c r="DB513" s="17"/>
      <c r="DC513" s="17"/>
      <c r="DD513" s="17"/>
      <c r="DE513" s="17"/>
      <c r="DF513" s="17"/>
      <c r="DG513" s="17"/>
      <c r="DH513" s="17"/>
      <c r="DI513" s="17"/>
      <c r="DJ513" s="17"/>
      <c r="DK513" s="17"/>
      <c r="DL513" s="17"/>
      <c r="DM513" s="17"/>
      <c r="DN513" s="17"/>
      <c r="DO513" s="17"/>
      <c r="DP513" s="17"/>
      <c r="DQ513" s="17"/>
      <c r="DR513" s="17"/>
      <c r="DS513" s="17"/>
      <c r="DT513" s="17"/>
      <c r="DU513" s="17"/>
      <c r="DV513" s="17"/>
      <c r="DW513" s="17"/>
      <c r="DX513" s="17"/>
      <c r="DY513" s="17"/>
      <c r="DZ513" s="17"/>
      <c r="EA513" s="17"/>
      <c r="EB513" s="17"/>
      <c r="EC513" s="17"/>
      <c r="ED513" s="17"/>
      <c r="EE513" s="17"/>
      <c r="EF513" s="17"/>
      <c r="EG513" s="17"/>
      <c r="EH513" s="17"/>
      <c r="EI513" s="17"/>
      <c r="EJ513" s="17"/>
      <c r="EK513" s="17"/>
      <c r="EL513" s="17"/>
      <c r="EM513" s="17"/>
      <c r="EN513" s="17"/>
      <c r="EO513" s="17"/>
      <c r="EP513" s="17"/>
      <c r="EQ513" s="17"/>
      <c r="ER513" s="17"/>
      <c r="ES513" s="17"/>
      <c r="ET513" s="17"/>
      <c r="EU513" s="17"/>
      <c r="EV513" s="17"/>
      <c r="EW513" s="17"/>
      <c r="EX513" s="17"/>
      <c r="EY513" s="17"/>
      <c r="EZ513" s="17"/>
      <c r="FA513" s="17"/>
      <c r="FB513" s="17"/>
      <c r="FC513" s="17"/>
      <c r="FD513" s="17"/>
      <c r="FE513" s="17"/>
      <c r="FF513" s="17"/>
      <c r="FG513" s="17"/>
      <c r="FH513" s="17"/>
      <c r="FI513" s="17"/>
      <c r="FJ513" s="17"/>
      <c r="FK513" s="17"/>
      <c r="FL513" s="17"/>
      <c r="FM513" s="17"/>
      <c r="FN513" s="17"/>
      <c r="FO513" s="17"/>
      <c r="FP513" s="17"/>
      <c r="FQ513" s="17"/>
      <c r="FR513" s="17"/>
      <c r="FS513" s="17"/>
      <c r="FT513" s="17"/>
      <c r="FU513" s="17"/>
      <c r="FV513" s="17"/>
      <c r="FW513" s="17"/>
      <c r="FX513" s="17"/>
      <c r="FY513" s="17"/>
      <c r="FZ513" s="17"/>
      <c r="GA513" s="17"/>
      <c r="GB513" s="17"/>
      <c r="GC513" s="17"/>
      <c r="GD513" s="17"/>
      <c r="GE513" s="17"/>
      <c r="GF513" s="17"/>
      <c r="GG513" s="17"/>
      <c r="GH513" s="17"/>
      <c r="GI513" s="17"/>
      <c r="GJ513" s="17"/>
      <c r="GK513" s="17"/>
      <c r="GL513" s="17"/>
      <c r="GM513" s="17"/>
      <c r="GN513" s="17"/>
      <c r="GO513" s="17"/>
      <c r="GP513" s="17"/>
      <c r="GQ513" s="17"/>
      <c r="GR513" s="17"/>
      <c r="GS513" s="17"/>
      <c r="GT513" s="17"/>
      <c r="GU513" s="17"/>
      <c r="GV513" s="17"/>
      <c r="GW513" s="17"/>
      <c r="GX513" s="17"/>
      <c r="GY513" s="17"/>
      <c r="GZ513" s="17"/>
      <c r="HA513" s="17"/>
      <c r="HB513" s="17"/>
      <c r="HC513" s="17"/>
      <c r="HD513" s="17"/>
      <c r="HE513" s="17"/>
      <c r="HF513" s="17"/>
      <c r="HG513" s="17"/>
      <c r="HH513" s="17"/>
      <c r="HI513" s="17"/>
      <c r="HJ513" s="17"/>
      <c r="HK513" s="17"/>
      <c r="HL513" s="17"/>
      <c r="HM513" s="17"/>
      <c r="HN513" s="17"/>
    </row>
    <row r="514" spans="2:222" s="18" customFormat="1" ht="22.5" customHeight="1">
      <c r="B514" s="33"/>
      <c r="C514" s="33"/>
      <c r="D514" s="33"/>
      <c r="E514" s="33"/>
      <c r="F514" s="33"/>
      <c r="G514" s="33"/>
      <c r="H514" s="33"/>
      <c r="I514" s="33"/>
      <c r="J514" s="163">
        <f>J14+J28+J101+J116+J134+J208+J263+J274+J293+J349+J379+J398+J414+J435+J454+J474+J482+J488+J495+J501+J506+J510</f>
        <v>3904596.0538199986</v>
      </c>
      <c r="K514" s="17"/>
      <c r="L514" s="17"/>
      <c r="M514" s="17"/>
      <c r="N514" s="17"/>
      <c r="O514" s="17"/>
      <c r="P514" s="17"/>
      <c r="Q514" s="17"/>
      <c r="R514" s="17"/>
      <c r="S514" s="17"/>
      <c r="T514" s="17"/>
      <c r="U514" s="17"/>
      <c r="V514" s="17"/>
      <c r="W514" s="17"/>
      <c r="X514" s="17"/>
      <c r="Y514" s="17"/>
      <c r="Z514" s="17"/>
      <c r="AA514" s="17"/>
      <c r="AB514" s="17"/>
      <c r="AC514" s="17"/>
      <c r="AD514" s="17"/>
      <c r="AE514" s="17"/>
      <c r="AF514" s="17"/>
      <c r="AG514" s="17"/>
      <c r="AH514" s="17"/>
      <c r="AI514" s="17"/>
      <c r="AJ514" s="17"/>
      <c r="AK514" s="17"/>
      <c r="AL514" s="17"/>
      <c r="AM514" s="17"/>
      <c r="AN514" s="17"/>
      <c r="AO514" s="17"/>
      <c r="AP514" s="17"/>
      <c r="AQ514" s="17"/>
      <c r="AR514" s="17"/>
      <c r="AS514" s="17"/>
      <c r="AT514" s="17"/>
      <c r="AU514" s="17"/>
      <c r="AV514" s="17"/>
      <c r="AW514" s="17"/>
      <c r="AX514" s="17"/>
      <c r="AY514" s="17"/>
      <c r="AZ514" s="17"/>
      <c r="BA514" s="17"/>
      <c r="BB514" s="17"/>
      <c r="BC514" s="17"/>
      <c r="BD514" s="17"/>
      <c r="BE514" s="17"/>
      <c r="BF514" s="17"/>
      <c r="BG514" s="17"/>
      <c r="BH514" s="17"/>
      <c r="BI514" s="17"/>
      <c r="BJ514" s="17"/>
      <c r="BK514" s="17"/>
      <c r="BL514" s="17"/>
      <c r="BM514" s="17"/>
      <c r="BN514" s="17"/>
      <c r="BO514" s="17"/>
      <c r="BP514" s="17"/>
      <c r="BQ514" s="17"/>
      <c r="BR514" s="17"/>
      <c r="BS514" s="17"/>
      <c r="BT514" s="17"/>
      <c r="BU514" s="17"/>
      <c r="BV514" s="17"/>
      <c r="BW514" s="17"/>
      <c r="BX514" s="17"/>
      <c r="BY514" s="17"/>
      <c r="BZ514" s="17"/>
      <c r="CA514" s="17"/>
      <c r="CB514" s="17"/>
      <c r="CC514" s="17"/>
      <c r="CD514" s="17"/>
      <c r="CE514" s="17"/>
      <c r="CF514" s="17"/>
      <c r="CG514" s="17"/>
      <c r="CH514" s="17"/>
      <c r="CI514" s="17"/>
      <c r="CJ514" s="17"/>
      <c r="CK514" s="17"/>
      <c r="CL514" s="17"/>
      <c r="CM514" s="17"/>
      <c r="CN514" s="17"/>
      <c r="CO514" s="17"/>
      <c r="CP514" s="17"/>
      <c r="CQ514" s="17"/>
      <c r="CR514" s="17"/>
      <c r="CS514" s="17"/>
      <c r="CT514" s="17"/>
      <c r="CU514" s="17"/>
      <c r="CV514" s="17"/>
      <c r="CW514" s="17"/>
      <c r="CX514" s="17"/>
      <c r="CY514" s="17"/>
      <c r="CZ514" s="17"/>
      <c r="DA514" s="17"/>
      <c r="DB514" s="17"/>
      <c r="DC514" s="17"/>
      <c r="DD514" s="17"/>
      <c r="DE514" s="17"/>
      <c r="DF514" s="17"/>
      <c r="DG514" s="17"/>
      <c r="DH514" s="17"/>
      <c r="DI514" s="17"/>
      <c r="DJ514" s="17"/>
      <c r="DK514" s="17"/>
      <c r="DL514" s="17"/>
      <c r="DM514" s="17"/>
      <c r="DN514" s="17"/>
      <c r="DO514" s="17"/>
      <c r="DP514" s="17"/>
      <c r="DQ514" s="17"/>
      <c r="DR514" s="17"/>
      <c r="DS514" s="17"/>
      <c r="DT514" s="17"/>
      <c r="DU514" s="17"/>
      <c r="DV514" s="17"/>
      <c r="DW514" s="17"/>
      <c r="DX514" s="17"/>
      <c r="DY514" s="17"/>
      <c r="DZ514" s="17"/>
      <c r="EA514" s="17"/>
      <c r="EB514" s="17"/>
      <c r="EC514" s="17"/>
      <c r="ED514" s="17"/>
      <c r="EE514" s="17"/>
      <c r="EF514" s="17"/>
      <c r="EG514" s="17"/>
      <c r="EH514" s="17"/>
      <c r="EI514" s="17"/>
      <c r="EJ514" s="17"/>
      <c r="EK514" s="17"/>
      <c r="EL514" s="17"/>
      <c r="EM514" s="17"/>
      <c r="EN514" s="17"/>
      <c r="EO514" s="17"/>
      <c r="EP514" s="17"/>
      <c r="EQ514" s="17"/>
      <c r="ER514" s="17"/>
      <c r="ES514" s="17"/>
      <c r="ET514" s="17"/>
      <c r="EU514" s="17"/>
      <c r="EV514" s="17"/>
      <c r="EW514" s="17"/>
      <c r="EX514" s="17"/>
      <c r="EY514" s="17"/>
      <c r="EZ514" s="17"/>
      <c r="FA514" s="17"/>
      <c r="FB514" s="17"/>
      <c r="FC514" s="17"/>
      <c r="FD514" s="17"/>
      <c r="FE514" s="17"/>
      <c r="FF514" s="17"/>
      <c r="FG514" s="17"/>
      <c r="FH514" s="17"/>
      <c r="FI514" s="17"/>
      <c r="FJ514" s="17"/>
      <c r="FK514" s="17"/>
      <c r="FL514" s="17"/>
      <c r="FM514" s="17"/>
      <c r="FN514" s="17"/>
      <c r="FO514" s="17"/>
      <c r="FP514" s="17"/>
      <c r="FQ514" s="17"/>
      <c r="FR514" s="17"/>
      <c r="FS514" s="17"/>
      <c r="FT514" s="17"/>
      <c r="FU514" s="17"/>
      <c r="FV514" s="17"/>
      <c r="FW514" s="17"/>
      <c r="FX514" s="17"/>
      <c r="FY514" s="17"/>
      <c r="FZ514" s="17"/>
      <c r="GA514" s="17"/>
      <c r="GB514" s="17"/>
      <c r="GC514" s="17"/>
      <c r="GD514" s="17"/>
      <c r="GE514" s="17"/>
      <c r="GF514" s="17"/>
      <c r="GG514" s="17"/>
      <c r="GH514" s="17"/>
      <c r="GI514" s="17"/>
      <c r="GJ514" s="17"/>
      <c r="GK514" s="17"/>
      <c r="GL514" s="17"/>
      <c r="GM514" s="17"/>
      <c r="GN514" s="17"/>
      <c r="GO514" s="17"/>
      <c r="GP514" s="17"/>
      <c r="GQ514" s="17"/>
      <c r="GR514" s="17"/>
      <c r="GS514" s="17"/>
      <c r="GT514" s="17"/>
      <c r="GU514" s="17"/>
      <c r="GV514" s="17"/>
      <c r="GW514" s="17"/>
      <c r="GX514" s="17"/>
      <c r="GY514" s="17"/>
      <c r="GZ514" s="17"/>
      <c r="HA514" s="17"/>
      <c r="HB514" s="17"/>
      <c r="HC514" s="17"/>
      <c r="HD514" s="17"/>
      <c r="HE514" s="17"/>
      <c r="HF514" s="17"/>
      <c r="HG514" s="17"/>
      <c r="HH514" s="17"/>
      <c r="HI514" s="17"/>
      <c r="HJ514" s="17"/>
      <c r="HK514" s="17"/>
      <c r="HL514" s="17"/>
      <c r="HM514" s="17"/>
      <c r="HN514" s="17"/>
    </row>
    <row r="515" spans="2:222" ht="24" customHeight="1">
      <c r="B515" s="177" t="s">
        <v>615</v>
      </c>
      <c r="C515" s="177"/>
      <c r="D515" s="177"/>
      <c r="E515" s="178">
        <f>J514</f>
        <v>3904596.0538199986</v>
      </c>
      <c r="F515" s="178"/>
      <c r="G515" s="178"/>
      <c r="H515" s="178"/>
      <c r="I515" s="178"/>
      <c r="J515" s="178"/>
    </row>
    <row r="516" spans="2:222" ht="28.5" customHeight="1">
      <c r="B516" s="177" t="s">
        <v>616</v>
      </c>
      <c r="C516" s="177"/>
      <c r="D516" s="177"/>
      <c r="E516" s="178">
        <f>E515*1.2912</f>
        <v>5041614.4246923821</v>
      </c>
      <c r="F516" s="179"/>
      <c r="G516" s="179"/>
      <c r="H516" s="179"/>
      <c r="I516" s="179"/>
      <c r="J516" s="179"/>
    </row>
    <row r="517" spans="2:222">
      <c r="B517" s="51"/>
      <c r="C517" s="52"/>
      <c r="D517" s="53"/>
      <c r="E517" s="54"/>
      <c r="F517" s="53"/>
      <c r="G517" s="53"/>
      <c r="H517" s="53"/>
      <c r="I517" s="53"/>
      <c r="J517" s="55"/>
    </row>
    <row r="518" spans="2:222">
      <c r="B518" s="51"/>
      <c r="C518" s="52"/>
      <c r="D518" s="53"/>
      <c r="E518" s="54"/>
      <c r="F518" s="53"/>
      <c r="G518" s="53"/>
      <c r="H518" s="53"/>
      <c r="I518" s="53"/>
      <c r="J518" s="56"/>
    </row>
    <row r="519" spans="2:222" ht="13.5" thickBot="1">
      <c r="B519" s="57"/>
      <c r="C519" s="58"/>
      <c r="D519" s="59"/>
      <c r="E519" s="60"/>
      <c r="F519" s="59"/>
      <c r="G519" s="59"/>
      <c r="H519" s="59"/>
      <c r="I519" s="59"/>
      <c r="J519" s="61"/>
    </row>
  </sheetData>
  <mergeCells count="19">
    <mergeCell ref="B513:J513"/>
    <mergeCell ref="B515:D515"/>
    <mergeCell ref="E515:J515"/>
    <mergeCell ref="B516:D516"/>
    <mergeCell ref="E516:J516"/>
    <mergeCell ref="B12:D12"/>
    <mergeCell ref="E12:J12"/>
    <mergeCell ref="B11:D11"/>
    <mergeCell ref="E11:J11"/>
    <mergeCell ref="B2:C5"/>
    <mergeCell ref="D2:F5"/>
    <mergeCell ref="G2:J5"/>
    <mergeCell ref="G9:J9"/>
    <mergeCell ref="B10:D10"/>
    <mergeCell ref="E10:J10"/>
    <mergeCell ref="B6:F9"/>
    <mergeCell ref="G6:J6"/>
    <mergeCell ref="G7:J7"/>
    <mergeCell ref="G8:J8"/>
  </mergeCells>
  <printOptions horizontalCentered="1"/>
  <pageMargins left="0" right="0" top="0.39370078740157483" bottom="1.1811023622047245" header="0" footer="0"/>
  <pageSetup paperSize="9" scale="95" firstPageNumber="0" fitToHeight="0" orientation="landscape" r:id="rId1"/>
  <headerFooter>
    <oddHeader xml:space="preserve">&amp;R
 &amp;1. &amp;10  
</oddHeader>
    <oddFooter>&amp;C
__________________________
GABRIEL PINHEIRO RODRIGUES
ENGº CIVIL CREA 189.710/D
&amp;R&amp;P /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9"/>
  <sheetViews>
    <sheetView tabSelected="1" workbookViewId="0">
      <selection activeCell="J8" sqref="J8"/>
    </sheetView>
  </sheetViews>
  <sheetFormatPr defaultRowHeight="12.75"/>
  <cols>
    <col min="1" max="1" width="11.5703125" customWidth="1"/>
    <col min="2" max="2" width="10.85546875" customWidth="1"/>
    <col min="3" max="3" width="35.5703125" customWidth="1"/>
    <col min="4" max="4" width="6.28515625" customWidth="1"/>
    <col min="5" max="5" width="7.7109375" customWidth="1"/>
    <col min="6" max="6" width="10.7109375" customWidth="1"/>
    <col min="7" max="7" width="17.5703125" customWidth="1"/>
  </cols>
  <sheetData>
    <row r="1" spans="1:7">
      <c r="A1" s="151"/>
      <c r="B1" s="152"/>
      <c r="C1" s="153"/>
      <c r="D1" s="142" t="s">
        <v>755</v>
      </c>
      <c r="E1" s="142"/>
      <c r="F1" s="142"/>
      <c r="G1" s="143"/>
    </row>
    <row r="2" spans="1:7">
      <c r="A2" s="154"/>
      <c r="B2" s="155"/>
      <c r="C2" s="156"/>
      <c r="D2" s="144"/>
      <c r="E2" s="144"/>
      <c r="F2" s="144"/>
      <c r="G2" s="145"/>
    </row>
    <row r="3" spans="1:7">
      <c r="A3" s="154"/>
      <c r="B3" s="155"/>
      <c r="C3" s="156"/>
      <c r="D3" s="144"/>
      <c r="E3" s="144"/>
      <c r="F3" s="144"/>
      <c r="G3" s="145"/>
    </row>
    <row r="4" spans="1:7" ht="21" customHeight="1" thickBot="1">
      <c r="A4" s="157"/>
      <c r="B4" s="158"/>
      <c r="C4" s="159"/>
      <c r="D4" s="146"/>
      <c r="E4" s="146"/>
      <c r="F4" s="146"/>
      <c r="G4" s="147"/>
    </row>
    <row r="5" spans="1:7" ht="16.5" thickBot="1">
      <c r="A5" s="148" t="s">
        <v>1186</v>
      </c>
      <c r="B5" s="149"/>
      <c r="C5" s="149" t="s">
        <v>1187</v>
      </c>
      <c r="D5" s="149"/>
      <c r="E5" s="149"/>
      <c r="F5" s="149"/>
      <c r="G5" s="150"/>
    </row>
    <row r="6" spans="1:7">
      <c r="A6" s="124"/>
      <c r="B6" s="122"/>
      <c r="C6" s="123"/>
      <c r="D6" s="123"/>
      <c r="E6" s="109"/>
      <c r="F6" s="107"/>
      <c r="G6" s="108"/>
    </row>
    <row r="7" spans="1:7" ht="30.75" customHeight="1">
      <c r="A7" s="120" t="s">
        <v>1058</v>
      </c>
      <c r="B7" s="106"/>
      <c r="C7" s="105" t="s">
        <v>596</v>
      </c>
      <c r="D7" s="104" t="s">
        <v>1188</v>
      </c>
      <c r="E7" s="103" t="s">
        <v>1189</v>
      </c>
      <c r="F7" s="102" t="s">
        <v>1190</v>
      </c>
      <c r="G7" s="102" t="s">
        <v>1191</v>
      </c>
    </row>
    <row r="8" spans="1:7" ht="18.75" customHeight="1">
      <c r="A8" s="121" t="s">
        <v>175</v>
      </c>
      <c r="B8" s="100" t="s">
        <v>3</v>
      </c>
      <c r="C8" s="101" t="s">
        <v>1192</v>
      </c>
      <c r="D8" s="101" t="s">
        <v>29</v>
      </c>
      <c r="E8" s="99">
        <v>1</v>
      </c>
      <c r="F8" s="126">
        <v>135.47</v>
      </c>
      <c r="G8" s="128">
        <f>F8*E8</f>
        <v>135.47</v>
      </c>
    </row>
    <row r="9" spans="1:7" ht="35.25" customHeight="1">
      <c r="A9" s="121" t="s">
        <v>22</v>
      </c>
      <c r="B9" s="97" t="s">
        <v>1193</v>
      </c>
      <c r="C9" s="101" t="s">
        <v>1194</v>
      </c>
      <c r="D9" s="101" t="s">
        <v>1195</v>
      </c>
      <c r="E9" s="119">
        <v>0.25</v>
      </c>
      <c r="F9" s="125">
        <v>15.17</v>
      </c>
      <c r="G9" s="128">
        <f t="shared" ref="G9:G10" si="0">F9*E9</f>
        <v>3.7925</v>
      </c>
    </row>
    <row r="10" spans="1:7" ht="33" customHeight="1">
      <c r="A10" s="121" t="s">
        <v>22</v>
      </c>
      <c r="B10" s="100" t="s">
        <v>1196</v>
      </c>
      <c r="C10" s="101" t="s">
        <v>1197</v>
      </c>
      <c r="D10" s="101" t="s">
        <v>1195</v>
      </c>
      <c r="E10" s="98">
        <v>0.25</v>
      </c>
      <c r="F10" s="126">
        <v>20.02</v>
      </c>
      <c r="G10" s="128">
        <f t="shared" si="0"/>
        <v>5.0049999999999999</v>
      </c>
    </row>
    <row r="11" spans="1:7">
      <c r="A11" s="110"/>
      <c r="B11" s="110"/>
      <c r="C11" s="110"/>
      <c r="D11" s="110"/>
      <c r="E11" s="111"/>
      <c r="F11" s="110"/>
      <c r="G11" s="127">
        <f>SUM(G8:G10)</f>
        <v>144.26749999999998</v>
      </c>
    </row>
    <row r="13" spans="1:7" ht="32.25" customHeight="1">
      <c r="A13" s="120" t="s">
        <v>1060</v>
      </c>
      <c r="B13" s="106"/>
      <c r="C13" s="105" t="s">
        <v>579</v>
      </c>
      <c r="D13" s="104" t="s">
        <v>1188</v>
      </c>
      <c r="E13" s="103" t="s">
        <v>1189</v>
      </c>
      <c r="F13" s="102" t="s">
        <v>1190</v>
      </c>
      <c r="G13" s="102" t="s">
        <v>1191</v>
      </c>
    </row>
    <row r="14" spans="1:7" ht="30" customHeight="1">
      <c r="A14" s="121" t="s">
        <v>175</v>
      </c>
      <c r="B14" s="100" t="s">
        <v>3</v>
      </c>
      <c r="C14" s="101" t="s">
        <v>579</v>
      </c>
      <c r="D14" s="101" t="s">
        <v>151</v>
      </c>
      <c r="E14" s="99">
        <v>1</v>
      </c>
      <c r="F14" s="126">
        <v>120.49</v>
      </c>
      <c r="G14" s="128">
        <v>120.49</v>
      </c>
    </row>
    <row r="15" spans="1:7" ht="34.5" customHeight="1">
      <c r="A15" s="121" t="s">
        <v>22</v>
      </c>
      <c r="B15" s="97" t="s">
        <v>1198</v>
      </c>
      <c r="C15" s="101" t="s">
        <v>1199</v>
      </c>
      <c r="D15" s="101" t="s">
        <v>1195</v>
      </c>
      <c r="E15" s="119">
        <v>1.1000000000000001</v>
      </c>
      <c r="F15" s="125">
        <v>14.12</v>
      </c>
      <c r="G15" s="128">
        <v>15.532</v>
      </c>
    </row>
    <row r="16" spans="1:7" ht="27" customHeight="1">
      <c r="A16" s="121" t="s">
        <v>22</v>
      </c>
      <c r="B16" s="100" t="s">
        <v>1200</v>
      </c>
      <c r="C16" s="96" t="s">
        <v>1228</v>
      </c>
      <c r="D16" s="101" t="s">
        <v>1195</v>
      </c>
      <c r="E16" s="98">
        <v>1.1000000000000001</v>
      </c>
      <c r="F16" s="126">
        <v>18.55</v>
      </c>
      <c r="G16" s="128">
        <v>20.405000000000001</v>
      </c>
    </row>
    <row r="17" spans="1:7">
      <c r="A17" s="110"/>
      <c r="B17" s="110"/>
      <c r="C17" s="110"/>
      <c r="D17" s="110"/>
      <c r="E17" s="111"/>
      <c r="F17" s="110"/>
      <c r="G17" s="127">
        <v>156.42699999999999</v>
      </c>
    </row>
    <row r="19" spans="1:7" ht="37.5" customHeight="1">
      <c r="A19" s="120" t="s">
        <v>1061</v>
      </c>
      <c r="B19" s="106"/>
      <c r="C19" s="105" t="s">
        <v>580</v>
      </c>
      <c r="D19" s="104" t="s">
        <v>1188</v>
      </c>
      <c r="E19" s="103" t="s">
        <v>1189</v>
      </c>
      <c r="F19" s="102" t="s">
        <v>1190</v>
      </c>
      <c r="G19" s="102" t="s">
        <v>1191</v>
      </c>
    </row>
    <row r="20" spans="1:7" ht="39" customHeight="1">
      <c r="A20" s="121" t="s">
        <v>175</v>
      </c>
      <c r="B20" s="100" t="s">
        <v>3</v>
      </c>
      <c r="C20" s="101" t="s">
        <v>580</v>
      </c>
      <c r="D20" s="101" t="s">
        <v>151</v>
      </c>
      <c r="E20" s="99">
        <v>1</v>
      </c>
      <c r="F20" s="126">
        <v>525.76</v>
      </c>
      <c r="G20" s="128">
        <v>525.76</v>
      </c>
    </row>
    <row r="21" spans="1:7" ht="32.25" customHeight="1">
      <c r="A21" s="121" t="s">
        <v>22</v>
      </c>
      <c r="B21" s="97" t="s">
        <v>1198</v>
      </c>
      <c r="C21" s="101" t="s">
        <v>1206</v>
      </c>
      <c r="D21" s="101" t="s">
        <v>1195</v>
      </c>
      <c r="E21" s="119">
        <v>0.28999999999999998</v>
      </c>
      <c r="F21" s="125">
        <v>14.12</v>
      </c>
      <c r="G21" s="128">
        <v>4.0947999999999993</v>
      </c>
    </row>
    <row r="22" spans="1:7" ht="33" customHeight="1">
      <c r="A22" s="121" t="s">
        <v>22</v>
      </c>
      <c r="B22" s="100" t="s">
        <v>1200</v>
      </c>
      <c r="C22" s="96" t="s">
        <v>1228</v>
      </c>
      <c r="D22" s="101" t="s">
        <v>1195</v>
      </c>
      <c r="E22" s="98">
        <v>0.28999999999999998</v>
      </c>
      <c r="F22" s="126">
        <v>18.55</v>
      </c>
      <c r="G22" s="128">
        <v>5.3795000000000002</v>
      </c>
    </row>
    <row r="23" spans="1:7">
      <c r="A23" s="110"/>
      <c r="B23" s="110"/>
      <c r="C23" s="110"/>
      <c r="D23" s="110"/>
      <c r="E23" s="111"/>
      <c r="F23" s="110"/>
      <c r="G23" s="127">
        <v>535.23429999999996</v>
      </c>
    </row>
    <row r="25" spans="1:7" ht="48.75" customHeight="1">
      <c r="A25" s="120" t="s">
        <v>1062</v>
      </c>
      <c r="B25" s="106"/>
      <c r="C25" s="105" t="s">
        <v>644</v>
      </c>
      <c r="D25" s="104" t="s">
        <v>1188</v>
      </c>
      <c r="E25" s="103" t="s">
        <v>1189</v>
      </c>
      <c r="F25" s="102" t="s">
        <v>1190</v>
      </c>
      <c r="G25" s="102" t="s">
        <v>1191</v>
      </c>
    </row>
    <row r="26" spans="1:7" ht="48" customHeight="1">
      <c r="A26" s="121" t="s">
        <v>175</v>
      </c>
      <c r="B26" s="100" t="s">
        <v>3</v>
      </c>
      <c r="C26" s="101" t="s">
        <v>644</v>
      </c>
      <c r="D26" s="101" t="s">
        <v>151</v>
      </c>
      <c r="E26" s="99">
        <v>1</v>
      </c>
      <c r="F26" s="126">
        <v>1.65</v>
      </c>
      <c r="G26" s="128">
        <v>1.65</v>
      </c>
    </row>
    <row r="27" spans="1:7" ht="21.75" customHeight="1">
      <c r="A27" s="121" t="s">
        <v>22</v>
      </c>
      <c r="B27" s="97" t="s">
        <v>1201</v>
      </c>
      <c r="C27" s="96" t="s">
        <v>1229</v>
      </c>
      <c r="D27" s="101" t="s">
        <v>1195</v>
      </c>
      <c r="E27" s="119">
        <v>0.5</v>
      </c>
      <c r="F27" s="125">
        <v>18.36</v>
      </c>
      <c r="G27" s="128">
        <v>9.18</v>
      </c>
    </row>
    <row r="28" spans="1:7">
      <c r="A28" s="110"/>
      <c r="B28" s="110"/>
      <c r="C28" s="110"/>
      <c r="D28" s="110"/>
      <c r="E28" s="111"/>
      <c r="F28" s="110"/>
      <c r="G28" s="127">
        <v>10.83</v>
      </c>
    </row>
    <row r="30" spans="1:7">
      <c r="A30" s="112"/>
      <c r="B30" s="113"/>
      <c r="C30" s="114"/>
      <c r="D30" s="115"/>
      <c r="E30" s="116"/>
      <c r="F30" s="117"/>
      <c r="G30" s="118"/>
    </row>
    <row r="31" spans="1:7" ht="39.75" customHeight="1">
      <c r="A31" s="120" t="s">
        <v>1063</v>
      </c>
      <c r="B31" s="106"/>
      <c r="C31" s="105" t="s">
        <v>1202</v>
      </c>
      <c r="D31" s="104" t="s">
        <v>1188</v>
      </c>
      <c r="E31" s="103" t="s">
        <v>1189</v>
      </c>
      <c r="F31" s="102" t="s">
        <v>1190</v>
      </c>
      <c r="G31" s="102" t="s">
        <v>1191</v>
      </c>
    </row>
    <row r="32" spans="1:7" ht="28.5" customHeight="1">
      <c r="A32" s="121" t="s">
        <v>175</v>
      </c>
      <c r="B32" s="100" t="s">
        <v>3</v>
      </c>
      <c r="C32" s="101" t="s">
        <v>1071</v>
      </c>
      <c r="D32" s="101" t="s">
        <v>151</v>
      </c>
      <c r="E32" s="99">
        <v>1</v>
      </c>
      <c r="F32" s="126">
        <v>274</v>
      </c>
      <c r="G32" s="128">
        <v>274</v>
      </c>
    </row>
    <row r="33" spans="1:7" ht="27" customHeight="1">
      <c r="A33" s="121" t="s">
        <v>22</v>
      </c>
      <c r="B33" s="97" t="s">
        <v>1203</v>
      </c>
      <c r="C33" s="101" t="s">
        <v>1204</v>
      </c>
      <c r="D33" s="101" t="s">
        <v>1195</v>
      </c>
      <c r="E33" s="119">
        <v>1</v>
      </c>
      <c r="F33" s="125">
        <v>18.8</v>
      </c>
      <c r="G33" s="128">
        <v>18.8</v>
      </c>
    </row>
    <row r="34" spans="1:7" ht="25.5" customHeight="1">
      <c r="A34" s="121" t="s">
        <v>22</v>
      </c>
      <c r="B34" s="100" t="s">
        <v>1205</v>
      </c>
      <c r="C34" s="101" t="s">
        <v>1206</v>
      </c>
      <c r="D34" s="101" t="s">
        <v>1195</v>
      </c>
      <c r="E34" s="98">
        <v>0.5</v>
      </c>
      <c r="F34" s="126">
        <v>14.37</v>
      </c>
      <c r="G34" s="128">
        <v>7.1849999999999996</v>
      </c>
    </row>
    <row r="35" spans="1:7">
      <c r="A35" s="110"/>
      <c r="B35" s="110"/>
      <c r="C35" s="110"/>
      <c r="D35" s="110"/>
      <c r="E35" s="111"/>
      <c r="F35" s="110"/>
      <c r="G35" s="127">
        <v>299.98500000000001</v>
      </c>
    </row>
    <row r="37" spans="1:7" ht="40.5" customHeight="1">
      <c r="A37" s="120" t="s">
        <v>1064</v>
      </c>
      <c r="B37" s="106"/>
      <c r="C37" s="105" t="s">
        <v>1207</v>
      </c>
      <c r="D37" s="104" t="s">
        <v>1188</v>
      </c>
      <c r="E37" s="103" t="s">
        <v>1189</v>
      </c>
      <c r="F37" s="102" t="s">
        <v>1190</v>
      </c>
      <c r="G37" s="102" t="s">
        <v>1191</v>
      </c>
    </row>
    <row r="38" spans="1:7" ht="28.5" customHeight="1">
      <c r="A38" s="121" t="s">
        <v>175</v>
      </c>
      <c r="B38" s="100" t="s">
        <v>3</v>
      </c>
      <c r="C38" s="101" t="s">
        <v>1070</v>
      </c>
      <c r="D38" s="101" t="s">
        <v>151</v>
      </c>
      <c r="E38" s="99">
        <v>1</v>
      </c>
      <c r="F38" s="126">
        <v>168.58</v>
      </c>
      <c r="G38" s="128">
        <v>168.58</v>
      </c>
    </row>
    <row r="39" spans="1:7" ht="26.25" customHeight="1">
      <c r="A39" s="121" t="s">
        <v>22</v>
      </c>
      <c r="B39" s="97" t="s">
        <v>1203</v>
      </c>
      <c r="C39" s="101" t="s">
        <v>1204</v>
      </c>
      <c r="D39" s="101" t="s">
        <v>1195</v>
      </c>
      <c r="E39" s="119">
        <v>1</v>
      </c>
      <c r="F39" s="125">
        <v>18.8</v>
      </c>
      <c r="G39" s="128">
        <v>18.8</v>
      </c>
    </row>
    <row r="40" spans="1:7" ht="27.75" customHeight="1">
      <c r="A40" s="121" t="s">
        <v>22</v>
      </c>
      <c r="B40" s="100" t="s">
        <v>1205</v>
      </c>
      <c r="C40" s="101" t="s">
        <v>1206</v>
      </c>
      <c r="D40" s="101" t="s">
        <v>1195</v>
      </c>
      <c r="E40" s="98">
        <v>0.5</v>
      </c>
      <c r="F40" s="126">
        <v>14.37</v>
      </c>
      <c r="G40" s="128">
        <v>7.1849999999999996</v>
      </c>
    </row>
    <row r="41" spans="1:7">
      <c r="A41" s="110"/>
      <c r="B41" s="110"/>
      <c r="C41" s="110"/>
      <c r="D41" s="110"/>
      <c r="E41" s="111"/>
      <c r="F41" s="110"/>
      <c r="G41" s="127">
        <v>194.56500000000003</v>
      </c>
    </row>
    <row r="43" spans="1:7" ht="47.25" customHeight="1">
      <c r="A43" s="120" t="s">
        <v>1065</v>
      </c>
      <c r="B43" s="106"/>
      <c r="C43" s="105" t="s">
        <v>1208</v>
      </c>
      <c r="D43" s="104" t="s">
        <v>1188</v>
      </c>
      <c r="E43" s="103" t="s">
        <v>1189</v>
      </c>
      <c r="F43" s="102" t="s">
        <v>1190</v>
      </c>
      <c r="G43" s="102" t="s">
        <v>1191</v>
      </c>
    </row>
    <row r="44" spans="1:7" ht="29.25" customHeight="1">
      <c r="A44" s="121" t="s">
        <v>175</v>
      </c>
      <c r="B44" s="100" t="s">
        <v>3</v>
      </c>
      <c r="C44" s="101" t="s">
        <v>1072</v>
      </c>
      <c r="D44" s="101" t="s">
        <v>151</v>
      </c>
      <c r="E44" s="99">
        <v>1</v>
      </c>
      <c r="F44" s="126">
        <v>172.5</v>
      </c>
      <c r="G44" s="128">
        <v>172.5</v>
      </c>
    </row>
    <row r="45" spans="1:7" ht="27.75" customHeight="1">
      <c r="A45" s="121" t="s">
        <v>22</v>
      </c>
      <c r="B45" s="97" t="s">
        <v>1203</v>
      </c>
      <c r="C45" s="101" t="s">
        <v>1204</v>
      </c>
      <c r="D45" s="101" t="s">
        <v>1195</v>
      </c>
      <c r="E45" s="119">
        <v>0.75</v>
      </c>
      <c r="F45" s="125">
        <v>18.8</v>
      </c>
      <c r="G45" s="128">
        <v>14.100000000000001</v>
      </c>
    </row>
    <row r="46" spans="1:7" ht="30.75" customHeight="1">
      <c r="A46" s="121" t="s">
        <v>22</v>
      </c>
      <c r="B46" s="100" t="s">
        <v>1205</v>
      </c>
      <c r="C46" s="101" t="s">
        <v>1206</v>
      </c>
      <c r="D46" s="101" t="s">
        <v>1195</v>
      </c>
      <c r="E46" s="98">
        <v>0.5</v>
      </c>
      <c r="F46" s="126">
        <v>14.37</v>
      </c>
      <c r="G46" s="128">
        <v>7.1849999999999996</v>
      </c>
    </row>
    <row r="47" spans="1:7">
      <c r="A47" s="110"/>
      <c r="B47" s="110"/>
      <c r="C47" s="110"/>
      <c r="D47" s="110"/>
      <c r="E47" s="111"/>
      <c r="F47" s="110"/>
      <c r="G47" s="127">
        <v>193.785</v>
      </c>
    </row>
    <row r="49" spans="1:7" ht="72" customHeight="1">
      <c r="A49" s="120" t="s">
        <v>1066</v>
      </c>
      <c r="B49" s="106"/>
      <c r="C49" s="105" t="s">
        <v>1209</v>
      </c>
      <c r="D49" s="104" t="s">
        <v>1188</v>
      </c>
      <c r="E49" s="103" t="s">
        <v>1189</v>
      </c>
      <c r="F49" s="102" t="s">
        <v>1190</v>
      </c>
      <c r="G49" s="102" t="s">
        <v>1191</v>
      </c>
    </row>
    <row r="50" spans="1:7" ht="53.25" customHeight="1">
      <c r="A50" s="121" t="s">
        <v>175</v>
      </c>
      <c r="B50" s="100" t="s">
        <v>3</v>
      </c>
      <c r="C50" s="101" t="s">
        <v>1082</v>
      </c>
      <c r="D50" s="101" t="s">
        <v>151</v>
      </c>
      <c r="E50" s="99">
        <v>1</v>
      </c>
      <c r="F50" s="126">
        <v>794.98</v>
      </c>
      <c r="G50" s="128">
        <v>794.98</v>
      </c>
    </row>
    <row r="51" spans="1:7" ht="25.5" customHeight="1">
      <c r="A51" s="121" t="s">
        <v>22</v>
      </c>
      <c r="B51" s="97" t="s">
        <v>1203</v>
      </c>
      <c r="C51" s="101" t="s">
        <v>1204</v>
      </c>
      <c r="D51" s="101" t="s">
        <v>1195</v>
      </c>
      <c r="E51" s="119">
        <v>2</v>
      </c>
      <c r="F51" s="125">
        <v>18.8</v>
      </c>
      <c r="G51" s="128">
        <v>37.6</v>
      </c>
    </row>
    <row r="52" spans="1:7" ht="25.5" customHeight="1">
      <c r="A52" s="121" t="s">
        <v>22</v>
      </c>
      <c r="B52" s="100" t="s">
        <v>1205</v>
      </c>
      <c r="C52" s="101" t="s">
        <v>1206</v>
      </c>
      <c r="D52" s="101" t="s">
        <v>1195</v>
      </c>
      <c r="E52" s="98">
        <v>4</v>
      </c>
      <c r="F52" s="126">
        <v>14.37</v>
      </c>
      <c r="G52" s="128">
        <v>57.48</v>
      </c>
    </row>
    <row r="53" spans="1:7">
      <c r="A53" s="110"/>
      <c r="B53" s="110"/>
      <c r="C53" s="110"/>
      <c r="D53" s="110"/>
      <c r="E53" s="111"/>
      <c r="F53" s="110"/>
      <c r="G53" s="127">
        <v>890.06000000000006</v>
      </c>
    </row>
    <row r="55" spans="1:7" ht="76.5" customHeight="1">
      <c r="A55" s="120" t="s">
        <v>1067</v>
      </c>
      <c r="B55" s="106"/>
      <c r="C55" s="105" t="s">
        <v>1210</v>
      </c>
      <c r="D55" s="104" t="s">
        <v>1188</v>
      </c>
      <c r="E55" s="103" t="s">
        <v>1189</v>
      </c>
      <c r="F55" s="102" t="s">
        <v>1190</v>
      </c>
      <c r="G55" s="102" t="s">
        <v>1191</v>
      </c>
    </row>
    <row r="56" spans="1:7" ht="61.5" customHeight="1">
      <c r="A56" s="121" t="s">
        <v>175</v>
      </c>
      <c r="B56" s="100" t="s">
        <v>3</v>
      </c>
      <c r="C56" s="101" t="s">
        <v>1211</v>
      </c>
      <c r="D56" s="101" t="s">
        <v>151</v>
      </c>
      <c r="E56" s="99">
        <v>1</v>
      </c>
      <c r="F56" s="126">
        <v>733.87</v>
      </c>
      <c r="G56" s="128">
        <v>733.87</v>
      </c>
    </row>
    <row r="57" spans="1:7" ht="27" customHeight="1">
      <c r="A57" s="121" t="s">
        <v>22</v>
      </c>
      <c r="B57" s="97" t="s">
        <v>1203</v>
      </c>
      <c r="C57" s="101" t="s">
        <v>1204</v>
      </c>
      <c r="D57" s="101" t="s">
        <v>1195</v>
      </c>
      <c r="E57" s="119">
        <v>3</v>
      </c>
      <c r="F57" s="125">
        <v>18.8</v>
      </c>
      <c r="G57" s="128">
        <v>56.400000000000006</v>
      </c>
    </row>
    <row r="58" spans="1:7" ht="32.25" customHeight="1">
      <c r="A58" s="121" t="s">
        <v>22</v>
      </c>
      <c r="B58" s="100" t="s">
        <v>1205</v>
      </c>
      <c r="C58" s="101" t="s">
        <v>1206</v>
      </c>
      <c r="D58" s="101" t="s">
        <v>1195</v>
      </c>
      <c r="E58" s="98">
        <v>6</v>
      </c>
      <c r="F58" s="126">
        <v>14.37</v>
      </c>
      <c r="G58" s="128">
        <v>86.22</v>
      </c>
    </row>
    <row r="59" spans="1:7">
      <c r="A59" s="110"/>
      <c r="B59" s="110"/>
      <c r="C59" s="110"/>
      <c r="D59" s="110"/>
      <c r="E59" s="111"/>
      <c r="F59" s="110"/>
      <c r="G59" s="127">
        <v>876.49</v>
      </c>
    </row>
    <row r="61" spans="1:7" ht="64.5" customHeight="1">
      <c r="A61" s="120" t="s">
        <v>1068</v>
      </c>
      <c r="B61" s="106"/>
      <c r="C61" s="105" t="s">
        <v>1212</v>
      </c>
      <c r="D61" s="104" t="s">
        <v>1188</v>
      </c>
      <c r="E61" s="103" t="s">
        <v>1189</v>
      </c>
      <c r="F61" s="102" t="s">
        <v>1190</v>
      </c>
      <c r="G61" s="102" t="s">
        <v>1191</v>
      </c>
    </row>
    <row r="62" spans="1:7" ht="48.75" customHeight="1">
      <c r="A62" s="121" t="s">
        <v>175</v>
      </c>
      <c r="B62" s="100" t="s">
        <v>3</v>
      </c>
      <c r="C62" s="101" t="s">
        <v>1213</v>
      </c>
      <c r="D62" s="101" t="s">
        <v>151</v>
      </c>
      <c r="E62" s="99">
        <v>1</v>
      </c>
      <c r="F62" s="126">
        <v>46.9</v>
      </c>
      <c r="G62" s="128">
        <v>46.9</v>
      </c>
    </row>
    <row r="63" spans="1:7" ht="32.25" customHeight="1">
      <c r="A63" s="121" t="s">
        <v>22</v>
      </c>
      <c r="B63" s="97" t="s">
        <v>1203</v>
      </c>
      <c r="C63" s="101" t="s">
        <v>1204</v>
      </c>
      <c r="D63" s="101" t="s">
        <v>1195</v>
      </c>
      <c r="E63" s="119">
        <v>1</v>
      </c>
      <c r="F63" s="125">
        <v>18.8</v>
      </c>
      <c r="G63" s="128">
        <v>18.8</v>
      </c>
    </row>
    <row r="64" spans="1:7" ht="30" customHeight="1">
      <c r="A64" s="121" t="s">
        <v>22</v>
      </c>
      <c r="B64" s="100" t="s">
        <v>1205</v>
      </c>
      <c r="C64" s="101" t="s">
        <v>1206</v>
      </c>
      <c r="D64" s="101" t="s">
        <v>1195</v>
      </c>
      <c r="E64" s="98">
        <v>2</v>
      </c>
      <c r="F64" s="126">
        <v>14.37</v>
      </c>
      <c r="G64" s="128">
        <v>28.74</v>
      </c>
    </row>
    <row r="65" spans="1:7">
      <c r="A65" s="110"/>
      <c r="B65" s="110"/>
      <c r="C65" s="110"/>
      <c r="D65" s="110"/>
      <c r="E65" s="111"/>
      <c r="F65" s="110"/>
      <c r="G65" s="127">
        <v>94.44</v>
      </c>
    </row>
    <row r="67" spans="1:7" ht="66" customHeight="1">
      <c r="A67" s="120" t="s">
        <v>1069</v>
      </c>
      <c r="B67" s="106"/>
      <c r="C67" s="105" t="s">
        <v>1214</v>
      </c>
      <c r="D67" s="104" t="s">
        <v>1188</v>
      </c>
      <c r="E67" s="103" t="s">
        <v>1189</v>
      </c>
      <c r="F67" s="102" t="s">
        <v>1190</v>
      </c>
      <c r="G67" s="102" t="s">
        <v>1191</v>
      </c>
    </row>
    <row r="68" spans="1:7" ht="52.5" customHeight="1">
      <c r="A68" s="121" t="s">
        <v>175</v>
      </c>
      <c r="B68" s="100" t="s">
        <v>3</v>
      </c>
      <c r="C68" s="101" t="s">
        <v>1215</v>
      </c>
      <c r="D68" s="101" t="s">
        <v>151</v>
      </c>
      <c r="E68" s="99">
        <v>1</v>
      </c>
      <c r="F68" s="126">
        <v>173.9</v>
      </c>
      <c r="G68" s="128">
        <v>173.9</v>
      </c>
    </row>
    <row r="69" spans="1:7" ht="31.5" customHeight="1">
      <c r="A69" s="121" t="s">
        <v>22</v>
      </c>
      <c r="B69" s="97" t="s">
        <v>1203</v>
      </c>
      <c r="C69" s="101" t="s">
        <v>1204</v>
      </c>
      <c r="D69" s="101" t="s">
        <v>1195</v>
      </c>
      <c r="E69" s="119">
        <v>1</v>
      </c>
      <c r="F69" s="125">
        <v>18.8</v>
      </c>
      <c r="G69" s="128">
        <v>18.8</v>
      </c>
    </row>
    <row r="70" spans="1:7" ht="25.5">
      <c r="A70" s="121" t="s">
        <v>22</v>
      </c>
      <c r="B70" s="100" t="s">
        <v>1205</v>
      </c>
      <c r="C70" s="101" t="s">
        <v>1206</v>
      </c>
      <c r="D70" s="101" t="s">
        <v>1195</v>
      </c>
      <c r="E70" s="98">
        <v>2</v>
      </c>
      <c r="F70" s="126">
        <v>14.37</v>
      </c>
      <c r="G70" s="128">
        <v>28.74</v>
      </c>
    </row>
    <row r="71" spans="1:7">
      <c r="A71" s="110"/>
      <c r="B71" s="110"/>
      <c r="C71" s="110"/>
      <c r="D71" s="110"/>
      <c r="E71" s="111"/>
      <c r="F71" s="110"/>
      <c r="G71" s="127">
        <v>221.44000000000003</v>
      </c>
    </row>
    <row r="73" spans="1:7" ht="61.5" customHeight="1">
      <c r="A73" s="120" t="s">
        <v>1079</v>
      </c>
      <c r="B73" s="106"/>
      <c r="C73" s="105" t="s">
        <v>1216</v>
      </c>
      <c r="D73" s="104" t="s">
        <v>1188</v>
      </c>
      <c r="E73" s="103" t="s">
        <v>1189</v>
      </c>
      <c r="F73" s="102" t="s">
        <v>1190</v>
      </c>
      <c r="G73" s="102" t="s">
        <v>1191</v>
      </c>
    </row>
    <row r="74" spans="1:7" ht="44.25" customHeight="1">
      <c r="A74" s="121" t="s">
        <v>175</v>
      </c>
      <c r="B74" s="100" t="s">
        <v>3</v>
      </c>
      <c r="C74" s="101" t="s">
        <v>1217</v>
      </c>
      <c r="D74" s="101" t="s">
        <v>151</v>
      </c>
      <c r="E74" s="99">
        <v>1</v>
      </c>
      <c r="F74" s="126">
        <v>49.99</v>
      </c>
      <c r="G74" s="128">
        <v>49.99</v>
      </c>
    </row>
    <row r="75" spans="1:7" ht="25.5" customHeight="1">
      <c r="A75" s="121" t="s">
        <v>22</v>
      </c>
      <c r="B75" s="97" t="s">
        <v>1203</v>
      </c>
      <c r="C75" s="101" t="s">
        <v>1204</v>
      </c>
      <c r="D75" s="101" t="s">
        <v>1195</v>
      </c>
      <c r="E75" s="119">
        <v>1</v>
      </c>
      <c r="F75" s="125">
        <v>18.8</v>
      </c>
      <c r="G75" s="128">
        <v>18.8</v>
      </c>
    </row>
    <row r="76" spans="1:7" ht="28.5" customHeight="1">
      <c r="A76" s="121" t="s">
        <v>22</v>
      </c>
      <c r="B76" s="100" t="s">
        <v>1205</v>
      </c>
      <c r="C76" s="101" t="s">
        <v>1206</v>
      </c>
      <c r="D76" s="101" t="s">
        <v>1195</v>
      </c>
      <c r="E76" s="98">
        <v>0.5</v>
      </c>
      <c r="F76" s="126">
        <v>14.37</v>
      </c>
      <c r="G76" s="128">
        <v>7.1849999999999996</v>
      </c>
    </row>
    <row r="77" spans="1:7">
      <c r="A77" s="110"/>
      <c r="B77" s="110"/>
      <c r="C77" s="110"/>
      <c r="D77" s="110"/>
      <c r="E77" s="111"/>
      <c r="F77" s="110"/>
      <c r="G77" s="127">
        <v>75.975000000000009</v>
      </c>
    </row>
    <row r="79" spans="1:7" ht="51.75" customHeight="1">
      <c r="A79" s="120" t="s">
        <v>1080</v>
      </c>
      <c r="B79" s="106"/>
      <c r="C79" s="105" t="s">
        <v>1218</v>
      </c>
      <c r="D79" s="104" t="s">
        <v>1188</v>
      </c>
      <c r="E79" s="103" t="s">
        <v>1189</v>
      </c>
      <c r="F79" s="102" t="s">
        <v>1190</v>
      </c>
      <c r="G79" s="102" t="s">
        <v>1191</v>
      </c>
    </row>
    <row r="80" spans="1:7" ht="37.5" customHeight="1">
      <c r="A80" s="121" t="s">
        <v>175</v>
      </c>
      <c r="B80" s="100" t="s">
        <v>3</v>
      </c>
      <c r="C80" s="101" t="s">
        <v>280</v>
      </c>
      <c r="D80" s="101" t="s">
        <v>151</v>
      </c>
      <c r="E80" s="99">
        <v>1</v>
      </c>
      <c r="F80" s="126">
        <v>423.21</v>
      </c>
      <c r="G80" s="128">
        <v>423.21</v>
      </c>
    </row>
    <row r="81" spans="1:7" ht="27" customHeight="1">
      <c r="A81" s="121" t="s">
        <v>22</v>
      </c>
      <c r="B81" s="97" t="s">
        <v>1203</v>
      </c>
      <c r="C81" s="101" t="s">
        <v>1204</v>
      </c>
      <c r="D81" s="101" t="s">
        <v>1195</v>
      </c>
      <c r="E81" s="119">
        <v>1</v>
      </c>
      <c r="F81" s="125">
        <v>18.8</v>
      </c>
      <c r="G81" s="128">
        <v>18.8</v>
      </c>
    </row>
    <row r="82" spans="1:7" ht="27.75" customHeight="1">
      <c r="A82" s="121" t="s">
        <v>22</v>
      </c>
      <c r="B82" s="100" t="s">
        <v>1205</v>
      </c>
      <c r="C82" s="101" t="s">
        <v>1206</v>
      </c>
      <c r="D82" s="101" t="s">
        <v>1195</v>
      </c>
      <c r="E82" s="98">
        <v>3</v>
      </c>
      <c r="F82" s="126">
        <v>14.37</v>
      </c>
      <c r="G82" s="128">
        <v>43.11</v>
      </c>
    </row>
    <row r="83" spans="1:7">
      <c r="A83" s="110"/>
      <c r="B83" s="110"/>
      <c r="C83" s="110"/>
      <c r="D83" s="110"/>
      <c r="E83" s="111"/>
      <c r="F83" s="110"/>
      <c r="G83" s="127">
        <v>485.12</v>
      </c>
    </row>
    <row r="85" spans="1:7" ht="34.5" customHeight="1">
      <c r="A85" s="120" t="s">
        <v>1081</v>
      </c>
      <c r="B85" s="106"/>
      <c r="C85" s="105" t="s">
        <v>1219</v>
      </c>
      <c r="D85" s="104" t="s">
        <v>1188</v>
      </c>
      <c r="E85" s="103" t="s">
        <v>1189</v>
      </c>
      <c r="F85" s="102" t="s">
        <v>1190</v>
      </c>
      <c r="G85" s="102" t="s">
        <v>1191</v>
      </c>
    </row>
    <row r="86" spans="1:7" ht="23.25" customHeight="1">
      <c r="A86" s="121" t="s">
        <v>175</v>
      </c>
      <c r="B86" s="100" t="s">
        <v>3</v>
      </c>
      <c r="C86" s="101" t="s">
        <v>174</v>
      </c>
      <c r="D86" s="101" t="s">
        <v>151</v>
      </c>
      <c r="E86" s="99">
        <v>1</v>
      </c>
      <c r="F86" s="126">
        <v>248</v>
      </c>
      <c r="G86" s="128">
        <v>248</v>
      </c>
    </row>
    <row r="87" spans="1:7" ht="27" customHeight="1">
      <c r="A87" s="121" t="s">
        <v>22</v>
      </c>
      <c r="B87" s="97" t="s">
        <v>1203</v>
      </c>
      <c r="C87" s="101" t="s">
        <v>1204</v>
      </c>
      <c r="D87" s="101" t="s">
        <v>1195</v>
      </c>
      <c r="E87" s="119">
        <v>16</v>
      </c>
      <c r="F87" s="125">
        <v>18.8</v>
      </c>
      <c r="G87" s="128">
        <v>300.8</v>
      </c>
    </row>
    <row r="88" spans="1:7" ht="26.25" customHeight="1">
      <c r="A88" s="121" t="s">
        <v>22</v>
      </c>
      <c r="B88" s="100" t="s">
        <v>1205</v>
      </c>
      <c r="C88" s="101" t="s">
        <v>1206</v>
      </c>
      <c r="D88" s="101" t="s">
        <v>1195</v>
      </c>
      <c r="E88" s="98">
        <v>32</v>
      </c>
      <c r="F88" s="126">
        <v>14.37</v>
      </c>
      <c r="G88" s="128">
        <v>459.84</v>
      </c>
    </row>
    <row r="89" spans="1:7">
      <c r="A89" s="110"/>
      <c r="B89" s="110"/>
      <c r="C89" s="110"/>
      <c r="D89" s="110"/>
      <c r="E89" s="111"/>
      <c r="F89" s="110"/>
      <c r="G89" s="127">
        <v>1008.6399999999999</v>
      </c>
    </row>
    <row r="91" spans="1:7" ht="38.25" customHeight="1">
      <c r="A91" s="120" t="s">
        <v>1088</v>
      </c>
      <c r="B91" s="106"/>
      <c r="C91" s="105" t="s">
        <v>1220</v>
      </c>
      <c r="D91" s="104" t="s">
        <v>1188</v>
      </c>
      <c r="E91" s="103" t="s">
        <v>1189</v>
      </c>
      <c r="F91" s="102" t="s">
        <v>1190</v>
      </c>
      <c r="G91" s="102" t="s">
        <v>1191</v>
      </c>
    </row>
    <row r="92" spans="1:7" ht="28.5" customHeight="1">
      <c r="A92" s="121" t="s">
        <v>175</v>
      </c>
      <c r="B92" s="100" t="s">
        <v>3</v>
      </c>
      <c r="C92" s="101" t="s">
        <v>176</v>
      </c>
      <c r="D92" s="101" t="s">
        <v>151</v>
      </c>
      <c r="E92" s="99">
        <v>1</v>
      </c>
      <c r="F92" s="126">
        <v>337.68</v>
      </c>
      <c r="G92" s="128">
        <v>337.68</v>
      </c>
    </row>
    <row r="93" spans="1:7" ht="27" customHeight="1">
      <c r="A93" s="121" t="s">
        <v>22</v>
      </c>
      <c r="B93" s="97" t="s">
        <v>1203</v>
      </c>
      <c r="C93" s="101" t="s">
        <v>1204</v>
      </c>
      <c r="D93" s="101" t="s">
        <v>1195</v>
      </c>
      <c r="E93" s="119">
        <v>24</v>
      </c>
      <c r="F93" s="125">
        <v>18.8</v>
      </c>
      <c r="G93" s="128">
        <v>451.20000000000005</v>
      </c>
    </row>
    <row r="94" spans="1:7" ht="26.25" customHeight="1">
      <c r="A94" s="121" t="s">
        <v>22</v>
      </c>
      <c r="B94" s="100" t="s">
        <v>1205</v>
      </c>
      <c r="C94" s="101" t="s">
        <v>1206</v>
      </c>
      <c r="D94" s="101" t="s">
        <v>1195</v>
      </c>
      <c r="E94" s="98">
        <v>48</v>
      </c>
      <c r="F94" s="126">
        <v>14.37</v>
      </c>
      <c r="G94" s="128">
        <v>689.76</v>
      </c>
    </row>
    <row r="95" spans="1:7">
      <c r="A95" s="110"/>
      <c r="B95" s="110"/>
      <c r="C95" s="110"/>
      <c r="D95" s="110"/>
      <c r="E95" s="111"/>
      <c r="F95" s="110"/>
      <c r="G95" s="127">
        <v>1478.64</v>
      </c>
    </row>
    <row r="97" spans="1:7" ht="66" customHeight="1">
      <c r="A97" s="120" t="s">
        <v>1089</v>
      </c>
      <c r="B97" s="106"/>
      <c r="C97" s="105" t="s">
        <v>1221</v>
      </c>
      <c r="D97" s="104" t="s">
        <v>1188</v>
      </c>
      <c r="E97" s="103" t="s">
        <v>1189</v>
      </c>
      <c r="F97" s="102" t="s">
        <v>1190</v>
      </c>
      <c r="G97" s="102" t="s">
        <v>1191</v>
      </c>
    </row>
    <row r="98" spans="1:7" ht="52.5" customHeight="1">
      <c r="A98" s="121" t="s">
        <v>175</v>
      </c>
      <c r="B98" s="100" t="s">
        <v>3</v>
      </c>
      <c r="C98" s="101" t="s">
        <v>1222</v>
      </c>
      <c r="D98" s="101" t="s">
        <v>151</v>
      </c>
      <c r="E98" s="99">
        <v>1</v>
      </c>
      <c r="F98" s="126">
        <v>118.74</v>
      </c>
      <c r="G98" s="128">
        <v>118.74</v>
      </c>
    </row>
    <row r="99" spans="1:7" ht="25.5" customHeight="1">
      <c r="A99" s="121" t="s">
        <v>22</v>
      </c>
      <c r="B99" s="97" t="s">
        <v>1203</v>
      </c>
      <c r="C99" s="101" t="s">
        <v>1204</v>
      </c>
      <c r="D99" s="101" t="s">
        <v>1195</v>
      </c>
      <c r="E99" s="119">
        <v>8</v>
      </c>
      <c r="F99" s="125">
        <v>18.8</v>
      </c>
      <c r="G99" s="128">
        <v>150.4</v>
      </c>
    </row>
    <row r="100" spans="1:7" ht="26.25" customHeight="1">
      <c r="A100" s="121" t="s">
        <v>22</v>
      </c>
      <c r="B100" s="100" t="s">
        <v>1205</v>
      </c>
      <c r="C100" s="101" t="s">
        <v>1206</v>
      </c>
      <c r="D100" s="101" t="s">
        <v>1195</v>
      </c>
      <c r="E100" s="98">
        <v>16</v>
      </c>
      <c r="F100" s="126">
        <v>14.37</v>
      </c>
      <c r="G100" s="128">
        <v>229.92</v>
      </c>
    </row>
    <row r="101" spans="1:7">
      <c r="A101" s="110"/>
      <c r="B101" s="110"/>
      <c r="C101" s="110"/>
      <c r="D101" s="110"/>
      <c r="E101" s="111"/>
      <c r="F101" s="110"/>
      <c r="G101" s="127">
        <v>499.05999999999995</v>
      </c>
    </row>
    <row r="103" spans="1:7" ht="57" customHeight="1">
      <c r="A103" s="120" t="s">
        <v>1090</v>
      </c>
      <c r="B103" s="106"/>
      <c r="C103" s="105" t="s">
        <v>1223</v>
      </c>
      <c r="D103" s="104" t="s">
        <v>1188</v>
      </c>
      <c r="E103" s="103" t="s">
        <v>1189</v>
      </c>
      <c r="F103" s="102" t="s">
        <v>1190</v>
      </c>
      <c r="G103" s="102" t="s">
        <v>1191</v>
      </c>
    </row>
    <row r="104" spans="1:7" ht="45.75" customHeight="1">
      <c r="A104" s="121" t="s">
        <v>175</v>
      </c>
      <c r="B104" s="100" t="s">
        <v>3</v>
      </c>
      <c r="C104" s="101" t="s">
        <v>1224</v>
      </c>
      <c r="D104" s="101" t="s">
        <v>151</v>
      </c>
      <c r="E104" s="99">
        <v>1</v>
      </c>
      <c r="F104" s="126">
        <v>105.19</v>
      </c>
      <c r="G104" s="128">
        <v>105.19</v>
      </c>
    </row>
    <row r="105" spans="1:7" ht="27.75" customHeight="1">
      <c r="A105" s="121" t="s">
        <v>22</v>
      </c>
      <c r="B105" s="97" t="s">
        <v>1203</v>
      </c>
      <c r="C105" s="101" t="s">
        <v>1204</v>
      </c>
      <c r="D105" s="101" t="s">
        <v>1195</v>
      </c>
      <c r="E105" s="119">
        <v>3</v>
      </c>
      <c r="F105" s="125">
        <v>18.8</v>
      </c>
      <c r="G105" s="128">
        <v>56.400000000000006</v>
      </c>
    </row>
    <row r="106" spans="1:7" ht="24" customHeight="1">
      <c r="A106" s="121" t="s">
        <v>22</v>
      </c>
      <c r="B106" s="100" t="s">
        <v>1205</v>
      </c>
      <c r="C106" s="101" t="s">
        <v>1206</v>
      </c>
      <c r="D106" s="101" t="s">
        <v>1195</v>
      </c>
      <c r="E106" s="98">
        <v>3</v>
      </c>
      <c r="F106" s="126">
        <v>14.37</v>
      </c>
      <c r="G106" s="128">
        <v>43.11</v>
      </c>
    </row>
    <row r="107" spans="1:7">
      <c r="A107" s="110"/>
      <c r="B107" s="110"/>
      <c r="C107" s="110"/>
      <c r="D107" s="110"/>
      <c r="E107" s="111"/>
      <c r="F107" s="110"/>
      <c r="G107" s="127">
        <v>204.7</v>
      </c>
    </row>
    <row r="109" spans="1:7" ht="48.75" customHeight="1">
      <c r="A109" s="120" t="s">
        <v>1091</v>
      </c>
      <c r="B109" s="106"/>
      <c r="C109" s="105" t="s">
        <v>1225</v>
      </c>
      <c r="D109" s="104" t="s">
        <v>1188</v>
      </c>
      <c r="E109" s="103" t="s">
        <v>1189</v>
      </c>
      <c r="F109" s="102" t="s">
        <v>1190</v>
      </c>
      <c r="G109" s="102" t="s">
        <v>1191</v>
      </c>
    </row>
    <row r="110" spans="1:7" ht="27.75" customHeight="1">
      <c r="A110" s="121" t="s">
        <v>175</v>
      </c>
      <c r="B110" s="100" t="s">
        <v>3</v>
      </c>
      <c r="C110" s="101" t="s">
        <v>202</v>
      </c>
      <c r="D110" s="101" t="s">
        <v>151</v>
      </c>
      <c r="E110" s="99">
        <v>1</v>
      </c>
      <c r="F110" s="126">
        <v>1.65</v>
      </c>
      <c r="G110" s="128">
        <v>1.65</v>
      </c>
    </row>
    <row r="111" spans="1:7" ht="20.25" customHeight="1">
      <c r="A111" s="121" t="s">
        <v>22</v>
      </c>
      <c r="B111" s="97" t="s">
        <v>1203</v>
      </c>
      <c r="C111" s="101" t="s">
        <v>1204</v>
      </c>
      <c r="D111" s="101" t="s">
        <v>1195</v>
      </c>
      <c r="E111" s="119">
        <v>0.1</v>
      </c>
      <c r="F111" s="125">
        <v>18.8</v>
      </c>
      <c r="G111" s="128">
        <v>1.8800000000000001</v>
      </c>
    </row>
    <row r="112" spans="1:7" ht="24" customHeight="1">
      <c r="A112" s="121" t="s">
        <v>22</v>
      </c>
      <c r="B112" s="100" t="s">
        <v>1205</v>
      </c>
      <c r="C112" s="101" t="s">
        <v>1206</v>
      </c>
      <c r="D112" s="101" t="s">
        <v>1195</v>
      </c>
      <c r="E112" s="98">
        <v>0.1</v>
      </c>
      <c r="F112" s="126">
        <v>14.37</v>
      </c>
      <c r="G112" s="128">
        <v>1.4370000000000001</v>
      </c>
    </row>
    <row r="113" spans="1:7">
      <c r="A113" s="110"/>
      <c r="B113" s="110"/>
      <c r="C113" s="110"/>
      <c r="D113" s="110"/>
      <c r="E113" s="111"/>
      <c r="F113" s="110"/>
      <c r="G113" s="127">
        <v>4.9670000000000005</v>
      </c>
    </row>
    <row r="115" spans="1:7" ht="42" customHeight="1">
      <c r="A115" s="120" t="s">
        <v>1092</v>
      </c>
      <c r="B115" s="106"/>
      <c r="C115" s="105" t="s">
        <v>1226</v>
      </c>
      <c r="D115" s="104" t="s">
        <v>1188</v>
      </c>
      <c r="E115" s="103" t="s">
        <v>1189</v>
      </c>
      <c r="F115" s="102" t="s">
        <v>1190</v>
      </c>
      <c r="G115" s="102" t="s">
        <v>1191</v>
      </c>
    </row>
    <row r="116" spans="1:7" ht="28.5" customHeight="1">
      <c r="A116" s="121" t="s">
        <v>175</v>
      </c>
      <c r="B116" s="100" t="s">
        <v>3</v>
      </c>
      <c r="C116" s="101" t="s">
        <v>1227</v>
      </c>
      <c r="D116" s="101" t="s">
        <v>151</v>
      </c>
      <c r="E116" s="99">
        <v>1</v>
      </c>
      <c r="F116" s="126">
        <v>5.69</v>
      </c>
      <c r="G116" s="128">
        <v>5.69</v>
      </c>
    </row>
    <row r="117" spans="1:7" ht="27.75" customHeight="1">
      <c r="A117" s="121" t="s">
        <v>22</v>
      </c>
      <c r="B117" s="97" t="s">
        <v>1203</v>
      </c>
      <c r="C117" s="101" t="s">
        <v>1204</v>
      </c>
      <c r="D117" s="101" t="s">
        <v>1195</v>
      </c>
      <c r="E117" s="119">
        <v>0.2</v>
      </c>
      <c r="F117" s="125">
        <v>18.8</v>
      </c>
      <c r="G117" s="128">
        <v>3.7600000000000002</v>
      </c>
    </row>
    <row r="118" spans="1:7" ht="33" customHeight="1">
      <c r="A118" s="121" t="s">
        <v>22</v>
      </c>
      <c r="B118" s="100" t="s">
        <v>1205</v>
      </c>
      <c r="C118" s="101" t="s">
        <v>1206</v>
      </c>
      <c r="D118" s="101" t="s">
        <v>1195</v>
      </c>
      <c r="E118" s="98">
        <v>0.2</v>
      </c>
      <c r="F118" s="126">
        <v>14.37</v>
      </c>
      <c r="G118" s="128">
        <v>2.8740000000000001</v>
      </c>
    </row>
    <row r="119" spans="1:7">
      <c r="A119" s="110"/>
      <c r="B119" s="110"/>
      <c r="C119" s="110"/>
      <c r="D119" s="110"/>
      <c r="E119" s="111"/>
      <c r="F119" s="110"/>
      <c r="G119" s="127">
        <v>12.324000000000002</v>
      </c>
    </row>
  </sheetData>
  <mergeCells count="3">
    <mergeCell ref="D1:G4"/>
    <mergeCell ref="A5:G5"/>
    <mergeCell ref="A1:C4"/>
  </mergeCells>
  <pageMargins left="0.19685039370078741" right="0.19685039370078741" top="0.78740157480314965" bottom="0.98425196850393704" header="0.31496062992125984" footer="0.31496062992125984"/>
  <pageSetup paperSize="9" orientation="portrait" r:id="rId1"/>
  <headerFooter>
    <oddFooter>&amp;C
__________________________
GABRIEL PINHEIRO RODRIGUES
ENGº CIVIL CREA 189.710/D
&amp;R&amp;P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9"/>
  <sheetViews>
    <sheetView workbookViewId="0">
      <selection activeCell="G21" sqref="G21"/>
    </sheetView>
  </sheetViews>
  <sheetFormatPr defaultRowHeight="12.75"/>
  <cols>
    <col min="1" max="1" width="39.42578125" customWidth="1"/>
    <col min="2" max="2" width="27.7109375" customWidth="1"/>
  </cols>
  <sheetData>
    <row r="1" spans="1:3" ht="16.5" thickBot="1">
      <c r="A1" s="160" t="s">
        <v>1161</v>
      </c>
      <c r="B1" s="161"/>
      <c r="C1" s="162"/>
    </row>
    <row r="2" spans="1:3">
      <c r="A2" s="93" t="s">
        <v>1162</v>
      </c>
      <c r="B2" s="92" t="s">
        <v>1163</v>
      </c>
      <c r="C2" s="91">
        <f>(100/100)</f>
        <v>1</v>
      </c>
    </row>
    <row r="3" spans="1:3">
      <c r="A3" s="93" t="s">
        <v>1164</v>
      </c>
      <c r="B3" s="92" t="s">
        <v>1165</v>
      </c>
      <c r="C3" s="91">
        <f>(4.89/100)</f>
        <v>4.8899999999999999E-2</v>
      </c>
    </row>
    <row r="4" spans="1:3">
      <c r="A4" s="93" t="s">
        <v>1166</v>
      </c>
      <c r="B4" s="92" t="s">
        <v>1167</v>
      </c>
      <c r="C4" s="91">
        <f>(7.97/100)</f>
        <v>7.9699999999999993E-2</v>
      </c>
    </row>
    <row r="5" spans="1:3">
      <c r="A5" s="93" t="s">
        <v>1168</v>
      </c>
      <c r="B5" s="92" t="s">
        <v>1169</v>
      </c>
      <c r="C5" s="91">
        <f>(1.39/100)</f>
        <v>1.3899999999999999E-2</v>
      </c>
    </row>
    <row r="6" spans="1:3">
      <c r="A6" s="93" t="s">
        <v>1170</v>
      </c>
      <c r="B6" s="90"/>
      <c r="C6" s="91">
        <f>(2.27/100)</f>
        <v>2.2700000000000001E-2</v>
      </c>
    </row>
    <row r="7" spans="1:3">
      <c r="A7" s="93" t="s">
        <v>1171</v>
      </c>
      <c r="B7" s="92" t="s">
        <v>1172</v>
      </c>
      <c r="C7" s="91">
        <f>+(1/100)</f>
        <v>0.01</v>
      </c>
    </row>
    <row r="8" spans="1:3">
      <c r="A8" s="93" t="s">
        <v>1173</v>
      </c>
      <c r="B8" s="92" t="s">
        <v>1174</v>
      </c>
      <c r="C8" s="91">
        <f>+(1.27/100)</f>
        <v>1.2699999999999999E-2</v>
      </c>
    </row>
    <row r="9" spans="1:3">
      <c r="A9" s="93" t="s">
        <v>1175</v>
      </c>
      <c r="B9" s="92" t="s">
        <v>1176</v>
      </c>
      <c r="C9" s="91">
        <f>(4.65/100)</f>
        <v>4.6500000000000007E-2</v>
      </c>
    </row>
    <row r="10" spans="1:3">
      <c r="A10" s="93" t="s">
        <v>1177</v>
      </c>
      <c r="B10" s="92" t="s">
        <v>1177</v>
      </c>
      <c r="C10" s="91">
        <f>(1/100)</f>
        <v>0.01</v>
      </c>
    </row>
    <row r="11" spans="1:3">
      <c r="A11" s="93" t="s">
        <v>1178</v>
      </c>
      <c r="B11" s="92" t="s">
        <v>1178</v>
      </c>
      <c r="C11" s="91">
        <f>(0.65/100)</f>
        <v>6.5000000000000006E-3</v>
      </c>
    </row>
    <row r="12" spans="1:3">
      <c r="A12" s="93" t="s">
        <v>1179</v>
      </c>
      <c r="B12" s="92" t="s">
        <v>1180</v>
      </c>
      <c r="C12" s="91">
        <f>(3/100)</f>
        <v>0.03</v>
      </c>
    </row>
    <row r="13" spans="1:3">
      <c r="A13" s="93" t="s">
        <v>1181</v>
      </c>
      <c r="B13" s="92" t="s">
        <v>1182</v>
      </c>
      <c r="C13" s="91">
        <f>(4.5/100)</f>
        <v>4.4999999999999998E-2</v>
      </c>
    </row>
    <row r="14" spans="1:3" ht="13.5" thickBot="1">
      <c r="A14" s="89"/>
      <c r="B14" s="88"/>
      <c r="C14" s="87"/>
    </row>
    <row r="15" spans="1:3" ht="16.5" thickBot="1">
      <c r="A15" s="86" t="s">
        <v>1183</v>
      </c>
      <c r="B15" s="85"/>
      <c r="C15" s="84">
        <f>((1+(C3+C7+C8))*(1+C5)*(1+C4))/(1-(C9+C13))-1</f>
        <v>0.29123710580957618</v>
      </c>
    </row>
    <row r="16" spans="1:3">
      <c r="A16" s="83"/>
      <c r="C16" s="82"/>
    </row>
    <row r="17" spans="1:3">
      <c r="A17" s="83"/>
      <c r="C17" s="82"/>
    </row>
    <row r="18" spans="1:3">
      <c r="A18" s="83"/>
      <c r="C18" s="82"/>
    </row>
    <row r="19" spans="1:3">
      <c r="A19" s="83"/>
      <c r="C19" s="82"/>
    </row>
    <row r="20" spans="1:3">
      <c r="A20" s="83"/>
      <c r="C20" s="82"/>
    </row>
    <row r="21" spans="1:3">
      <c r="A21" s="83"/>
      <c r="C21" s="82"/>
    </row>
    <row r="22" spans="1:3">
      <c r="A22" s="83"/>
      <c r="C22" s="82"/>
    </row>
    <row r="23" spans="1:3">
      <c r="A23" s="83"/>
      <c r="C23" s="82"/>
    </row>
    <row r="24" spans="1:3">
      <c r="A24" s="83"/>
      <c r="C24" s="82"/>
    </row>
    <row r="25" spans="1:3">
      <c r="A25" s="83"/>
      <c r="C25" s="82"/>
    </row>
    <row r="26" spans="1:3">
      <c r="A26" s="83"/>
      <c r="C26" s="82"/>
    </row>
    <row r="27" spans="1:3">
      <c r="A27" s="83"/>
      <c r="C27" s="82"/>
    </row>
    <row r="28" spans="1:3">
      <c r="A28" s="83"/>
      <c r="C28" s="82"/>
    </row>
    <row r="29" spans="1:3">
      <c r="A29" s="83"/>
      <c r="C29" s="82"/>
    </row>
    <row r="30" spans="1:3">
      <c r="A30" s="83"/>
      <c r="C30" s="82"/>
    </row>
    <row r="31" spans="1:3">
      <c r="A31" s="83"/>
      <c r="C31" s="82"/>
    </row>
    <row r="32" spans="1:3">
      <c r="A32" s="83"/>
      <c r="C32" s="82"/>
    </row>
    <row r="33" spans="1:3">
      <c r="A33" s="83"/>
      <c r="C33" s="82"/>
    </row>
    <row r="34" spans="1:3">
      <c r="A34" s="83"/>
      <c r="C34" s="82"/>
    </row>
    <row r="35" spans="1:3">
      <c r="A35" s="83"/>
      <c r="C35" s="82"/>
    </row>
    <row r="36" spans="1:3">
      <c r="A36" s="83"/>
      <c r="C36" s="82"/>
    </row>
    <row r="37" spans="1:3">
      <c r="A37" s="83"/>
      <c r="C37" s="82"/>
    </row>
    <row r="38" spans="1:3">
      <c r="A38" s="83"/>
      <c r="C38" s="82"/>
    </row>
    <row r="39" spans="1:3">
      <c r="A39" s="83"/>
      <c r="C39" s="82"/>
    </row>
    <row r="40" spans="1:3">
      <c r="A40" s="83"/>
      <c r="C40" s="82"/>
    </row>
    <row r="41" spans="1:3">
      <c r="A41" s="83"/>
      <c r="C41" s="82"/>
    </row>
    <row r="42" spans="1:3">
      <c r="A42" s="83"/>
      <c r="C42" s="82"/>
    </row>
    <row r="43" spans="1:3">
      <c r="A43" s="83"/>
      <c r="C43" s="82"/>
    </row>
    <row r="44" spans="1:3">
      <c r="A44" s="83"/>
      <c r="C44" s="82"/>
    </row>
    <row r="45" spans="1:3">
      <c r="A45" s="83"/>
      <c r="C45" s="82"/>
    </row>
    <row r="46" spans="1:3">
      <c r="A46" s="83"/>
      <c r="C46" s="82"/>
    </row>
    <row r="47" spans="1:3">
      <c r="A47" s="83"/>
      <c r="C47" s="82"/>
    </row>
    <row r="48" spans="1:3">
      <c r="A48" s="83"/>
      <c r="C48" s="82"/>
    </row>
    <row r="49" spans="1:3" ht="13.5" thickBot="1">
      <c r="A49" s="81"/>
      <c r="B49" s="80"/>
      <c r="C49" s="79"/>
    </row>
  </sheetData>
  <mergeCells count="1">
    <mergeCell ref="A1:C1"/>
  </mergeCells>
  <pageMargins left="0.51181102362204722" right="0.51181102362204722" top="0.78740157480314965" bottom="0.78740157480314965" header="0.31496062992125984" footer="0.31496062992125984"/>
  <pageSetup paperSize="9" orientation="portrait" r:id="rId1"/>
  <headerFooter>
    <oddFooter>&amp;C________________________________
GABRIEL PINHEIRO RODRIGUES
ENGº CIVIL CREA 189.710/D
&amp;R&amp;P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2</vt:i4>
      </vt:variant>
    </vt:vector>
  </HeadingPairs>
  <TitlesOfParts>
    <vt:vector size="5" baseType="lpstr">
      <vt:lpstr>ESCOLA SANTA ROSA (2)</vt:lpstr>
      <vt:lpstr>COMPOSIÇÃO</vt:lpstr>
      <vt:lpstr>BDI</vt:lpstr>
      <vt:lpstr>'ESCOLA SANTA ROSA (2)'!Area_de_impressao</vt:lpstr>
      <vt:lpstr>'ESCOLA SANTA ROSA (2)'!Titulos_de_impressao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 Neiva Vieira</dc:creator>
  <cp:lastModifiedBy>William Obras</cp:lastModifiedBy>
  <cp:lastPrinted>2021-04-30T13:30:24Z</cp:lastPrinted>
  <dcterms:created xsi:type="dcterms:W3CDTF">2011-06-27T17:37:58Z</dcterms:created>
  <dcterms:modified xsi:type="dcterms:W3CDTF">2021-04-30T15:22:09Z</dcterms:modified>
</cp:coreProperties>
</file>