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W:\Shared With Me\Saude\ANO 2024\EDITAIS\CONCORRENCIA\04 2024 - Reforma CQP\"/>
    </mc:Choice>
  </mc:AlternateContent>
  <xr:revisionPtr revIDLastSave="0" documentId="8_{B4156904-6A4A-44D4-B16E-520BF3D731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8" i="1" l="1"/>
  <c r="I179" i="1"/>
  <c r="I180" i="1"/>
  <c r="I181" i="1"/>
  <c r="I182" i="1"/>
  <c r="I183" i="1"/>
  <c r="I184" i="1"/>
  <c r="I185" i="1"/>
  <c r="J185" i="1" s="1"/>
  <c r="I186" i="1"/>
  <c r="J186" i="1" s="1"/>
  <c r="I187" i="1"/>
  <c r="I188" i="1"/>
  <c r="I189" i="1"/>
  <c r="I190" i="1"/>
  <c r="I177" i="1"/>
  <c r="I156" i="1"/>
  <c r="I157" i="1"/>
  <c r="I158" i="1"/>
  <c r="I159" i="1"/>
  <c r="I160" i="1"/>
  <c r="I161" i="1"/>
  <c r="I162" i="1"/>
  <c r="J162" i="1" s="1"/>
  <c r="I163" i="1"/>
  <c r="I164" i="1"/>
  <c r="I165" i="1"/>
  <c r="J165" i="1" s="1"/>
  <c r="I166" i="1"/>
  <c r="J166" i="1" s="1"/>
  <c r="I167" i="1"/>
  <c r="I168" i="1"/>
  <c r="I169" i="1"/>
  <c r="I170" i="1"/>
  <c r="I171" i="1"/>
  <c r="I172" i="1"/>
  <c r="I155" i="1"/>
  <c r="I134" i="1"/>
  <c r="I135" i="1"/>
  <c r="I136" i="1"/>
  <c r="I137" i="1"/>
  <c r="I138" i="1"/>
  <c r="I139" i="1"/>
  <c r="I140" i="1"/>
  <c r="I141" i="1"/>
  <c r="I142" i="1"/>
  <c r="J142" i="1" s="1"/>
  <c r="I143" i="1"/>
  <c r="I144" i="1"/>
  <c r="I145" i="1"/>
  <c r="I146" i="1"/>
  <c r="I147" i="1"/>
  <c r="I148" i="1"/>
  <c r="I149" i="1"/>
  <c r="I150" i="1"/>
  <c r="I133" i="1"/>
  <c r="I111" i="1"/>
  <c r="I112" i="1"/>
  <c r="I113" i="1"/>
  <c r="I114" i="1"/>
  <c r="I115" i="1"/>
  <c r="I116" i="1"/>
  <c r="I117" i="1"/>
  <c r="J117" i="1" s="1"/>
  <c r="I118" i="1"/>
  <c r="I119" i="1"/>
  <c r="I120" i="1"/>
  <c r="I121" i="1"/>
  <c r="I122" i="1"/>
  <c r="I123" i="1"/>
  <c r="I124" i="1"/>
  <c r="I125" i="1"/>
  <c r="I126" i="1"/>
  <c r="I127" i="1"/>
  <c r="I128" i="1"/>
  <c r="I110" i="1"/>
  <c r="I88" i="1"/>
  <c r="I89" i="1"/>
  <c r="I90" i="1"/>
  <c r="I91" i="1"/>
  <c r="I92" i="1"/>
  <c r="I93" i="1"/>
  <c r="I94" i="1"/>
  <c r="I95" i="1"/>
  <c r="J95" i="1" s="1"/>
  <c r="I96" i="1"/>
  <c r="I97" i="1"/>
  <c r="I98" i="1"/>
  <c r="J98" i="1" s="1"/>
  <c r="I99" i="1"/>
  <c r="I100" i="1"/>
  <c r="I101" i="1"/>
  <c r="I102" i="1"/>
  <c r="I103" i="1"/>
  <c r="I104" i="1"/>
  <c r="I105" i="1"/>
  <c r="I87" i="1"/>
  <c r="I65" i="1"/>
  <c r="I66" i="1"/>
  <c r="I67" i="1"/>
  <c r="I68" i="1"/>
  <c r="I69" i="1"/>
  <c r="I70" i="1"/>
  <c r="I71" i="1"/>
  <c r="I72" i="1"/>
  <c r="J72" i="1" s="1"/>
  <c r="I73" i="1"/>
  <c r="I74" i="1"/>
  <c r="I75" i="1"/>
  <c r="J75" i="1" s="1"/>
  <c r="I76" i="1"/>
  <c r="J76" i="1" s="1"/>
  <c r="I77" i="1"/>
  <c r="I78" i="1"/>
  <c r="I79" i="1"/>
  <c r="I80" i="1"/>
  <c r="I81" i="1"/>
  <c r="I82" i="1"/>
  <c r="I64" i="1"/>
  <c r="I48" i="1"/>
  <c r="I49" i="1"/>
  <c r="I50" i="1"/>
  <c r="I51" i="1"/>
  <c r="I52" i="1"/>
  <c r="I53" i="1"/>
  <c r="I54" i="1"/>
  <c r="J54" i="1" s="1"/>
  <c r="I55" i="1"/>
  <c r="J55" i="1" s="1"/>
  <c r="I56" i="1"/>
  <c r="I57" i="1"/>
  <c r="I58" i="1"/>
  <c r="I59" i="1"/>
  <c r="J59" i="1" s="1"/>
  <c r="I44" i="1"/>
  <c r="I45" i="1"/>
  <c r="I46" i="1"/>
  <c r="I47" i="1"/>
  <c r="I43" i="1"/>
  <c r="I33" i="1"/>
  <c r="I34" i="1"/>
  <c r="I35" i="1"/>
  <c r="I36" i="1"/>
  <c r="I37" i="1"/>
  <c r="I38" i="1"/>
  <c r="I32" i="1"/>
  <c r="I9" i="1"/>
  <c r="J9" i="1" s="1"/>
  <c r="I10" i="1"/>
  <c r="I11" i="1"/>
  <c r="I12" i="1"/>
  <c r="I13" i="1"/>
  <c r="I14" i="1"/>
  <c r="I15" i="1"/>
  <c r="I16" i="1"/>
  <c r="I17" i="1"/>
  <c r="J17" i="1" s="1"/>
  <c r="I18" i="1"/>
  <c r="I19" i="1"/>
  <c r="I20" i="1"/>
  <c r="I21" i="1"/>
  <c r="I22" i="1"/>
  <c r="I23" i="1"/>
  <c r="I24" i="1"/>
  <c r="I25" i="1"/>
  <c r="I26" i="1"/>
  <c r="I27" i="1"/>
  <c r="I8" i="1"/>
  <c r="J168" i="1"/>
  <c r="J161" i="1"/>
  <c r="J143" i="1"/>
  <c r="J99" i="1"/>
  <c r="J116" i="1"/>
  <c r="J97" i="1"/>
  <c r="J96" i="1"/>
  <c r="J74" i="1"/>
  <c r="J73" i="1"/>
  <c r="J119" i="1"/>
  <c r="J118" i="1"/>
  <c r="J19" i="1"/>
  <c r="J20" i="1"/>
  <c r="J18" i="1"/>
  <c r="J16" i="1"/>
  <c r="J15" i="1"/>
  <c r="J163" i="1" l="1"/>
  <c r="J164" i="1"/>
  <c r="J91" i="1"/>
  <c r="J68" i="1"/>
  <c r="J179" i="1"/>
  <c r="J112" i="1"/>
  <c r="J146" i="1"/>
  <c r="J27" i="1"/>
  <c r="J8" i="1"/>
  <c r="J23" i="1"/>
  <c r="J24" i="1"/>
  <c r="J51" i="1"/>
  <c r="J52" i="1"/>
  <c r="J53" i="1"/>
  <c r="J56" i="1"/>
  <c r="J57" i="1"/>
  <c r="J58" i="1"/>
  <c r="J12" i="1"/>
  <c r="J44" i="1"/>
  <c r="J45" i="1"/>
  <c r="J46" i="1"/>
  <c r="J47" i="1"/>
  <c r="J48" i="1"/>
  <c r="J49" i="1"/>
  <c r="J50" i="1"/>
  <c r="J141" i="1"/>
  <c r="J140" i="1"/>
  <c r="J136" i="1"/>
  <c r="J150" i="1"/>
  <c r="J149" i="1"/>
  <c r="J148" i="1"/>
  <c r="J120" i="1"/>
  <c r="J128" i="1"/>
  <c r="J127" i="1"/>
  <c r="J105" i="1"/>
  <c r="J104" i="1"/>
  <c r="J103" i="1"/>
  <c r="J102" i="1"/>
  <c r="J101" i="1"/>
  <c r="J100" i="1"/>
  <c r="J94" i="1"/>
  <c r="J93" i="1"/>
  <c r="J92" i="1"/>
  <c r="J90" i="1"/>
  <c r="J89" i="1"/>
  <c r="J88" i="1"/>
  <c r="J87" i="1"/>
  <c r="J82" i="1"/>
  <c r="J36" i="1"/>
  <c r="J107" i="1" l="1"/>
  <c r="J37" i="1"/>
  <c r="J22" i="1"/>
  <c r="J21" i="1"/>
  <c r="J66" i="1"/>
  <c r="J71" i="1"/>
  <c r="J77" i="1"/>
  <c r="J126" i="1"/>
  <c r="J125" i="1"/>
  <c r="J64" i="1"/>
  <c r="J65" i="1"/>
  <c r="J67" i="1"/>
  <c r="J69" i="1"/>
  <c r="J70" i="1"/>
  <c r="J78" i="1"/>
  <c r="J79" i="1"/>
  <c r="J80" i="1"/>
  <c r="J81" i="1"/>
  <c r="J110" i="1"/>
  <c r="J111" i="1"/>
  <c r="J113" i="1"/>
  <c r="J114" i="1"/>
  <c r="J115" i="1"/>
  <c r="J121" i="1"/>
  <c r="J122" i="1"/>
  <c r="J123" i="1"/>
  <c r="J124" i="1"/>
  <c r="J133" i="1"/>
  <c r="J134" i="1"/>
  <c r="J135" i="1"/>
  <c r="J137" i="1"/>
  <c r="J138" i="1"/>
  <c r="J139" i="1"/>
  <c r="J144" i="1"/>
  <c r="J145" i="1"/>
  <c r="J147" i="1"/>
  <c r="J155" i="1"/>
  <c r="J156" i="1"/>
  <c r="J157" i="1"/>
  <c r="J158" i="1"/>
  <c r="J159" i="1"/>
  <c r="J160" i="1"/>
  <c r="J167" i="1"/>
  <c r="J169" i="1"/>
  <c r="J170" i="1"/>
  <c r="J171" i="1"/>
  <c r="J172" i="1"/>
  <c r="J177" i="1"/>
  <c r="J178" i="1"/>
  <c r="J180" i="1"/>
  <c r="J181" i="1"/>
  <c r="J182" i="1"/>
  <c r="J183" i="1"/>
  <c r="J187" i="1"/>
  <c r="J188" i="1"/>
  <c r="J189" i="1"/>
  <c r="J190" i="1"/>
  <c r="J43" i="1"/>
  <c r="J61" i="1" s="1"/>
  <c r="J11" i="1"/>
  <c r="J13" i="1"/>
  <c r="J14" i="1"/>
  <c r="J25" i="1"/>
  <c r="J26" i="1"/>
  <c r="J32" i="1"/>
  <c r="J33" i="1"/>
  <c r="J34" i="1"/>
  <c r="J35" i="1"/>
  <c r="J38" i="1"/>
  <c r="J10" i="1"/>
  <c r="J29" i="1" l="1"/>
  <c r="J40" i="1"/>
  <c r="J152" i="1"/>
  <c r="J130" i="1"/>
  <c r="J84" i="1"/>
  <c r="J174" i="1"/>
  <c r="J192" i="1"/>
  <c r="J195" i="1" l="1"/>
</calcChain>
</file>

<file path=xl/sharedStrings.xml><?xml version="1.0" encoding="utf-8"?>
<sst xmlns="http://schemas.openxmlformats.org/spreadsheetml/2006/main" count="768" uniqueCount="308">
  <si>
    <t>PREFEITURA MUNICIPAL DE SARZEDO</t>
  </si>
  <si>
    <t>CNPJ 016.125.09/0001-58 - INSC. ESTADUAL ISENTO</t>
  </si>
  <si>
    <t>LOCAL: SARZEDO -M.GERAIS</t>
  </si>
  <si>
    <t xml:space="preserve">Item           </t>
  </si>
  <si>
    <t>Unidade</t>
  </si>
  <si>
    <t>PREÇO DE CUSTO</t>
  </si>
  <si>
    <t xml:space="preserve">Unidade        </t>
  </si>
  <si>
    <t xml:space="preserve">Quantidade     </t>
  </si>
  <si>
    <t>REFORMA DA ESCOLA HELENA EUSTÁQUIA DE SOUZA</t>
  </si>
  <si>
    <t xml:space="preserve">Preço  Unitário com B.D.I   </t>
  </si>
  <si>
    <t>ED-49309</t>
  </si>
  <si>
    <t>ELETRODUTO DE PVC RÍGIDO ROSCÁVEL, DN 25 MM (1"), INCLUSIVE CONEXÕES, SUPORTES E FIXAÇÃO</t>
  </si>
  <si>
    <t>ED-49297</t>
  </si>
  <si>
    <t>DUTO CORRUGADO EM PEAD (POLIETILENO DE ALTA DENSIDADE)
, PARA PROTEÇÃO DE CABOS SUBTERRÂNEOS DN 75 MM (3")</t>
  </si>
  <si>
    <t>ED-51056</t>
  </si>
  <si>
    <t>CAIXA DE INSPEÇÃO EM CIMENTO AGREGADO 300X300 MM COM TAPA EM FERRO FUNDIDO</t>
  </si>
  <si>
    <t>ED-51120</t>
  </si>
  <si>
    <t xml:space="preserve">REATERRO MANUAL DE VALA, INCLUSIVE ESPALHAMENTO E COMPACTAÇÃO MANUAL COM SOQUETE
</t>
  </si>
  <si>
    <t>ED-49314</t>
  </si>
  <si>
    <t>ELETRODUTO DE PVC RÍGIDO ROSCÁVEL, DN 75 MM (3"), INCLUSIVE CONEXÕES, SUPORTES E FIXAÇÃO</t>
  </si>
  <si>
    <t>ED-49308</t>
  </si>
  <si>
    <t>ELETRODUTO DE PVC RÍGIDO ROSCÁVEL, DN 20 MM (3/4"), INCLUSIVE CONEXÕES, SUPORTES E FIXAÇÃO</t>
  </si>
  <si>
    <t>ED-34462</t>
  </si>
  <si>
    <t>DISJUNTOR MONOPOLAR TIPO DIN, CORRENTE NOMINAL DE 20A, FORNECIMENTO E INSTALAÇÃO, INCLUSIVE TERMINAL ILHÓS</t>
  </si>
  <si>
    <t>GERAL</t>
  </si>
  <si>
    <t>ED-48951</t>
  </si>
  <si>
    <t>CABO DE COBRE FLEXÍVEL, CLASSE 5, ISOLAMENTO TIPO LSHF/ ATOX, NÃO HALOGENADO, ANTICHAMA, TERMOPLÁSTICO, UNIPOLAR, SEÇÃO 2,5 MM2, 70°C, 450/750V</t>
  </si>
  <si>
    <t>ED-48961</t>
  </si>
  <si>
    <t>CABO DE COBRE FLEXÍVEL, CLASSE 5, ISOLAMENTO TIPO LSHF/ ATOX, NÃO HALOGENADO, ANTICHAMA, TERMOPLÁSTICO, UNIPOLAR, SEÇÃO 6 MM2, 70°C, 450/750V</t>
  </si>
  <si>
    <t>ED-34490</t>
  </si>
  <si>
    <t xml:space="preserve"> SALA DE COSTURA</t>
  </si>
  <si>
    <t xml:space="preserve"> SALA DE INFORMATICA I</t>
  </si>
  <si>
    <t>SALA DE INFORMATICA II</t>
  </si>
  <si>
    <t>CABO DE COBRE FLEXÍVEL, CLASSE 5, ISOLAMENTO TIPO LSHF/ ATOX, NÃO HALOGENADO, ANTICHAMA, TERMOPLÁSTICO, UNIPOLAR, SEÇÃO 16 MM2, 70°C, 450/750V</t>
  </si>
  <si>
    <t>ED-34493</t>
  </si>
  <si>
    <t>ED-34474</t>
  </si>
  <si>
    <t>DISJUNTOR BIPOLAR TIPO DIN, CORRENTE NOMINAL DE 16A, FORNECIMENTO E INSTALAÇÃO, INCLUSIVE TERMINAL ILHÓS</t>
  </si>
  <si>
    <t>ED-49310</t>
  </si>
  <si>
    <t>ELETRODUTO DE PVC RÍGIDO ROSCÁVEL, DN 32 MM (1.1/4"), INCLUSIVE CONEXÕES, SUPORTES E FIXAÇÃO</t>
  </si>
  <si>
    <t xml:space="preserve"> SALA DE CABELEREIRO</t>
  </si>
  <si>
    <t>DISJUNTOR BIPOLAR TIPO DIN, CORRENTE NOMINAL DE 25A, FORNECIMENTO E INSTALAÇÃO, INCLUSIVE TERMINAL ILHÓS</t>
  </si>
  <si>
    <t>DISJUNTOR TRIPOLAR TIPO DIN, CORRENTE NOMINAL DE 32A, FORNECIMENTO E INSTALAÇÃO, INCLUSIVE TERMINAL ILHÓS</t>
  </si>
  <si>
    <t>ED-34476</t>
  </si>
  <si>
    <t>ED-48971</t>
  </si>
  <si>
    <t>ED-48966</t>
  </si>
  <si>
    <t>CABO DE COBRE FLEXÍVEL, CLASSE 5, ISOLAMENTO TIPO LSHF/ ATOX, NÃO HALOGENADO, ANTICHAMA, TERMOPLÁSTICO, UNIPOLAR, SEÇÃO 10 MM2, 70°C, 450/750V</t>
  </si>
  <si>
    <t>ED-34492</t>
  </si>
  <si>
    <t>DISJUNTOR TRIPOLAR TIPO DIN, CORRENTE NOMINAL DE 50A, FORNECIMENTO E INSTALAÇÃO, INCLUSIVE TERMINAL ILHÓS</t>
  </si>
  <si>
    <t>DISJUNTOR TRIPOLAR TIPO DIN, CORRENTE NOMINAL DE 63A, FORNECIMENTO E INSTALAÇÃO, INCLUSIVE TERMINAL ILHÓS</t>
  </si>
  <si>
    <t>QUADRO DE DISTRIBUICAO, SEM BARRAMENTO, EM PVC, DE SOBREPOR, PARA 12 DISJUNTORES NEMA OU 16 DISJUNTORES DIN</t>
  </si>
  <si>
    <t>UN</t>
  </si>
  <si>
    <t>DEMOLIÇÃO DE ALVENARIA DE BLOCO FURADO, DE FORMA MANUAL, SEM REAPROVEITAMENTO. AF_09/2023</t>
  </si>
  <si>
    <t>M3</t>
  </si>
  <si>
    <t>IMPERMEABILIZAÇÃO DE SUPERFÍCIE COM ARGAMASSA DE CIMENTO E AREIA, COM ADITIVO IMPERMEABILIZANTE, E = 1,5CM. AF_09/2023</t>
  </si>
  <si>
    <t>M2</t>
  </si>
  <si>
    <t>ESCOLA MUNICIPAL HELENA EUSTÁQUIA DE SOUZA</t>
  </si>
  <si>
    <t>CONFEITARIA</t>
  </si>
  <si>
    <t>QUADRO DE DISTRIBUICAO, SEM BARRAMENTO, EM PVC, DE SOBREPOR, PARA 18 DISJUNTORES NEMA OU 24 DISJUNTORES DIN</t>
  </si>
  <si>
    <t>ED-34498</t>
  </si>
  <si>
    <t>DISJUNTOR TRIPOLAR TIPO DIN, CORRENTE NOMINAL DE 125A, FORNECIMENTO E INSTALAÇÃO, INCLUSIVE TERMINAL DE COMPRESSÃO</t>
  </si>
  <si>
    <t>DISPOSITIVO DR, 4 POLOS, SENSIBILIDADE DE 300 MA, CORRENTE DE 63 A, TIPO AC</t>
  </si>
  <si>
    <t>M</t>
  </si>
  <si>
    <t>ED-34475</t>
  </si>
  <si>
    <t>DISJUNTOR BIPOLAR TIPO DIN, CORRENTE NOMINAL DE 20A, FORNECIMENTO E INSTALAÇÃO, INCLUSIVE TERMINAL ILHÓS</t>
  </si>
  <si>
    <t>ED-17978</t>
  </si>
  <si>
    <t>CONJUNTO PARA CONDULETE DE 3/4" (20MM) COM UMA (1) TOMADA PADRÃO, TRÊS (3) POLOS, CORRENTE 20A, TENSÃO 250V, (2P+T/20A-250V) E PLACA DE UM (1) POSTO, INCLUSIVE FORNECIMENTO, INSTALAÇÃO, SUPORTE, MÓDULO E PLACA, EXCLUSIVE CONDULETE</t>
  </si>
  <si>
    <t>ED-48981</t>
  </si>
  <si>
    <t>CABO DE COBRE FLEXÍVEL, CLASSE 5, ISOLAMENTO TIPO LSHF/ ATOX, NÃO HALOGENADO, ANTICHAMA, TERMOPLÁSTICO, UNIPOLAR, SEÇÃO 35 MM2, 70°C, 450/750V</t>
  </si>
  <si>
    <t>ESTETICA</t>
  </si>
  <si>
    <t>ED-7248</t>
  </si>
  <si>
    <t>ELETRODUTO FLEXÍVEL, EM AÇO GALVANIZADO, REVESTIDO EXTERNAMENTE COM PVC PRETO (3/4"), INCLUSIVE CONEXÕES, SUPORTES E FIXAÇÃO</t>
  </si>
  <si>
    <t>ED-49013</t>
  </si>
  <si>
    <t>CABO DE COBRE FLEXÍVEL, CLASSE 5, ISOLAMENTO TIPO EPR/ HEPR, NÃO HALOGENADO, ANTICHAMA, TERMOFIXO, UNIPOLAR, SEÇÃO 70 MM2, 90°C, 0,6/1KV</t>
  </si>
  <si>
    <t>ED-49007</t>
  </si>
  <si>
    <t>CABO DE COBRE FLEXÍVEL, CLASSE 5, ISOLAMENTO TIPO EPR/ HEPR, NÃO HALOGENADO, ANTICHAMA, TERMOFIXO, UNIPOLAR, SEÇÃO 35 MM2, 90°C, 0,6/1KV</t>
  </si>
  <si>
    <t>QUADRO DE DISTRIBUICAO COM BARRAMENTO TRIFASICO, DE EMBUTIR, EM CHAPA DE ACO GALVANIZADO, PARA 30 DISJUNTORES DIN, 225 A</t>
  </si>
  <si>
    <t>DISPOSITIVO DPS CLASSE II, 1 POLO, TENSAO MAXIMA DE 275 V, CORRENTE MAXIMA DE *45*KA (TIPO AC)</t>
  </si>
  <si>
    <t>ED-51107</t>
  </si>
  <si>
    <t>ESCAVAÇÃO MANUAL DE VALA COM PROFUNDIDADE MENOR OU IGUAL A 1,5M, INCLUSIVE DESCARGA LATERAL</t>
  </si>
  <si>
    <t>QUADRO DE DISTRIBUICAO, SEM BARRAMENTO, EM PVC, DE SOBREPOR, PARA 6 DISJUNTORES NEMA OU 8 DISJUNTORES DIN</t>
  </si>
  <si>
    <t>VALOR TOTAL</t>
  </si>
  <si>
    <t>ITEM</t>
  </si>
  <si>
    <t>VALOR</t>
  </si>
  <si>
    <t>1.1</t>
  </si>
  <si>
    <t>1.2</t>
  </si>
  <si>
    <t>1.3</t>
  </si>
  <si>
    <t>1.4</t>
  </si>
  <si>
    <t>1.6</t>
  </si>
  <si>
    <t>1.7</t>
  </si>
  <si>
    <t>1.8</t>
  </si>
  <si>
    <t>1.9</t>
  </si>
  <si>
    <t>1.10</t>
  </si>
  <si>
    <t>1.11</t>
  </si>
  <si>
    <t>3.1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</si>
  <si>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</si>
  <si>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</si>
  <si>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</si>
  <si>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</si>
  <si>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</si>
  <si>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</si>
  <si>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</si>
  <si>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</si>
  <si>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</si>
  <si>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</si>
  <si>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</si>
  <si>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4.1</t>
  </si>
  <si>
    <t>5.1</t>
  </si>
  <si>
    <t>7.7</t>
  </si>
  <si>
    <t>6.1</t>
  </si>
  <si>
    <t>4.2</t>
  </si>
  <si>
    <t>4.3</t>
  </si>
  <si>
    <t>4.4</t>
  </si>
  <si>
    <t>4.5</t>
  </si>
  <si>
    <t>4.8</t>
  </si>
  <si>
    <t>4.9</t>
  </si>
  <si>
    <t>4.10</t>
  </si>
  <si>
    <t>4.11</t>
  </si>
  <si>
    <t>5.11</t>
  </si>
  <si>
    <t>5.2</t>
  </si>
  <si>
    <t>5.3</t>
  </si>
  <si>
    <t>5.4</t>
  </si>
  <si>
    <t>5.8</t>
  </si>
  <si>
    <t>5.9</t>
  </si>
  <si>
    <t>5.10</t>
  </si>
  <si>
    <t>5.12</t>
  </si>
  <si>
    <t>5.13</t>
  </si>
  <si>
    <t>7.1</t>
  </si>
  <si>
    <t>6.10</t>
  </si>
  <si>
    <t>6.2</t>
  </si>
  <si>
    <t>6.3</t>
  </si>
  <si>
    <t>6.4</t>
  </si>
  <si>
    <t>6.5</t>
  </si>
  <si>
    <t>6.6</t>
  </si>
  <si>
    <t>6.9</t>
  </si>
  <si>
    <t>6.11</t>
  </si>
  <si>
    <t>7.2</t>
  </si>
  <si>
    <t>7.4</t>
  </si>
  <si>
    <t>7.3</t>
  </si>
  <si>
    <t>7.6</t>
  </si>
  <si>
    <t>7.10</t>
  </si>
  <si>
    <t>7.5</t>
  </si>
  <si>
    <t>7.8</t>
  </si>
  <si>
    <t>7.9</t>
  </si>
  <si>
    <t>7.11</t>
  </si>
  <si>
    <t>7.12</t>
  </si>
  <si>
    <t>7.13</t>
  </si>
  <si>
    <t>7.14</t>
  </si>
  <si>
    <t>7.15</t>
  </si>
  <si>
    <t>8.1</t>
  </si>
  <si>
    <t>8.2</t>
  </si>
  <si>
    <t>8.3</t>
  </si>
  <si>
    <t>8.4</t>
  </si>
  <si>
    <t>8.5</t>
  </si>
  <si>
    <t>8.6</t>
  </si>
  <si>
    <t>8.9</t>
  </si>
  <si>
    <t>8.10</t>
  </si>
  <si>
    <t>8.11</t>
  </si>
  <si>
    <t>8.12</t>
  </si>
  <si>
    <t>ED-19520</t>
  </si>
  <si>
    <t>ELETROCALHA PERFURADA (100X100)MM EM CHAPA DE AÇO GALVANIZADO #18, COM TRATAMENTO PRÉ-ZINCADO, INCLUSIVE TAMPA DE ENCAIXE, FIXAÇÃO SUPERIOR, CONEXÕES E ACESSÓRIOS</t>
  </si>
  <si>
    <t>ED-49390</t>
  </si>
  <si>
    <t>LUMINÁRIA COMERCIAL CHANFRADA DE SOBREPOR, PARA UMA ( 1) LÂMPADA TUBULAR FLUORESCENTE 1X32W-ØT8 OU 1X40W_x0002_ØT10 OU LED 1X18W-ØT8, FORNECIMENTO E INSTALAÇÃO, EXCLUSIVE BASE, REATOR E LÂMPADA</t>
  </si>
  <si>
    <t>4.12</t>
  </si>
  <si>
    <t>4.13</t>
  </si>
  <si>
    <t>3.14</t>
  </si>
  <si>
    <t>3.15</t>
  </si>
  <si>
    <t>ED-49116</t>
  </si>
  <si>
    <t>CONJUNTO PARA CONDULETE DE 3/4" (20MM) COM UMA (1) TOMADA PADRÃO, TRÊS (3) POLOS, CORRENTE 10A, TENSÃO 250V, (2P+T/10A-250V) E PLACA DE UM (1) POSTO, INCLUSIVE FORNECIMENTO, INSTALAÇÃO, SUPORTE, MÓDULO E PLACA, EXCLUSIVE CONDULETE</t>
  </si>
  <si>
    <t>4.14</t>
  </si>
  <si>
    <t>4.15</t>
  </si>
  <si>
    <t>ED-7249</t>
  </si>
  <si>
    <t>ELETRODUTO FLEXÍVEL, EM AÇO GALVANIZADO, REVESTIDO EXTERNAMENTE COM PVC PRETO (1"), INCLUSIVE CONEXÕES, SUPORTES E FIXAÇÃO</t>
  </si>
  <si>
    <t>DEMOLIÇÃO DE LAJES, EM CONCRETO ARMADO, DE FORMA MECANIZADA COM MARTELETE, SEM REAPROVEITAMENTO. AF_09/2023</t>
  </si>
  <si>
    <t>FURO MANUAL EM ALVENARIA, PARA INSTALAÇÕES ELÉTRICAS, DIÂMETROS MAIORES QUE 75 MM E MENORES OU IGUAIS A 100 MM. AF_09/2023</t>
  </si>
  <si>
    <t>FURO MANUAL EM ALVENARIA, PARA INSTALAÇÕES ELÉTRICAS, DIÂMETROS MAIORES QUE 40 MM E MENORES OU IGUAIS A 75 MM. AF_09/2023</t>
  </si>
  <si>
    <t>FURO MECANIZADO EM CONCRETO, COM MARTELO DEMOLIDOR, PARA INSTALAÇÕES ELÉTRICAS, DIÂMETROS MAIORES QUE 75 MM E MENORES OU IGUAIS A 150 MM. AF_09/2023</t>
  </si>
  <si>
    <t>FURO MECANIZADO EM CONCRETO, COM MARTELO DEMOLIDOR, PARA INSTALAÇÕES ELÉTRICAS, DIÂMETROS MAIORES QUE 40 MM E MENORES OU IGUAIS A 75 MM. AF_ 09/2023</t>
  </si>
  <si>
    <t>CONDULETE DE ALUMINIO TIPO X, PARA ELETRODUTO ROSCAVEL DE 3", COM TAMPA CEGA</t>
  </si>
  <si>
    <t>CONECTOR RETO DE ALUMINIO PARA ELETRODUTO DE 1", PARA ADAPTAR ENTRADA DE ELETRODUTO METALICO FLEXIVEL EM QUADROS</t>
  </si>
  <si>
    <t>CONECTOR RETO DE ALUMINIO PARA ELETRODUTO DE 3/4", PARA ADAPTAR ENTRADA DE ELETRODUTO METALICO FLEXIVEL EM QUADROS</t>
  </si>
  <si>
    <t>ED-17991</t>
  </si>
  <si>
    <t>PLACA CEGA PARA CONDULETE, COM DIÂMETRO DE SAÍDA 1" ( 25MM), EXCLUSIVE CONDULETE</t>
  </si>
  <si>
    <t>ED-17990</t>
  </si>
  <si>
    <t>PLACA CEGA PARA CONDULETE, COM DIÂMETRO DE SAÍDA 3/4" ( 20MM), EXCLUSIVE CONDULETE</t>
  </si>
  <si>
    <t>CAIXA DE PASSAGEM EM CHAPA DE AÇO COM TAMPA APARAFUSADA, SOBREPOR, 102 X 102 X 82 MM</t>
  </si>
  <si>
    <t>ED-49152</t>
  </si>
  <si>
    <t>CAIXA DE PASSAGEM EM CHAPA DE AÇO COM TAMPA APARAFUSADA, SOBREPOR, 152 X 152 X 82 MM</t>
  </si>
  <si>
    <t>ED-34491</t>
  </si>
  <si>
    <t>DISJUNTOR TRIPOLAR TIPO DIN, CORRENTE NOMINAL DE 40A, FORNECIMENTO E INSTALAÇÃO, INCLUSIVE TERMINAL ILHÓS</t>
  </si>
  <si>
    <t>ED-49114</t>
  </si>
  <si>
    <t>CONJUNTO PARA CONDULETE DE 3/4" (20MM) COM UM (1) INTERRUPTOR SIMPLES, CORRENTE 10A, TENSÃO 250V, (10A_x0002_250V) E PLACA DE UM (1) POSTO, INCLUSIVE FORNECIMENTO, INSTALAÇÃO, SUPORTE, MÓDULO E PLACA, EXCLUSIVE CONDULETE</t>
  </si>
  <si>
    <t>ED-49151</t>
  </si>
  <si>
    <t xml:space="preserve">CONECTOR RETO DE ALUMINIO PARA ELETRODUTO DE 1 1/4", PARA ADAPTAR ENTRADA DE ELETRODUTO METALICO FLEXIVEL EM QUADROS </t>
  </si>
  <si>
    <t>ED-17984</t>
  </si>
  <si>
    <t>CONJUNTO PARA CONDULETE DE 1" (25MM) COM UMA (1) TOMADA PADRÃO, TRÊS (3) POLOS, CORRENTE 20A, TENSÃO 250V, (2P+T/20A-250V) E PLACA DE UM (1) POSTO, INCLUSIVE FORNECIMENTO, INSTALAÇÃO, SUPORTE, MÓDULO E PLACA, EXCLUSIVE CONDULETE</t>
  </si>
  <si>
    <t>CONECTOR RETO DE ALUMINIO PARA ELETRODUTO DE 3", PARA ADAPTAR ENTRADA DE ELETRODUTO METALICO FLEXIVEL EM QUADROS</t>
  </si>
  <si>
    <t>ED-20588</t>
  </si>
  <si>
    <t>ENTRADA DE ENERGIA AÉREA, TIPO C8, PADRÃO CEMIG, CARGA INSTALADA DE 66,1KVA ATÉ 75KVA, TRIFÁSICO, COM SAÍDA SUBTERRÂNEA, INCLUSIVE POSTE, CAIXA PARA MEDIDOR, DISJUNTOR, BARRAMENTO, ATERRAMENTO E ACESSÓRIOS</t>
  </si>
  <si>
    <t>ED-49001</t>
  </si>
  <si>
    <t>CABO DE COBRE FLEXÍVEL, CLASSE 5, ISOLAMENTO TIPO EPR/ HEPR, NÃO HALOGENADO, ANTICHAMA, TERMOFIXO, UNIPOLAR, SEÇÃO 16 MM2, 90°C, 0,6/1KV</t>
  </si>
  <si>
    <t>1.5</t>
  </si>
  <si>
    <t>1.12</t>
  </si>
  <si>
    <t>1.13</t>
  </si>
  <si>
    <t>6.7</t>
  </si>
  <si>
    <t>6.8</t>
  </si>
  <si>
    <t>6.12</t>
  </si>
  <si>
    <t>6.13</t>
  </si>
  <si>
    <t>6.14</t>
  </si>
  <si>
    <t>6.15</t>
  </si>
  <si>
    <t>6.16</t>
  </si>
  <si>
    <t>6.17</t>
  </si>
  <si>
    <t>6.18</t>
  </si>
  <si>
    <t>ED-17992</t>
  </si>
  <si>
    <t>PLACA CEGA PARA CONDULETE, COM DIÂMETRO DE SAÍDA 1.1/4" (32MM), EXCLUSIVE CONDULETE</t>
  </si>
  <si>
    <t>7.16</t>
  </si>
  <si>
    <t>4.16</t>
  </si>
  <si>
    <t>4.17</t>
  </si>
  <si>
    <t>4.18</t>
  </si>
  <si>
    <t>3.16</t>
  </si>
  <si>
    <t>CONECTOR METALICO TIPO PARAFUSO FENDIDO (SPLIT BOLT), PARA CABOS ATE 70 MM2</t>
  </si>
  <si>
    <t>ED-34504</t>
  </si>
  <si>
    <t>DISJUNTOR TRIPOLAR TIPO CAIXA MOLDADA, CORRENTE NOMINAL DE 200A, FORNECIMENTO E INSTALAÇÃO, INCLUSIVE TERMINAL DE COMPRESSÃO</t>
  </si>
  <si>
    <t>QUADRO DE DISTIBUIÇÃO</t>
  </si>
  <si>
    <t>2.1</t>
  </si>
  <si>
    <t>2.2</t>
  </si>
  <si>
    <t>2.3</t>
  </si>
  <si>
    <t>2.4</t>
  </si>
  <si>
    <t>2.5</t>
  </si>
  <si>
    <t>2.6</t>
  </si>
  <si>
    <t>2.7</t>
  </si>
  <si>
    <t>5.5</t>
  </si>
  <si>
    <t>5.14</t>
  </si>
  <si>
    <t>5.15</t>
  </si>
  <si>
    <t>5.16</t>
  </si>
  <si>
    <t>5.17</t>
  </si>
  <si>
    <t>5.18</t>
  </si>
  <si>
    <t>7.17</t>
  </si>
  <si>
    <t>7.18</t>
  </si>
  <si>
    <t>8.13</t>
  </si>
  <si>
    <t>8.14</t>
  </si>
  <si>
    <t>8.15</t>
  </si>
  <si>
    <t>8.16</t>
  </si>
  <si>
    <t>9.1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</si>
  <si>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</si>
  <si>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</si>
  <si>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</si>
  <si>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</si>
  <si>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</si>
  <si>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</si>
  <si>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</si>
  <si>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</si>
  <si>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</si>
  <si>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</si>
  <si>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</si>
  <si>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</si>
  <si>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ED-50701</t>
  </si>
  <si>
    <t>CAPINA MANUAL DO TERRENO, EXCLUSIVE RASTELAMENTO E QUEIMA</t>
  </si>
  <si>
    <t>DUTOS E ELETRODUTOS DE ALIMENTAÇÃO QCD</t>
  </si>
  <si>
    <t>SETOP</t>
  </si>
  <si>
    <t>SINAPI</t>
  </si>
  <si>
    <t>ED-50451</t>
  </si>
  <si>
    <t>PINTURA ACRÍLICA EM PAREDE, DUAS (2) DEMÃOS, EXCLUSIVE SELADOR ACRÍLICO E MASSA ACRÍLICA/CORRIDA (PVA)</t>
  </si>
  <si>
    <t>ED-50452</t>
  </si>
  <si>
    <t>PINTURA ACRÍLICA EM TETO, DUAS (2) DEMÃOS, EXCLUSIVE SELADOR ACRÍLICO E MASSA ACRÍLICA/CORRIDA (PVA)</t>
  </si>
  <si>
    <t>ED-50505</t>
  </si>
  <si>
    <t>LIXAMENTO MANUAL EM PAREDE PARA REMOÇÃO DE TINTA</t>
  </si>
  <si>
    <t>ED-50506</t>
  </si>
  <si>
    <t>LIXAMENTO MANUAL EM TETO PARA REMOÇÃO DE TINTA</t>
  </si>
  <si>
    <t>ED-50516</t>
  </si>
  <si>
    <t>PREPARAÇÃO PARA EMASSAMENTO OU PINTURA (LÁTEX/ ACRÍLICA) EM PAREDE OU FORRO EM CHAPA DE GESSO ACARTONADO (DRYWALL), INCLUSIVE UMA (1) DEMÃO DE SELADOR ACRÍLICO</t>
  </si>
  <si>
    <t>ED-50515</t>
  </si>
  <si>
    <t>PREPARAÇÃO PARA EMASSAMENTO OU PINTURA (LÁTEX/ ACRÍLICA) EM TETO, INCLUSIVE UMA (1) DEMÃO DE SELADOR ACRÍLICO</t>
  </si>
  <si>
    <t>ED-49097</t>
  </si>
  <si>
    <t>CONDULETE DE ALUMÍNIO, TIPO "X", DIÂMETRO DE SAÍDA 3/4" (
20MM), EXCLUSIVE MÓDULO E PLACA, INCLUSIVE FIXAÇÃO</t>
  </si>
  <si>
    <t>3.17</t>
  </si>
  <si>
    <t>3.18</t>
  </si>
  <si>
    <t>ED-49098</t>
  </si>
  <si>
    <t>CONDULETE DE ALUMÍNIO, TIPO "X", DIÂMETRO DE SAÍDA 1" ( 25MM), EXCLUSIVE MÓDULO E PLACA, INCLUSIVE FIXAÇÃO</t>
  </si>
  <si>
    <t>ED-49099</t>
  </si>
  <si>
    <t>CONDULETE DE ALUMÍNIO, TIPO "X", DIÂMETRO DE SAÍDA 1.1/4" ( 32MM), EXCLUSIVE MÓDULO E PLACA, INCLUSIVE FIXAÇÃO</t>
  </si>
  <si>
    <t>4.19</t>
  </si>
  <si>
    <t>4.20</t>
  </si>
  <si>
    <t>4.21</t>
  </si>
  <si>
    <t>6.19</t>
  </si>
  <si>
    <t>8.17</t>
  </si>
  <si>
    <t>8.18</t>
  </si>
  <si>
    <t>8.19</t>
  </si>
  <si>
    <t>9.14</t>
  </si>
  <si>
    <t>5.19</t>
  </si>
  <si>
    <t>5.20</t>
  </si>
  <si>
    <t>5.21</t>
  </si>
  <si>
    <t>1.14</t>
  </si>
  <si>
    <t>1.15</t>
  </si>
  <si>
    <t>1.16</t>
  </si>
  <si>
    <t>1.17</t>
  </si>
  <si>
    <t>1.18</t>
  </si>
  <si>
    <t>1.19</t>
  </si>
  <si>
    <t>8.20</t>
  </si>
  <si>
    <t>JOYCE SUELEN SILVA DE SOUZA</t>
  </si>
  <si>
    <t>ENG.ELETRICISTA            CREA-MG 1.994.191/D</t>
  </si>
  <si>
    <t>UM</t>
  </si>
  <si>
    <t>BDI=22,43</t>
  </si>
  <si>
    <t>DESCRIÇÃO</t>
  </si>
  <si>
    <t>QUANT.</t>
  </si>
  <si>
    <t>PREÇO UNITÁRIO</t>
  </si>
  <si>
    <t xml:space="preserve">SETOP </t>
  </si>
  <si>
    <t>CODIGO                                                                                                           SETOP-042024                                   SINAPI-072024</t>
  </si>
  <si>
    <t>DATA BASE: SETOP ABRIL DE 2024 / SINAPI JULHO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</si>
</sst>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[$R$-416]\ * #,##0.00_-;\-[$R$-416]\ * #,##0.00_-;_-[$R$-416]\ 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b/>
      <sz val="18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/>
  </cellStyleXfs>
  <cellXfs count="13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4" fontId="7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64" fontId="7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3" fillId="2" borderId="1" xfId="0" applyFont="1" applyFill="1" applyBorder="1"/>
    <xf numFmtId="0" fontId="3" fillId="0" borderId="1" xfId="0" applyFont="1" applyBorder="1" applyAlignment="1">
      <alignment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wrapText="1"/>
    </xf>
    <xf numFmtId="164" fontId="7" fillId="2" borderId="1" xfId="0" applyNumberFormat="1" applyFont="1" applyFill="1" applyBorder="1" applyAlignment="1">
      <alignment vertical="center"/>
    </xf>
    <xf numFmtId="164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/>
    <xf numFmtId="0" fontId="7" fillId="0" borderId="1" xfId="0" applyFont="1" applyBorder="1"/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wrapText="1"/>
    </xf>
    <xf numFmtId="0" fontId="7" fillId="0" borderId="5" xfId="0" applyFont="1" applyBorder="1"/>
    <xf numFmtId="0" fontId="3" fillId="0" borderId="5" xfId="0" applyFont="1" applyBorder="1"/>
    <xf numFmtId="16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1" xfId="1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44" fontId="7" fillId="0" borderId="11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/>
    </xf>
    <xf numFmtId="0" fontId="2" fillId="0" borderId="10" xfId="0" applyFont="1" applyBorder="1"/>
    <xf numFmtId="0" fontId="7" fillId="0" borderId="11" xfId="0" applyFont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0" fontId="2" fillId="0" borderId="12" xfId="0" applyFont="1" applyBorder="1"/>
    <xf numFmtId="0" fontId="7" fillId="0" borderId="0" xfId="0" applyFont="1" applyAlignment="1">
      <alignment horizontal="center" vertical="center"/>
    </xf>
    <xf numFmtId="164" fontId="3" fillId="0" borderId="13" xfId="0" applyNumberFormat="1" applyFont="1" applyBorder="1" applyAlignment="1">
      <alignment horizontal="center" vertical="center"/>
    </xf>
    <xf numFmtId="44" fontId="3" fillId="0" borderId="11" xfId="0" applyNumberFormat="1" applyFont="1" applyBorder="1" applyAlignment="1">
      <alignment horizontal="center" vertical="center"/>
    </xf>
    <xf numFmtId="0" fontId="2" fillId="0" borderId="14" xfId="0" applyFont="1" applyBorder="1"/>
    <xf numFmtId="0" fontId="7" fillId="0" borderId="15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/>
    <xf numFmtId="164" fontId="7" fillId="3" borderId="1" xfId="1" applyNumberFormat="1" applyFont="1" applyFill="1" applyBorder="1" applyAlignment="1">
      <alignment horizontal="center" vertical="center" wrapText="1"/>
    </xf>
    <xf numFmtId="164" fontId="7" fillId="3" borderId="1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44" fontId="7" fillId="3" borderId="1" xfId="1" applyNumberFormat="1" applyFont="1" applyFill="1" applyBorder="1" applyAlignment="1">
      <alignment horizontal="center" vertical="center" wrapText="1"/>
    </xf>
    <xf numFmtId="44" fontId="7" fillId="3" borderId="11" xfId="0" applyNumberFormat="1" applyFont="1" applyFill="1" applyBorder="1" applyAlignment="1">
      <alignment horizontal="center" vertical="center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3" borderId="1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7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wrapText="1"/>
    </xf>
    <xf numFmtId="0" fontId="7" fillId="3" borderId="5" xfId="0" applyFont="1" applyFill="1" applyBorder="1"/>
    <xf numFmtId="0" fontId="7" fillId="3" borderId="13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3" fillId="0" borderId="27" xfId="0" applyFont="1" applyBorder="1"/>
    <xf numFmtId="0" fontId="3" fillId="0" borderId="2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/>
    <xf numFmtId="0" fontId="0" fillId="0" borderId="16" xfId="0" applyBorder="1" applyAlignment="1">
      <alignment horizontal="center" vertical="center"/>
    </xf>
    <xf numFmtId="0" fontId="0" fillId="0" borderId="30" xfId="0" applyBorder="1" applyAlignment="1">
      <alignment wrapText="1"/>
    </xf>
    <xf numFmtId="0" fontId="7" fillId="0" borderId="31" xfId="0" applyFont="1" applyBorder="1" applyAlignment="1">
      <alignment wrapText="1"/>
    </xf>
    <xf numFmtId="164" fontId="3" fillId="0" borderId="5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0" fillId="0" borderId="12" xfId="0" applyBorder="1"/>
    <xf numFmtId="0" fontId="0" fillId="0" borderId="14" xfId="0" applyBorder="1"/>
    <xf numFmtId="0" fontId="2" fillId="2" borderId="10" xfId="0" applyFont="1" applyFill="1" applyBorder="1"/>
    <xf numFmtId="164" fontId="7" fillId="2" borderId="11" xfId="0" applyNumberFormat="1" applyFont="1" applyFill="1" applyBorder="1" applyAlignment="1">
      <alignment horizontal="center" vertical="center"/>
    </xf>
    <xf numFmtId="0" fontId="0" fillId="2" borderId="0" xfId="0" applyFill="1"/>
    <xf numFmtId="0" fontId="7" fillId="2" borderId="1" xfId="0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>
      <alignment vertical="center" wrapText="1"/>
    </xf>
    <xf numFmtId="43" fontId="3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3" fillId="2" borderId="1" xfId="1" applyNumberFormat="1" applyFont="1" applyFill="1" applyBorder="1" applyAlignment="1">
      <alignment vertical="center" wrapText="1"/>
    </xf>
    <xf numFmtId="164" fontId="7" fillId="2" borderId="5" xfId="0" applyNumberFormat="1" applyFont="1" applyFill="1" applyBorder="1" applyAlignment="1">
      <alignment vertical="center"/>
    </xf>
    <xf numFmtId="164" fontId="3" fillId="2" borderId="27" xfId="0" applyNumberFormat="1" applyFont="1" applyFill="1" applyBorder="1" applyAlignment="1">
      <alignment vertical="center"/>
    </xf>
    <xf numFmtId="164" fontId="0" fillId="2" borderId="1" xfId="0" applyNumberFormat="1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4" fontId="3" fillId="0" borderId="1" xfId="1" applyNumberFormat="1" applyFont="1" applyBorder="1" applyAlignment="1">
      <alignment horizontal="center" vertical="center" wrapText="1"/>
    </xf>
    <xf numFmtId="4" fontId="3" fillId="0" borderId="11" xfId="1" applyNumberFormat="1" applyFont="1" applyBorder="1" applyAlignment="1">
      <alignment horizontal="center" vertical="center" wrapText="1"/>
    </xf>
    <xf numFmtId="43" fontId="3" fillId="0" borderId="1" xfId="1" applyFont="1" applyBorder="1" applyAlignment="1">
      <alignment horizontal="center" vertical="center"/>
    </xf>
    <xf numFmtId="43" fontId="3" fillId="0" borderId="11" xfId="1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readingOrder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7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4" fontId="3" fillId="0" borderId="2" xfId="1" applyNumberFormat="1" applyFont="1" applyBorder="1" applyAlignment="1">
      <alignment horizontal="center" vertical="center"/>
    </xf>
    <xf numFmtId="44" fontId="3" fillId="0" borderId="3" xfId="1" applyNumberFormat="1" applyFont="1" applyBorder="1" applyAlignment="1">
      <alignment horizontal="center" vertical="center"/>
    </xf>
    <xf numFmtId="164" fontId="3" fillId="2" borderId="5" xfId="1" applyNumberFormat="1" applyFont="1" applyFill="1" applyBorder="1" applyAlignment="1">
      <alignment horizontal="center" vertical="center" wrapText="1"/>
    </xf>
    <xf numFmtId="164" fontId="3" fillId="2" borderId="6" xfId="1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2" xr:uid="{F7BD5D6C-8163-43DD-B8E4-F49009465F4A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723900</xdr:colOff>
      <xdr:row>0</xdr:row>
      <xdr:rowOff>76200</xdr:rowOff>
    </xdr:from>
    <xdr:to>
      <xdr:col>3</xdr:col>
      <xdr:colOff>444500</xdr:colOff>
      <xdr:row>0</xdr:row>
      <xdr:rowOff>1613105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ABAE0C3-E8AD-32E3-4083-49732D831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76200"/>
          <a:ext cx="2147939" cy="15369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9"/>
  <sheetViews>
    <sheetView tabSelected="1" topLeftCell="B1" zoomScale="62" zoomScaleNormal="62" zoomScaleSheetLayoutView="67" workbookViewId="0">
      <selection activeCell="P8" sqref="P8"/>
    </sheetView>
  </sheetViews>
  <sheetFormatPr defaultRowHeight="18" x14ac:dyDescent="0.25"/>
  <cols>
    <col min="1" max="1" width="10.7109375" hidden="1" customWidth="1"/>
    <col min="2" max="2" width="18.140625" style="2" customWidth="1"/>
    <col min="3" max="3" width="18.140625" style="94" customWidth="1"/>
    <col min="4" max="4" width="23.140625" style="2" customWidth="1"/>
    <col min="5" max="5" width="98" style="1" customWidth="1"/>
    <col min="6" max="6" width="17.42578125" style="37" customWidth="1"/>
    <col min="7" max="7" width="19.42578125" customWidth="1"/>
    <col min="8" max="8" width="24.140625" style="100" customWidth="1"/>
    <col min="9" max="9" width="24.140625" customWidth="1"/>
    <col min="10" max="10" width="24.140625" style="2" customWidth="1"/>
  </cols>
  <sheetData>
    <row r="1" spans="1:10" ht="130.5" customHeight="1" x14ac:dyDescent="0.25">
      <c r="A1" s="108"/>
      <c r="B1" s="109"/>
      <c r="C1" s="109"/>
      <c r="D1" s="110"/>
      <c r="E1" s="101" t="s">
        <v>0</v>
      </c>
      <c r="F1" s="102"/>
      <c r="G1" s="102"/>
      <c r="H1" s="102"/>
      <c r="I1" s="102"/>
      <c r="J1" s="103"/>
    </row>
    <row r="2" spans="1:10" ht="61.5" customHeight="1" x14ac:dyDescent="0.25">
      <c r="A2" s="111" t="s">
        <v>8</v>
      </c>
      <c r="B2" s="112"/>
      <c r="C2" s="112"/>
      <c r="D2" s="113"/>
      <c r="E2" s="114" t="s">
        <v>1</v>
      </c>
      <c r="F2" s="114"/>
      <c r="G2" s="114"/>
      <c r="H2" s="133" t="s">
        <v>301</v>
      </c>
      <c r="I2" s="134"/>
      <c r="J2" s="26">
        <v>1.2242999999999999</v>
      </c>
    </row>
    <row r="3" spans="1:10" ht="45" customHeight="1" x14ac:dyDescent="0.25">
      <c r="A3" s="111" t="s">
        <v>2</v>
      </c>
      <c r="B3" s="112"/>
      <c r="C3" s="112"/>
      <c r="D3" s="113"/>
      <c r="E3" s="115" t="s">
        <v>55</v>
      </c>
      <c r="F3" s="115"/>
      <c r="G3" s="115"/>
      <c r="H3" s="104" t="s">
        <v>307</v>
      </c>
      <c r="I3" s="104"/>
      <c r="J3" s="105"/>
    </row>
    <row r="4" spans="1:10" ht="30" customHeight="1" x14ac:dyDescent="0.25">
      <c r="A4" s="116" t="s">
        <v>3</v>
      </c>
      <c r="B4" s="130" t="s">
        <v>81</v>
      </c>
      <c r="C4" s="120" t="s">
        <v>306</v>
      </c>
      <c r="D4" s="121"/>
      <c r="E4" s="119" t="s">
        <v>302</v>
      </c>
      <c r="F4" s="119" t="s">
        <v>4</v>
      </c>
      <c r="G4" s="119" t="s">
        <v>303</v>
      </c>
      <c r="H4" s="106" t="s">
        <v>5</v>
      </c>
      <c r="I4" s="106"/>
      <c r="J4" s="107"/>
    </row>
    <row r="5" spans="1:10" ht="42.75" customHeight="1" x14ac:dyDescent="0.25">
      <c r="A5" s="117"/>
      <c r="B5" s="131"/>
      <c r="C5" s="122"/>
      <c r="D5" s="123"/>
      <c r="E5" s="119"/>
      <c r="F5" s="119"/>
      <c r="G5" s="119"/>
      <c r="H5" s="135" t="s">
        <v>304</v>
      </c>
      <c r="I5" s="87"/>
      <c r="J5" s="126" t="s">
        <v>80</v>
      </c>
    </row>
    <row r="6" spans="1:10" ht="39" customHeight="1" x14ac:dyDescent="0.25">
      <c r="A6" s="118"/>
      <c r="B6" s="132"/>
      <c r="C6" s="124"/>
      <c r="D6" s="125"/>
      <c r="E6" s="119"/>
      <c r="F6" s="119" t="s">
        <v>6</v>
      </c>
      <c r="G6" s="119" t="s">
        <v>7</v>
      </c>
      <c r="H6" s="136"/>
      <c r="I6" s="4" t="s">
        <v>9</v>
      </c>
      <c r="J6" s="127"/>
    </row>
    <row r="7" spans="1:10" ht="45.75" customHeight="1" x14ac:dyDescent="0.25">
      <c r="A7" s="27"/>
      <c r="B7" s="3">
        <v>1</v>
      </c>
      <c r="C7" s="3"/>
      <c r="D7" s="3"/>
      <c r="E7" s="3" t="s">
        <v>24</v>
      </c>
      <c r="F7" s="3"/>
      <c r="G7" s="3"/>
      <c r="H7" s="95"/>
      <c r="I7" s="4"/>
      <c r="J7" s="28"/>
    </row>
    <row r="8" spans="1:10" ht="72" x14ac:dyDescent="0.25">
      <c r="A8" s="27"/>
      <c r="B8" s="5" t="s">
        <v>83</v>
      </c>
      <c r="C8" s="5" t="s">
        <v>305</v>
      </c>
      <c r="D8" s="5" t="s">
        <v>196</v>
      </c>
      <c r="E8" s="6" t="s">
        <v>197</v>
      </c>
      <c r="F8" s="5" t="s">
        <v>50</v>
      </c>
      <c r="G8" s="5">
        <v>1</v>
      </c>
      <c r="H8" s="86">
        <v>7752.88</v>
      </c>
      <c r="I8" s="7">
        <f>H8*1.2243</f>
        <v>9491.8509840000006</v>
      </c>
      <c r="J8" s="29">
        <f>I8*G8</f>
        <v>9491.8509840000006</v>
      </c>
    </row>
    <row r="9" spans="1:10" ht="36" x14ac:dyDescent="0.25">
      <c r="A9" s="27"/>
      <c r="B9" s="5"/>
      <c r="C9" s="5" t="s">
        <v>305</v>
      </c>
      <c r="D9" s="5" t="s">
        <v>255</v>
      </c>
      <c r="E9" s="6" t="s">
        <v>256</v>
      </c>
      <c r="F9" s="5" t="s">
        <v>54</v>
      </c>
      <c r="G9" s="5">
        <v>2</v>
      </c>
      <c r="H9" s="86">
        <v>1.36</v>
      </c>
      <c r="I9" s="7">
        <f t="shared" ref="I9:I27" si="0">H9*1.2243</f>
        <v>1.6650480000000001</v>
      </c>
      <c r="J9" s="29">
        <f>I9*G9</f>
        <v>3.3300960000000002</v>
      </c>
    </row>
    <row r="10" spans="1:10" ht="42.75" customHeight="1" x14ac:dyDescent="0.25">
      <c r="A10" s="27"/>
      <c r="B10" s="5" t="s">
        <v>84</v>
      </c>
      <c r="C10" s="5" t="s">
        <v>305</v>
      </c>
      <c r="D10" s="5" t="s">
        <v>77</v>
      </c>
      <c r="E10" s="6" t="s">
        <v>78</v>
      </c>
      <c r="F10" s="5" t="s">
        <v>52</v>
      </c>
      <c r="G10" s="5">
        <v>3</v>
      </c>
      <c r="H10" s="86">
        <v>69.650000000000006</v>
      </c>
      <c r="I10" s="7">
        <f t="shared" si="0"/>
        <v>85.272495000000006</v>
      </c>
      <c r="J10" s="29">
        <f>I10*G10</f>
        <v>255.81748500000003</v>
      </c>
    </row>
    <row r="11" spans="1:10" ht="54" customHeight="1" x14ac:dyDescent="0.25">
      <c r="A11" s="27"/>
      <c r="B11" s="5" t="s">
        <v>85</v>
      </c>
      <c r="C11" s="5" t="s">
        <v>305</v>
      </c>
      <c r="D11" s="5" t="s">
        <v>16</v>
      </c>
      <c r="E11" s="6" t="s">
        <v>17</v>
      </c>
      <c r="F11" s="5" t="s">
        <v>52</v>
      </c>
      <c r="G11" s="5">
        <v>3</v>
      </c>
      <c r="H11" s="86">
        <v>69.650000000000006</v>
      </c>
      <c r="I11" s="7">
        <f t="shared" si="0"/>
        <v>85.272495000000006</v>
      </c>
      <c r="J11" s="29">
        <f t="shared" ref="J11:J38" si="1">I11*G11</f>
        <v>255.81748500000003</v>
      </c>
    </row>
    <row r="12" spans="1:10" ht="54" x14ac:dyDescent="0.25">
      <c r="A12" s="27"/>
      <c r="B12" s="5" t="s">
        <v>86</v>
      </c>
      <c r="C12" s="5" t="s">
        <v>259</v>
      </c>
      <c r="D12" s="5">
        <v>97629</v>
      </c>
      <c r="E12" s="6" t="s">
        <v>172</v>
      </c>
      <c r="F12" s="5" t="s">
        <v>52</v>
      </c>
      <c r="G12" s="5">
        <v>0.5</v>
      </c>
      <c r="H12" s="86">
        <v>88.09</v>
      </c>
      <c r="I12" s="7">
        <f t="shared" si="0"/>
        <v>107.84858699999999</v>
      </c>
      <c r="J12" s="29">
        <f t="shared" si="1"/>
        <v>53.924293499999997</v>
      </c>
    </row>
    <row r="13" spans="1:10" ht="36" x14ac:dyDescent="0.25">
      <c r="A13" s="27"/>
      <c r="B13" s="5" t="s">
        <v>200</v>
      </c>
      <c r="C13" s="5" t="s">
        <v>259</v>
      </c>
      <c r="D13" s="5">
        <v>97622</v>
      </c>
      <c r="E13" s="8" t="s">
        <v>51</v>
      </c>
      <c r="F13" s="5" t="s">
        <v>52</v>
      </c>
      <c r="G13" s="5">
        <v>1</v>
      </c>
      <c r="H13" s="86">
        <v>54.77</v>
      </c>
      <c r="I13" s="7">
        <f t="shared" si="0"/>
        <v>67.054911000000004</v>
      </c>
      <c r="J13" s="29">
        <f t="shared" si="1"/>
        <v>67.054911000000004</v>
      </c>
    </row>
    <row r="14" spans="1:10" ht="54" x14ac:dyDescent="0.25">
      <c r="A14" s="27"/>
      <c r="B14" s="5" t="s">
        <v>87</v>
      </c>
      <c r="C14" s="5" t="s">
        <v>259</v>
      </c>
      <c r="D14" s="5">
        <v>98562</v>
      </c>
      <c r="E14" s="8" t="s">
        <v>53</v>
      </c>
      <c r="F14" s="5" t="s">
        <v>54</v>
      </c>
      <c r="G14" s="5">
        <v>3</v>
      </c>
      <c r="H14" s="86">
        <v>49.65</v>
      </c>
      <c r="I14" s="7">
        <f t="shared" si="0"/>
        <v>60.786494999999995</v>
      </c>
      <c r="J14" s="29">
        <f t="shared" si="1"/>
        <v>182.35948499999998</v>
      </c>
    </row>
    <row r="15" spans="1:10" ht="18.75" x14ac:dyDescent="0.25">
      <c r="A15" s="79"/>
      <c r="B15" s="5" t="s">
        <v>88</v>
      </c>
      <c r="C15" s="5" t="s">
        <v>258</v>
      </c>
      <c r="D15" s="5" t="s">
        <v>264</v>
      </c>
      <c r="E15" s="8" t="s">
        <v>265</v>
      </c>
      <c r="F15" s="5" t="s">
        <v>54</v>
      </c>
      <c r="G15" s="5">
        <v>2.5</v>
      </c>
      <c r="H15" s="86">
        <v>3.14</v>
      </c>
      <c r="I15" s="7">
        <f t="shared" si="0"/>
        <v>3.8443019999999999</v>
      </c>
      <c r="J15" s="29">
        <f t="shared" si="1"/>
        <v>9.6107549999999993</v>
      </c>
    </row>
    <row r="16" spans="1:10" ht="18.75" x14ac:dyDescent="0.25">
      <c r="A16" s="79"/>
      <c r="B16" s="5" t="s">
        <v>89</v>
      </c>
      <c r="C16" s="5" t="s">
        <v>258</v>
      </c>
      <c r="D16" s="5" t="s">
        <v>266</v>
      </c>
      <c r="E16" s="8" t="s">
        <v>267</v>
      </c>
      <c r="F16" s="5" t="s">
        <v>54</v>
      </c>
      <c r="G16" s="5">
        <v>1.5</v>
      </c>
      <c r="H16" s="86">
        <v>3.54</v>
      </c>
      <c r="I16" s="7">
        <f t="shared" si="0"/>
        <v>4.334022</v>
      </c>
      <c r="J16" s="29">
        <f t="shared" si="1"/>
        <v>6.5010329999999996</v>
      </c>
    </row>
    <row r="17" spans="1:10" ht="54" x14ac:dyDescent="0.25">
      <c r="A17" s="79"/>
      <c r="B17" s="5" t="s">
        <v>90</v>
      </c>
      <c r="C17" s="5" t="s">
        <v>258</v>
      </c>
      <c r="D17" s="5" t="s">
        <v>268</v>
      </c>
      <c r="E17" s="8" t="s">
        <v>269</v>
      </c>
      <c r="F17" s="5" t="s">
        <v>54</v>
      </c>
      <c r="G17" s="5">
        <v>2.5</v>
      </c>
      <c r="H17" s="86">
        <v>6.33</v>
      </c>
      <c r="I17" s="7">
        <f t="shared" si="0"/>
        <v>7.7498189999999996</v>
      </c>
      <c r="J17" s="29">
        <f t="shared" si="1"/>
        <v>19.374547499999998</v>
      </c>
    </row>
    <row r="18" spans="1:10" ht="36" x14ac:dyDescent="0.25">
      <c r="A18" s="79"/>
      <c r="B18" s="5" t="s">
        <v>91</v>
      </c>
      <c r="C18" s="5" t="s">
        <v>258</v>
      </c>
      <c r="D18" s="5" t="s">
        <v>270</v>
      </c>
      <c r="E18" s="8" t="s">
        <v>271</v>
      </c>
      <c r="F18" s="5" t="s">
        <v>54</v>
      </c>
      <c r="G18" s="5">
        <v>1.5</v>
      </c>
      <c r="H18" s="86">
        <v>8.84</v>
      </c>
      <c r="I18" s="7">
        <f t="shared" si="0"/>
        <v>10.822811999999999</v>
      </c>
      <c r="J18" s="29">
        <f t="shared" si="1"/>
        <v>16.234217999999998</v>
      </c>
    </row>
    <row r="19" spans="1:10" ht="36" x14ac:dyDescent="0.25">
      <c r="A19" s="80" t="s">
        <v>260</v>
      </c>
      <c r="B19" s="5" t="s">
        <v>92</v>
      </c>
      <c r="C19" s="5" t="s">
        <v>258</v>
      </c>
      <c r="D19" s="5" t="s">
        <v>260</v>
      </c>
      <c r="E19" s="8" t="s">
        <v>261</v>
      </c>
      <c r="F19" s="5" t="s">
        <v>54</v>
      </c>
      <c r="G19" s="5">
        <v>2.5</v>
      </c>
      <c r="H19" s="86">
        <v>16.77</v>
      </c>
      <c r="I19" s="7">
        <f t="shared" si="0"/>
        <v>20.531510999999998</v>
      </c>
      <c r="J19" s="29">
        <f t="shared" si="1"/>
        <v>51.328777499999994</v>
      </c>
    </row>
    <row r="20" spans="1:10" ht="36" x14ac:dyDescent="0.25">
      <c r="A20" s="27"/>
      <c r="B20" s="5" t="s">
        <v>201</v>
      </c>
      <c r="C20" s="5" t="s">
        <v>258</v>
      </c>
      <c r="D20" s="5" t="s">
        <v>262</v>
      </c>
      <c r="E20" s="8" t="s">
        <v>263</v>
      </c>
      <c r="F20" s="5" t="s">
        <v>54</v>
      </c>
      <c r="G20" s="5">
        <v>1.5</v>
      </c>
      <c r="H20" s="86">
        <v>18.46</v>
      </c>
      <c r="I20" s="7">
        <f t="shared" si="0"/>
        <v>22.600577999999999</v>
      </c>
      <c r="J20" s="29">
        <f t="shared" si="1"/>
        <v>33.900866999999998</v>
      </c>
    </row>
    <row r="21" spans="1:10" ht="54" x14ac:dyDescent="0.25">
      <c r="A21" s="27"/>
      <c r="B21" s="5" t="s">
        <v>202</v>
      </c>
      <c r="C21" s="5" t="s">
        <v>259</v>
      </c>
      <c r="D21" s="5">
        <v>104763</v>
      </c>
      <c r="E21" s="8" t="s">
        <v>175</v>
      </c>
      <c r="F21" s="5" t="s">
        <v>50</v>
      </c>
      <c r="G21" s="5">
        <v>3</v>
      </c>
      <c r="H21" s="86">
        <v>37.9</v>
      </c>
      <c r="I21" s="7">
        <f t="shared" si="0"/>
        <v>46.400969999999994</v>
      </c>
      <c r="J21" s="29">
        <f t="shared" si="1"/>
        <v>139.20290999999997</v>
      </c>
    </row>
    <row r="22" spans="1:10" ht="54" x14ac:dyDescent="0.25">
      <c r="A22" s="27"/>
      <c r="B22" s="5" t="s">
        <v>291</v>
      </c>
      <c r="C22" s="5" t="s">
        <v>259</v>
      </c>
      <c r="D22" s="5">
        <v>104762</v>
      </c>
      <c r="E22" s="8" t="s">
        <v>176</v>
      </c>
      <c r="F22" s="5" t="s">
        <v>50</v>
      </c>
      <c r="G22" s="5">
        <v>3</v>
      </c>
      <c r="H22" s="86">
        <v>25.94</v>
      </c>
      <c r="I22" s="7">
        <f t="shared" si="0"/>
        <v>31.758341999999999</v>
      </c>
      <c r="J22" s="29">
        <f t="shared" si="1"/>
        <v>95.275025999999997</v>
      </c>
    </row>
    <row r="23" spans="1:10" ht="54" x14ac:dyDescent="0.25">
      <c r="A23" s="27"/>
      <c r="B23" s="5" t="s">
        <v>292</v>
      </c>
      <c r="C23" s="5" t="s">
        <v>259</v>
      </c>
      <c r="D23" s="5">
        <v>104760</v>
      </c>
      <c r="E23" s="8" t="s">
        <v>173</v>
      </c>
      <c r="F23" s="5" t="s">
        <v>50</v>
      </c>
      <c r="G23" s="5">
        <v>7</v>
      </c>
      <c r="H23" s="86">
        <v>59.54</v>
      </c>
      <c r="I23" s="7">
        <f t="shared" si="0"/>
        <v>72.894821999999991</v>
      </c>
      <c r="J23" s="29">
        <f t="shared" si="1"/>
        <v>510.26375399999995</v>
      </c>
    </row>
    <row r="24" spans="1:10" ht="54" x14ac:dyDescent="0.25">
      <c r="A24" s="27"/>
      <c r="B24" s="5" t="s">
        <v>293</v>
      </c>
      <c r="C24" s="5" t="s">
        <v>259</v>
      </c>
      <c r="D24" s="5">
        <v>104759</v>
      </c>
      <c r="E24" s="8" t="s">
        <v>174</v>
      </c>
      <c r="F24" s="5" t="s">
        <v>50</v>
      </c>
      <c r="G24" s="5">
        <v>4</v>
      </c>
      <c r="H24" s="86">
        <v>40.770000000000003</v>
      </c>
      <c r="I24" s="7">
        <f t="shared" si="0"/>
        <v>49.914711000000004</v>
      </c>
      <c r="J24" s="29">
        <f t="shared" si="1"/>
        <v>199.65884400000002</v>
      </c>
    </row>
    <row r="25" spans="1:10" ht="54" x14ac:dyDescent="0.25">
      <c r="A25" s="27"/>
      <c r="B25" s="5" t="s">
        <v>294</v>
      </c>
      <c r="C25" s="5" t="s">
        <v>258</v>
      </c>
      <c r="D25" s="5" t="s">
        <v>71</v>
      </c>
      <c r="E25" s="8" t="s">
        <v>72</v>
      </c>
      <c r="F25" s="5" t="s">
        <v>61</v>
      </c>
      <c r="G25" s="5">
        <v>80</v>
      </c>
      <c r="H25" s="86">
        <v>65.84</v>
      </c>
      <c r="I25" s="7">
        <f t="shared" si="0"/>
        <v>80.607911999999999</v>
      </c>
      <c r="J25" s="29">
        <f t="shared" si="1"/>
        <v>6448.6329599999999</v>
      </c>
    </row>
    <row r="26" spans="1:10" ht="54" x14ac:dyDescent="0.25">
      <c r="A26" s="27"/>
      <c r="B26" s="5" t="s">
        <v>295</v>
      </c>
      <c r="C26" s="5" t="s">
        <v>258</v>
      </c>
      <c r="D26" s="5" t="s">
        <v>73</v>
      </c>
      <c r="E26" s="8" t="s">
        <v>74</v>
      </c>
      <c r="F26" s="5" t="s">
        <v>61</v>
      </c>
      <c r="G26" s="5">
        <v>20</v>
      </c>
      <c r="H26" s="86">
        <v>34.299999999999997</v>
      </c>
      <c r="I26" s="7">
        <f t="shared" si="0"/>
        <v>41.993489999999994</v>
      </c>
      <c r="J26" s="29">
        <f t="shared" si="1"/>
        <v>839.86979999999994</v>
      </c>
    </row>
    <row r="27" spans="1:10" ht="54" x14ac:dyDescent="0.25">
      <c r="A27" s="27"/>
      <c r="B27" s="5" t="s">
        <v>296</v>
      </c>
      <c r="C27" s="5" t="s">
        <v>258</v>
      </c>
      <c r="D27" s="5" t="s">
        <v>198</v>
      </c>
      <c r="E27" s="8" t="s">
        <v>199</v>
      </c>
      <c r="F27" s="5" t="s">
        <v>61</v>
      </c>
      <c r="G27" s="5">
        <v>20</v>
      </c>
      <c r="H27" s="86">
        <v>17.47</v>
      </c>
      <c r="I27" s="7">
        <f t="shared" si="0"/>
        <v>21.388520999999997</v>
      </c>
      <c r="J27" s="29">
        <f t="shared" si="1"/>
        <v>427.77041999999994</v>
      </c>
    </row>
    <row r="28" spans="1:10" ht="18.75" x14ac:dyDescent="0.25">
      <c r="A28" s="27"/>
      <c r="B28" s="5"/>
      <c r="C28" s="5"/>
      <c r="D28" s="5"/>
      <c r="E28" s="8"/>
      <c r="F28" s="5"/>
      <c r="G28" s="5"/>
      <c r="H28" s="86"/>
      <c r="I28" s="4"/>
      <c r="J28" s="39"/>
    </row>
    <row r="29" spans="1:10" ht="18.75" x14ac:dyDescent="0.25">
      <c r="A29" s="27"/>
      <c r="B29" s="5"/>
      <c r="C29" s="5"/>
      <c r="D29" s="5"/>
      <c r="E29" s="8"/>
      <c r="F29" s="5"/>
      <c r="G29" s="5"/>
      <c r="H29" s="86"/>
      <c r="I29" s="4" t="s">
        <v>82</v>
      </c>
      <c r="J29" s="39">
        <f>SUM(J8:J27)</f>
        <v>19107.778651500001</v>
      </c>
    </row>
    <row r="30" spans="1:10" ht="18.75" x14ac:dyDescent="0.25">
      <c r="A30" s="27"/>
      <c r="B30" s="49"/>
      <c r="C30" s="49"/>
      <c r="D30" s="49"/>
      <c r="E30" s="50"/>
      <c r="F30" s="49"/>
      <c r="G30" s="49"/>
      <c r="H30" s="49"/>
      <c r="I30" s="51"/>
      <c r="J30" s="52"/>
    </row>
    <row r="31" spans="1:10" ht="18.75" x14ac:dyDescent="0.25">
      <c r="A31" s="27"/>
      <c r="B31" s="5">
        <v>2</v>
      </c>
      <c r="C31" s="5"/>
      <c r="D31" s="5"/>
      <c r="E31" s="48" t="s">
        <v>222</v>
      </c>
      <c r="F31" s="5"/>
      <c r="G31" s="5"/>
      <c r="H31" s="86"/>
      <c r="I31" s="7"/>
      <c r="J31" s="29"/>
    </row>
    <row r="32" spans="1:10" ht="54" x14ac:dyDescent="0.25">
      <c r="A32" s="27"/>
      <c r="B32" s="5" t="s">
        <v>223</v>
      </c>
      <c r="C32" s="5" t="s">
        <v>259</v>
      </c>
      <c r="D32" s="5">
        <v>12043</v>
      </c>
      <c r="E32" s="8" t="s">
        <v>75</v>
      </c>
      <c r="F32" s="5" t="s">
        <v>50</v>
      </c>
      <c r="G32" s="5">
        <v>1</v>
      </c>
      <c r="H32" s="86">
        <v>1181.02</v>
      </c>
      <c r="I32" s="7">
        <f>H32*1.2243</f>
        <v>1445.9227859999999</v>
      </c>
      <c r="J32" s="29">
        <f t="shared" si="1"/>
        <v>1445.9227859999999</v>
      </c>
    </row>
    <row r="33" spans="1:10" ht="54" customHeight="1" x14ac:dyDescent="0.25">
      <c r="A33" s="27"/>
      <c r="B33" s="5" t="s">
        <v>224</v>
      </c>
      <c r="C33" s="5" t="s">
        <v>258</v>
      </c>
      <c r="D33" s="5" t="s">
        <v>220</v>
      </c>
      <c r="E33" s="8" t="s">
        <v>221</v>
      </c>
      <c r="F33" s="5" t="s">
        <v>50</v>
      </c>
      <c r="G33" s="5">
        <v>1</v>
      </c>
      <c r="H33" s="86">
        <v>487.43</v>
      </c>
      <c r="I33" s="7">
        <f t="shared" ref="I33:I38" si="2">H33*1.2243</f>
        <v>596.76054899999997</v>
      </c>
      <c r="J33" s="29">
        <f t="shared" si="1"/>
        <v>596.76054899999997</v>
      </c>
    </row>
    <row r="34" spans="1:10" ht="54" x14ac:dyDescent="0.25">
      <c r="A34" s="27"/>
      <c r="B34" s="5" t="s">
        <v>225</v>
      </c>
      <c r="C34" s="5" t="s">
        <v>258</v>
      </c>
      <c r="D34" s="37" t="s">
        <v>58</v>
      </c>
      <c r="E34" s="8" t="s">
        <v>59</v>
      </c>
      <c r="F34" s="5" t="s">
        <v>50</v>
      </c>
      <c r="G34" s="5">
        <v>1</v>
      </c>
      <c r="H34" s="86">
        <v>327.7</v>
      </c>
      <c r="I34" s="7">
        <f t="shared" si="2"/>
        <v>401.20310999999998</v>
      </c>
      <c r="J34" s="29">
        <f t="shared" si="1"/>
        <v>401.20310999999998</v>
      </c>
    </row>
    <row r="35" spans="1:10" ht="36" x14ac:dyDescent="0.25">
      <c r="A35" s="27"/>
      <c r="B35" s="5" t="s">
        <v>226</v>
      </c>
      <c r="C35" s="5" t="s">
        <v>258</v>
      </c>
      <c r="D35" s="5" t="s">
        <v>34</v>
      </c>
      <c r="E35" s="8" t="s">
        <v>48</v>
      </c>
      <c r="F35" s="5" t="s">
        <v>50</v>
      </c>
      <c r="G35" s="5">
        <v>1</v>
      </c>
      <c r="H35" s="86">
        <v>78.56</v>
      </c>
      <c r="I35" s="7">
        <f t="shared" si="2"/>
        <v>96.181007999999991</v>
      </c>
      <c r="J35" s="29">
        <f t="shared" si="1"/>
        <v>96.181007999999991</v>
      </c>
    </row>
    <row r="36" spans="1:10" ht="36" x14ac:dyDescent="0.25">
      <c r="A36" s="27"/>
      <c r="B36" s="5" t="s">
        <v>227</v>
      </c>
      <c r="C36" s="5" t="s">
        <v>258</v>
      </c>
      <c r="D36" s="5" t="s">
        <v>46</v>
      </c>
      <c r="E36" s="8" t="s">
        <v>47</v>
      </c>
      <c r="F36" s="5" t="s">
        <v>50</v>
      </c>
      <c r="G36" s="5">
        <v>3</v>
      </c>
      <c r="H36" s="86">
        <v>74.239999999999995</v>
      </c>
      <c r="I36" s="7">
        <f t="shared" si="2"/>
        <v>90.892031999999986</v>
      </c>
      <c r="J36" s="29">
        <f t="shared" si="1"/>
        <v>272.67609599999997</v>
      </c>
    </row>
    <row r="37" spans="1:10" ht="36" x14ac:dyDescent="0.25">
      <c r="A37" s="27"/>
      <c r="B37" s="5" t="s">
        <v>228</v>
      </c>
      <c r="C37" s="5" t="s">
        <v>258</v>
      </c>
      <c r="D37" s="5" t="s">
        <v>29</v>
      </c>
      <c r="E37" s="8" t="s">
        <v>41</v>
      </c>
      <c r="F37" s="5" t="s">
        <v>50</v>
      </c>
      <c r="G37" s="5">
        <v>1</v>
      </c>
      <c r="H37" s="86">
        <v>66.849999999999994</v>
      </c>
      <c r="I37" s="7">
        <f t="shared" si="2"/>
        <v>81.844454999999982</v>
      </c>
      <c r="J37" s="29">
        <f t="shared" si="1"/>
        <v>81.844454999999982</v>
      </c>
    </row>
    <row r="38" spans="1:10" ht="36" x14ac:dyDescent="0.25">
      <c r="A38" s="27"/>
      <c r="B38" s="5" t="s">
        <v>229</v>
      </c>
      <c r="C38" s="5" t="s">
        <v>259</v>
      </c>
      <c r="D38" s="5">
        <v>39471</v>
      </c>
      <c r="E38" s="8" t="s">
        <v>76</v>
      </c>
      <c r="F38" s="5" t="s">
        <v>50</v>
      </c>
      <c r="G38" s="5">
        <v>4</v>
      </c>
      <c r="H38" s="86">
        <v>162.22</v>
      </c>
      <c r="I38" s="7">
        <f t="shared" si="2"/>
        <v>198.60594599999999</v>
      </c>
      <c r="J38" s="29">
        <f t="shared" si="1"/>
        <v>794.42378399999996</v>
      </c>
    </row>
    <row r="39" spans="1:10" ht="18.75" x14ac:dyDescent="0.25">
      <c r="A39" s="27"/>
      <c r="B39" s="5"/>
      <c r="C39" s="5"/>
      <c r="D39" s="5"/>
      <c r="E39" s="8"/>
      <c r="F39" s="5"/>
      <c r="G39" s="5"/>
      <c r="H39" s="86"/>
      <c r="I39" s="7"/>
      <c r="J39" s="29"/>
    </row>
    <row r="40" spans="1:10" ht="18.75" x14ac:dyDescent="0.25">
      <c r="A40" s="27"/>
      <c r="B40" s="5"/>
      <c r="C40" s="5"/>
      <c r="D40" s="5"/>
      <c r="E40" s="8"/>
      <c r="F40" s="5"/>
      <c r="G40" s="5"/>
      <c r="H40" s="86"/>
      <c r="I40" s="4" t="s">
        <v>82</v>
      </c>
      <c r="J40" s="39">
        <f>SUM(J32:J38)</f>
        <v>3689.0117879999998</v>
      </c>
    </row>
    <row r="41" spans="1:10" ht="18.75" x14ac:dyDescent="0.25">
      <c r="A41" s="27"/>
      <c r="B41" s="49"/>
      <c r="C41" s="49"/>
      <c r="D41" s="49"/>
      <c r="E41" s="50"/>
      <c r="F41" s="49"/>
      <c r="G41" s="49"/>
      <c r="H41" s="49"/>
      <c r="I41" s="53"/>
      <c r="J41" s="54"/>
    </row>
    <row r="42" spans="1:10" ht="18.75" x14ac:dyDescent="0.25">
      <c r="A42" s="27"/>
      <c r="B42" s="3">
        <v>3</v>
      </c>
      <c r="C42" s="3"/>
      <c r="D42" s="3"/>
      <c r="E42" s="25" t="s">
        <v>257</v>
      </c>
      <c r="F42" s="3"/>
      <c r="G42" s="3"/>
      <c r="H42" s="95"/>
      <c r="I42" s="4"/>
      <c r="J42" s="28"/>
    </row>
    <row r="43" spans="1:10" ht="36" x14ac:dyDescent="0.25">
      <c r="A43" s="30"/>
      <c r="B43" s="5" t="s">
        <v>93</v>
      </c>
      <c r="C43" s="5" t="s">
        <v>258</v>
      </c>
      <c r="D43" s="5" t="s">
        <v>12</v>
      </c>
      <c r="E43" s="6" t="s">
        <v>13</v>
      </c>
      <c r="F43" s="5" t="s">
        <v>61</v>
      </c>
      <c r="G43" s="5">
        <v>110</v>
      </c>
      <c r="H43" s="86">
        <v>47.44</v>
      </c>
      <c r="I43" s="9">
        <f>H43*1.2243</f>
        <v>58.080791999999995</v>
      </c>
      <c r="J43" s="31">
        <f>I43*G43</f>
        <v>6388.8871199999994</v>
      </c>
    </row>
    <row r="44" spans="1:10" ht="54" x14ac:dyDescent="0.25">
      <c r="A44" s="30"/>
      <c r="B44" s="5" t="s">
        <v>94</v>
      </c>
      <c r="C44" s="5" t="s">
        <v>258</v>
      </c>
      <c r="D44" s="5" t="s">
        <v>170</v>
      </c>
      <c r="E44" s="8" t="s">
        <v>171</v>
      </c>
      <c r="F44" s="5" t="s">
        <v>61</v>
      </c>
      <c r="G44" s="5">
        <v>50</v>
      </c>
      <c r="H44" s="86">
        <v>18.91</v>
      </c>
      <c r="I44" s="9">
        <f t="shared" ref="I44:I59" si="3">H44*1.2243</f>
        <v>23.151512999999998</v>
      </c>
      <c r="J44" s="31">
        <f t="shared" ref="J44:J58" si="4">I44*G44</f>
        <v>1157.57565</v>
      </c>
    </row>
    <row r="45" spans="1:10" ht="54" x14ac:dyDescent="0.25">
      <c r="A45" s="30"/>
      <c r="B45" s="5" t="s">
        <v>95</v>
      </c>
      <c r="C45" s="5" t="s">
        <v>258</v>
      </c>
      <c r="D45" s="5" t="s">
        <v>69</v>
      </c>
      <c r="E45" s="8" t="s">
        <v>70</v>
      </c>
      <c r="F45" s="5" t="s">
        <v>61</v>
      </c>
      <c r="G45" s="5">
        <v>50</v>
      </c>
      <c r="H45" s="86">
        <v>15.64</v>
      </c>
      <c r="I45" s="9">
        <f t="shared" si="3"/>
        <v>19.148052</v>
      </c>
      <c r="J45" s="31">
        <f t="shared" si="4"/>
        <v>957.40260000000001</v>
      </c>
    </row>
    <row r="46" spans="1:10" ht="36" x14ac:dyDescent="0.25">
      <c r="A46" s="30"/>
      <c r="B46" s="5" t="s">
        <v>96</v>
      </c>
      <c r="C46" s="5" t="s">
        <v>258</v>
      </c>
      <c r="D46" s="5" t="s">
        <v>18</v>
      </c>
      <c r="E46" s="6" t="s">
        <v>19</v>
      </c>
      <c r="F46" s="5" t="s">
        <v>61</v>
      </c>
      <c r="G46" s="5">
        <v>50</v>
      </c>
      <c r="H46" s="16">
        <v>68.22</v>
      </c>
      <c r="I46" s="9">
        <f t="shared" si="3"/>
        <v>83.521745999999993</v>
      </c>
      <c r="J46" s="31">
        <f t="shared" si="4"/>
        <v>4176.0872999999992</v>
      </c>
    </row>
    <row r="47" spans="1:10" ht="36.75" x14ac:dyDescent="0.3">
      <c r="A47" s="32"/>
      <c r="B47" s="5" t="s">
        <v>97</v>
      </c>
      <c r="C47" s="5" t="s">
        <v>258</v>
      </c>
      <c r="D47" s="10" t="s">
        <v>14</v>
      </c>
      <c r="E47" s="11" t="s">
        <v>15</v>
      </c>
      <c r="F47" s="10" t="s">
        <v>50</v>
      </c>
      <c r="G47" s="10">
        <v>3</v>
      </c>
      <c r="H47" s="16">
        <v>257.55</v>
      </c>
      <c r="I47" s="9">
        <f t="shared" si="3"/>
        <v>315.318465</v>
      </c>
      <c r="J47" s="31">
        <f t="shared" si="4"/>
        <v>945.95539499999995</v>
      </c>
    </row>
    <row r="48" spans="1:10" ht="36.75" x14ac:dyDescent="0.3">
      <c r="A48" s="32"/>
      <c r="B48" s="5" t="s">
        <v>98</v>
      </c>
      <c r="C48" s="5" t="s">
        <v>258</v>
      </c>
      <c r="D48" s="14" t="s">
        <v>185</v>
      </c>
      <c r="E48" s="11" t="s">
        <v>186</v>
      </c>
      <c r="F48" s="10" t="s">
        <v>50</v>
      </c>
      <c r="G48" s="10">
        <v>12</v>
      </c>
      <c r="H48" s="16">
        <v>63.33</v>
      </c>
      <c r="I48" s="9">
        <f t="shared" si="3"/>
        <v>77.534918999999988</v>
      </c>
      <c r="J48" s="31">
        <f t="shared" si="4"/>
        <v>930.4190279999998</v>
      </c>
    </row>
    <row r="49" spans="1:10" ht="36.75" x14ac:dyDescent="0.3">
      <c r="A49" s="32"/>
      <c r="B49" s="5" t="s">
        <v>99</v>
      </c>
      <c r="C49" s="5" t="s">
        <v>259</v>
      </c>
      <c r="D49" s="14">
        <v>2583</v>
      </c>
      <c r="E49" s="11" t="s">
        <v>177</v>
      </c>
      <c r="F49" s="10" t="s">
        <v>50</v>
      </c>
      <c r="G49" s="10">
        <v>12</v>
      </c>
      <c r="H49" s="16">
        <v>173.8</v>
      </c>
      <c r="I49" s="9">
        <f t="shared" si="3"/>
        <v>212.78334000000001</v>
      </c>
      <c r="J49" s="31">
        <f t="shared" si="4"/>
        <v>2553.4000800000003</v>
      </c>
    </row>
    <row r="50" spans="1:10" ht="36.75" x14ac:dyDescent="0.3">
      <c r="A50" s="32"/>
      <c r="B50" s="5" t="s">
        <v>100</v>
      </c>
      <c r="C50" s="5" t="s">
        <v>258</v>
      </c>
      <c r="D50" s="14" t="s">
        <v>276</v>
      </c>
      <c r="E50" s="11" t="s">
        <v>277</v>
      </c>
      <c r="F50" s="10" t="s">
        <v>50</v>
      </c>
      <c r="G50" s="10">
        <v>10</v>
      </c>
      <c r="H50" s="16">
        <v>48.06</v>
      </c>
      <c r="I50" s="9">
        <f t="shared" si="3"/>
        <v>58.839858</v>
      </c>
      <c r="J50" s="31">
        <f t="shared" si="4"/>
        <v>588.39858000000004</v>
      </c>
    </row>
    <row r="51" spans="1:10" ht="36.75" x14ac:dyDescent="0.3">
      <c r="A51" s="32"/>
      <c r="B51" s="5" t="s">
        <v>101</v>
      </c>
      <c r="C51" s="5" t="s">
        <v>258</v>
      </c>
      <c r="D51" s="14" t="s">
        <v>272</v>
      </c>
      <c r="E51" s="11" t="s">
        <v>273</v>
      </c>
      <c r="F51" s="10" t="s">
        <v>50</v>
      </c>
      <c r="G51" s="10">
        <v>10</v>
      </c>
      <c r="H51" s="16">
        <v>36.03</v>
      </c>
      <c r="I51" s="9">
        <f t="shared" si="3"/>
        <v>44.111528999999997</v>
      </c>
      <c r="J51" s="31">
        <f t="shared" si="4"/>
        <v>441.11528999999996</v>
      </c>
    </row>
    <row r="52" spans="1:10" ht="36.75" x14ac:dyDescent="0.3">
      <c r="A52" s="32"/>
      <c r="B52" s="5" t="s">
        <v>102</v>
      </c>
      <c r="C52" s="5" t="s">
        <v>258</v>
      </c>
      <c r="D52" s="14" t="s">
        <v>180</v>
      </c>
      <c r="E52" s="11" t="s">
        <v>181</v>
      </c>
      <c r="F52" s="10" t="s">
        <v>50</v>
      </c>
      <c r="G52" s="10">
        <v>10</v>
      </c>
      <c r="H52" s="16">
        <v>6.61</v>
      </c>
      <c r="I52" s="9">
        <f t="shared" si="3"/>
        <v>8.0926229999999997</v>
      </c>
      <c r="J52" s="31">
        <f t="shared" si="4"/>
        <v>80.926230000000004</v>
      </c>
    </row>
    <row r="53" spans="1:10" ht="36.75" x14ac:dyDescent="0.3">
      <c r="A53" s="32"/>
      <c r="B53" s="5" t="s">
        <v>103</v>
      </c>
      <c r="C53" s="5" t="s">
        <v>258</v>
      </c>
      <c r="D53" s="14" t="s">
        <v>182</v>
      </c>
      <c r="E53" s="11" t="s">
        <v>183</v>
      </c>
      <c r="F53" s="10" t="s">
        <v>50</v>
      </c>
      <c r="G53" s="10">
        <v>10</v>
      </c>
      <c r="H53" s="16">
        <v>5.31</v>
      </c>
      <c r="I53" s="9">
        <f t="shared" si="3"/>
        <v>6.5010329999999996</v>
      </c>
      <c r="J53" s="31">
        <f t="shared" si="4"/>
        <v>65.010329999999996</v>
      </c>
    </row>
    <row r="54" spans="1:10" ht="36.75" x14ac:dyDescent="0.3">
      <c r="A54" s="32"/>
      <c r="B54" s="5" t="s">
        <v>104</v>
      </c>
      <c r="C54" s="5" t="s">
        <v>258</v>
      </c>
      <c r="D54" s="14" t="s">
        <v>278</v>
      </c>
      <c r="E54" s="11" t="s">
        <v>279</v>
      </c>
      <c r="F54" s="10" t="s">
        <v>50</v>
      </c>
      <c r="G54" s="10">
        <v>5</v>
      </c>
      <c r="H54" s="16">
        <v>64.150000000000006</v>
      </c>
      <c r="I54" s="9">
        <f t="shared" si="3"/>
        <v>78.538845000000009</v>
      </c>
      <c r="J54" s="31">
        <f t="shared" si="4"/>
        <v>392.69422500000007</v>
      </c>
    </row>
    <row r="55" spans="1:10" ht="36.75" x14ac:dyDescent="0.3">
      <c r="A55" s="32"/>
      <c r="B55" s="5" t="s">
        <v>164</v>
      </c>
      <c r="C55" s="5" t="s">
        <v>258</v>
      </c>
      <c r="D55" s="14" t="s">
        <v>212</v>
      </c>
      <c r="E55" s="11" t="s">
        <v>213</v>
      </c>
      <c r="F55" s="10" t="s">
        <v>50</v>
      </c>
      <c r="G55" s="10">
        <v>5</v>
      </c>
      <c r="H55" s="16">
        <v>10.17</v>
      </c>
      <c r="I55" s="9">
        <f t="shared" si="3"/>
        <v>12.451131</v>
      </c>
      <c r="J55" s="31">
        <f t="shared" si="4"/>
        <v>62.255655000000004</v>
      </c>
    </row>
    <row r="56" spans="1:10" ht="54.75" x14ac:dyDescent="0.3">
      <c r="A56" s="32"/>
      <c r="B56" s="5" t="s">
        <v>165</v>
      </c>
      <c r="C56" s="5" t="s">
        <v>259</v>
      </c>
      <c r="D56" s="55">
        <v>2488</v>
      </c>
      <c r="E56" s="11" t="s">
        <v>179</v>
      </c>
      <c r="F56" s="10" t="s">
        <v>50</v>
      </c>
      <c r="G56" s="10">
        <v>10</v>
      </c>
      <c r="H56" s="16">
        <v>2.64</v>
      </c>
      <c r="I56" s="9">
        <f t="shared" si="3"/>
        <v>3.2321520000000001</v>
      </c>
      <c r="J56" s="31">
        <f t="shared" si="4"/>
        <v>32.32152</v>
      </c>
    </row>
    <row r="57" spans="1:10" ht="54.75" x14ac:dyDescent="0.3">
      <c r="A57" s="32"/>
      <c r="B57" s="5" t="s">
        <v>218</v>
      </c>
      <c r="C57" s="5" t="s">
        <v>259</v>
      </c>
      <c r="D57" s="55">
        <v>2483</v>
      </c>
      <c r="E57" s="11" t="s">
        <v>178</v>
      </c>
      <c r="F57" s="10" t="s">
        <v>50</v>
      </c>
      <c r="G57" s="10">
        <v>10</v>
      </c>
      <c r="H57" s="16">
        <v>4.71</v>
      </c>
      <c r="I57" s="9">
        <f t="shared" si="3"/>
        <v>5.7664529999999994</v>
      </c>
      <c r="J57" s="31">
        <f t="shared" si="4"/>
        <v>57.664529999999992</v>
      </c>
    </row>
    <row r="58" spans="1:10" ht="54.75" x14ac:dyDescent="0.3">
      <c r="A58" s="32"/>
      <c r="B58" s="5" t="s">
        <v>274</v>
      </c>
      <c r="C58" s="5" t="s">
        <v>259</v>
      </c>
      <c r="D58" s="55">
        <v>2484</v>
      </c>
      <c r="E58" s="11" t="s">
        <v>195</v>
      </c>
      <c r="F58" s="10" t="s">
        <v>50</v>
      </c>
      <c r="G58" s="10">
        <v>10</v>
      </c>
      <c r="H58" s="16">
        <v>37.71</v>
      </c>
      <c r="I58" s="9">
        <f t="shared" si="3"/>
        <v>46.168352999999996</v>
      </c>
      <c r="J58" s="31">
        <f t="shared" si="4"/>
        <v>461.68352999999996</v>
      </c>
    </row>
    <row r="59" spans="1:10" ht="36.75" x14ac:dyDescent="0.3">
      <c r="A59" s="32"/>
      <c r="B59" s="5" t="s">
        <v>275</v>
      </c>
      <c r="C59" s="5" t="s">
        <v>259</v>
      </c>
      <c r="D59" s="55">
        <v>11855</v>
      </c>
      <c r="E59" s="11" t="s">
        <v>219</v>
      </c>
      <c r="F59" s="10" t="s">
        <v>50</v>
      </c>
      <c r="G59" s="10">
        <v>5</v>
      </c>
      <c r="H59" s="16">
        <v>30.78</v>
      </c>
      <c r="I59" s="9">
        <f t="shared" si="3"/>
        <v>37.683954</v>
      </c>
      <c r="J59" s="31">
        <f>I59*G59</f>
        <v>188.41977</v>
      </c>
    </row>
    <row r="60" spans="1:10" ht="18.75" x14ac:dyDescent="0.3">
      <c r="A60" s="32"/>
      <c r="B60" s="10"/>
      <c r="C60" s="5"/>
      <c r="D60" s="10"/>
      <c r="E60" s="11"/>
      <c r="F60" s="10"/>
      <c r="G60" s="10"/>
      <c r="H60" s="16"/>
      <c r="I60" s="9"/>
      <c r="J60" s="33"/>
    </row>
    <row r="61" spans="1:10" ht="18.75" x14ac:dyDescent="0.3">
      <c r="A61" s="32"/>
      <c r="B61" s="10"/>
      <c r="C61" s="5"/>
      <c r="D61" s="10"/>
      <c r="E61" s="11"/>
      <c r="F61" s="10"/>
      <c r="G61" s="10"/>
      <c r="H61" s="16"/>
      <c r="I61" s="12" t="s">
        <v>82</v>
      </c>
      <c r="J61" s="34">
        <f>SUM(J43:J59)</f>
        <v>19480.216833000002</v>
      </c>
    </row>
    <row r="62" spans="1:10" ht="18.75" x14ac:dyDescent="0.3">
      <c r="A62" s="32"/>
      <c r="B62" s="42"/>
      <c r="C62" s="49"/>
      <c r="D62" s="42"/>
      <c r="E62" s="43"/>
      <c r="F62" s="42"/>
      <c r="G62" s="42"/>
      <c r="H62" s="42"/>
      <c r="I62" s="45"/>
      <c r="J62" s="47"/>
    </row>
    <row r="63" spans="1:10" ht="18.75" x14ac:dyDescent="0.3">
      <c r="A63" s="32"/>
      <c r="B63" s="10">
        <v>4</v>
      </c>
      <c r="C63" s="5"/>
      <c r="D63" s="10"/>
      <c r="E63" s="25" t="s">
        <v>31</v>
      </c>
      <c r="F63" s="10"/>
      <c r="G63" s="10"/>
      <c r="H63" s="16"/>
      <c r="I63" s="9"/>
      <c r="J63" s="33"/>
    </row>
    <row r="64" spans="1:10" ht="36.75" x14ac:dyDescent="0.3">
      <c r="A64" s="32"/>
      <c r="B64" s="14" t="s">
        <v>105</v>
      </c>
      <c r="C64" s="85" t="s">
        <v>259</v>
      </c>
      <c r="D64" s="10">
        <v>39801</v>
      </c>
      <c r="E64" s="11" t="s">
        <v>49</v>
      </c>
      <c r="F64" s="10" t="s">
        <v>50</v>
      </c>
      <c r="G64" s="10">
        <v>1</v>
      </c>
      <c r="H64" s="16">
        <v>118.65</v>
      </c>
      <c r="I64" s="9">
        <f>H64*1.22543</f>
        <v>145.39726950000002</v>
      </c>
      <c r="J64" s="31">
        <f>I64*G64</f>
        <v>145.39726950000002</v>
      </c>
    </row>
    <row r="65" spans="1:10" s="84" customFormat="1" ht="36.75" x14ac:dyDescent="0.3">
      <c r="A65" s="82"/>
      <c r="B65" s="14" t="s">
        <v>109</v>
      </c>
      <c r="C65" s="85" t="s">
        <v>258</v>
      </c>
      <c r="D65" s="14" t="s">
        <v>29</v>
      </c>
      <c r="E65" s="15" t="s">
        <v>41</v>
      </c>
      <c r="F65" s="14" t="s">
        <v>50</v>
      </c>
      <c r="G65" s="14">
        <v>1</v>
      </c>
      <c r="H65" s="16">
        <v>66.849999999999994</v>
      </c>
      <c r="I65" s="9">
        <f t="shared" ref="I65:I82" si="5">H65*1.22543</f>
        <v>81.919995499999999</v>
      </c>
      <c r="J65" s="83">
        <f t="shared" ref="J65:J157" si="6">I65*G65</f>
        <v>81.919995499999999</v>
      </c>
    </row>
    <row r="66" spans="1:10" s="84" customFormat="1" ht="36.75" x14ac:dyDescent="0.3">
      <c r="A66" s="82"/>
      <c r="B66" s="14" t="s">
        <v>110</v>
      </c>
      <c r="C66" s="85" t="s">
        <v>258</v>
      </c>
      <c r="D66" s="14" t="s">
        <v>62</v>
      </c>
      <c r="E66" s="15" t="s">
        <v>63</v>
      </c>
      <c r="F66" s="14" t="s">
        <v>50</v>
      </c>
      <c r="G66" s="14">
        <v>1</v>
      </c>
      <c r="H66" s="16">
        <v>42.34</v>
      </c>
      <c r="I66" s="9">
        <f t="shared" si="5"/>
        <v>51.884706200000004</v>
      </c>
      <c r="J66" s="83">
        <f t="shared" si="6"/>
        <v>51.884706200000004</v>
      </c>
    </row>
    <row r="67" spans="1:10" ht="36.75" x14ac:dyDescent="0.3">
      <c r="A67" s="32"/>
      <c r="B67" s="14" t="s">
        <v>111</v>
      </c>
      <c r="C67" s="85" t="s">
        <v>258</v>
      </c>
      <c r="D67" s="10" t="s">
        <v>22</v>
      </c>
      <c r="E67" s="11" t="s">
        <v>23</v>
      </c>
      <c r="F67" s="10" t="s">
        <v>50</v>
      </c>
      <c r="G67" s="10">
        <v>7</v>
      </c>
      <c r="H67" s="16">
        <v>13.81</v>
      </c>
      <c r="I67" s="9">
        <f t="shared" si="5"/>
        <v>16.9231883</v>
      </c>
      <c r="J67" s="31">
        <f t="shared" si="6"/>
        <v>118.4623181</v>
      </c>
    </row>
    <row r="68" spans="1:10" ht="36.75" x14ac:dyDescent="0.3">
      <c r="A68" s="32"/>
      <c r="B68" s="14" t="s">
        <v>112</v>
      </c>
      <c r="C68" s="85" t="s">
        <v>258</v>
      </c>
      <c r="D68" s="10" t="s">
        <v>37</v>
      </c>
      <c r="E68" s="11" t="s">
        <v>38</v>
      </c>
      <c r="F68" s="10" t="s">
        <v>61</v>
      </c>
      <c r="G68" s="10">
        <v>10</v>
      </c>
      <c r="H68" s="16">
        <v>35.06</v>
      </c>
      <c r="I68" s="9">
        <f t="shared" si="5"/>
        <v>42.963575800000001</v>
      </c>
      <c r="J68" s="31">
        <f t="shared" si="6"/>
        <v>429.63575800000001</v>
      </c>
    </row>
    <row r="69" spans="1:10" ht="36.75" x14ac:dyDescent="0.3">
      <c r="A69" s="32"/>
      <c r="B69" s="14" t="s">
        <v>113</v>
      </c>
      <c r="C69" s="85" t="s">
        <v>258</v>
      </c>
      <c r="D69" s="14" t="s">
        <v>10</v>
      </c>
      <c r="E69" s="11" t="s">
        <v>11</v>
      </c>
      <c r="F69" s="10" t="s">
        <v>61</v>
      </c>
      <c r="G69" s="10">
        <v>20</v>
      </c>
      <c r="H69" s="16">
        <v>23.4</v>
      </c>
      <c r="I69" s="9">
        <f t="shared" si="5"/>
        <v>28.675061999999997</v>
      </c>
      <c r="J69" s="31">
        <f t="shared" si="6"/>
        <v>573.50123999999994</v>
      </c>
    </row>
    <row r="70" spans="1:10" ht="36.75" x14ac:dyDescent="0.3">
      <c r="A70" s="32"/>
      <c r="B70" s="14" t="s">
        <v>114</v>
      </c>
      <c r="C70" s="85" t="s">
        <v>258</v>
      </c>
      <c r="D70" s="10" t="s">
        <v>20</v>
      </c>
      <c r="E70" s="11" t="s">
        <v>21</v>
      </c>
      <c r="F70" s="10" t="s">
        <v>61</v>
      </c>
      <c r="G70" s="10">
        <v>30</v>
      </c>
      <c r="H70" s="16">
        <v>20.87</v>
      </c>
      <c r="I70" s="9">
        <f t="shared" si="5"/>
        <v>25.574724100000001</v>
      </c>
      <c r="J70" s="31">
        <f t="shared" si="6"/>
        <v>767.24172299999998</v>
      </c>
    </row>
    <row r="71" spans="1:10" ht="36.75" x14ac:dyDescent="0.3">
      <c r="A71" s="32"/>
      <c r="B71" s="14" t="s">
        <v>115</v>
      </c>
      <c r="C71" s="5" t="s">
        <v>258</v>
      </c>
      <c r="D71" s="14" t="s">
        <v>272</v>
      </c>
      <c r="E71" s="11" t="s">
        <v>273</v>
      </c>
      <c r="F71" s="10" t="s">
        <v>50</v>
      </c>
      <c r="G71" s="10">
        <v>42</v>
      </c>
      <c r="H71" s="16">
        <v>36.03</v>
      </c>
      <c r="I71" s="9">
        <f t="shared" si="5"/>
        <v>44.152242900000005</v>
      </c>
      <c r="J71" s="31">
        <f>I71*G71</f>
        <v>1854.3942018000002</v>
      </c>
    </row>
    <row r="72" spans="1:10" ht="36.75" x14ac:dyDescent="0.3">
      <c r="A72" s="32"/>
      <c r="B72" s="14" t="s">
        <v>116</v>
      </c>
      <c r="C72" s="5" t="s">
        <v>258</v>
      </c>
      <c r="D72" s="14" t="s">
        <v>182</v>
      </c>
      <c r="E72" s="11" t="s">
        <v>183</v>
      </c>
      <c r="F72" s="10" t="s">
        <v>50</v>
      </c>
      <c r="G72" s="10">
        <v>10</v>
      </c>
      <c r="H72" s="16">
        <v>5.31</v>
      </c>
      <c r="I72" s="9">
        <f t="shared" si="5"/>
        <v>6.5070332999999998</v>
      </c>
      <c r="J72" s="31">
        <f t="shared" ref="J72:J76" si="7">I72*G72</f>
        <v>65.070333000000005</v>
      </c>
    </row>
    <row r="73" spans="1:10" ht="36.75" x14ac:dyDescent="0.3">
      <c r="A73" s="32"/>
      <c r="B73" s="14" t="s">
        <v>162</v>
      </c>
      <c r="C73" s="5" t="s">
        <v>258</v>
      </c>
      <c r="D73" s="14" t="s">
        <v>276</v>
      </c>
      <c r="E73" s="11" t="s">
        <v>277</v>
      </c>
      <c r="F73" s="10" t="s">
        <v>50</v>
      </c>
      <c r="G73" s="10">
        <v>6</v>
      </c>
      <c r="H73" s="16">
        <v>48.06</v>
      </c>
      <c r="I73" s="9">
        <f t="shared" si="5"/>
        <v>58.894165800000003</v>
      </c>
      <c r="J73" s="31">
        <f t="shared" si="7"/>
        <v>353.36499480000003</v>
      </c>
    </row>
    <row r="74" spans="1:10" ht="36.75" x14ac:dyDescent="0.3">
      <c r="A74" s="32"/>
      <c r="B74" s="14" t="s">
        <v>163</v>
      </c>
      <c r="C74" s="5" t="s">
        <v>258</v>
      </c>
      <c r="D74" s="14" t="s">
        <v>180</v>
      </c>
      <c r="E74" s="11" t="s">
        <v>181</v>
      </c>
      <c r="F74" s="10" t="s">
        <v>50</v>
      </c>
      <c r="G74" s="10">
        <v>6</v>
      </c>
      <c r="H74" s="16">
        <v>6.61</v>
      </c>
      <c r="I74" s="9">
        <f t="shared" si="5"/>
        <v>8.1000923</v>
      </c>
      <c r="J74" s="31">
        <f t="shared" si="7"/>
        <v>48.6005538</v>
      </c>
    </row>
    <row r="75" spans="1:10" ht="36.75" x14ac:dyDescent="0.3">
      <c r="A75" s="32"/>
      <c r="B75" s="14" t="s">
        <v>168</v>
      </c>
      <c r="C75" s="5" t="s">
        <v>258</v>
      </c>
      <c r="D75" s="14" t="s">
        <v>278</v>
      </c>
      <c r="E75" s="11" t="s">
        <v>279</v>
      </c>
      <c r="F75" s="10" t="s">
        <v>50</v>
      </c>
      <c r="G75" s="10">
        <v>6</v>
      </c>
      <c r="H75" s="16">
        <v>64.150000000000006</v>
      </c>
      <c r="I75" s="9">
        <f t="shared" si="5"/>
        <v>78.611334500000012</v>
      </c>
      <c r="J75" s="31">
        <f t="shared" si="7"/>
        <v>471.6680070000001</v>
      </c>
    </row>
    <row r="76" spans="1:10" ht="36.75" x14ac:dyDescent="0.3">
      <c r="A76" s="32"/>
      <c r="B76" s="14" t="s">
        <v>169</v>
      </c>
      <c r="C76" s="85" t="s">
        <v>258</v>
      </c>
      <c r="D76" s="14" t="s">
        <v>212</v>
      </c>
      <c r="E76" s="11" t="s">
        <v>213</v>
      </c>
      <c r="F76" s="10" t="s">
        <v>50</v>
      </c>
      <c r="G76" s="10">
        <v>6</v>
      </c>
      <c r="H76" s="16">
        <v>10.17</v>
      </c>
      <c r="I76" s="9">
        <f t="shared" si="5"/>
        <v>12.4626231</v>
      </c>
      <c r="J76" s="31">
        <f t="shared" si="7"/>
        <v>74.775738599999997</v>
      </c>
    </row>
    <row r="77" spans="1:10" ht="72.75" x14ac:dyDescent="0.3">
      <c r="A77" s="32"/>
      <c r="B77" s="14" t="s">
        <v>215</v>
      </c>
      <c r="C77" s="85" t="s">
        <v>258</v>
      </c>
      <c r="D77" s="10" t="s">
        <v>166</v>
      </c>
      <c r="E77" s="11" t="s">
        <v>167</v>
      </c>
      <c r="F77" s="10" t="s">
        <v>50</v>
      </c>
      <c r="G77" s="10">
        <v>32</v>
      </c>
      <c r="H77" s="16">
        <v>24.81</v>
      </c>
      <c r="I77" s="9">
        <f t="shared" si="5"/>
        <v>30.4029183</v>
      </c>
      <c r="J77" s="31">
        <f>I77*G77</f>
        <v>972.89338559999999</v>
      </c>
    </row>
    <row r="78" spans="1:10" ht="72.75" x14ac:dyDescent="0.3">
      <c r="A78" s="32"/>
      <c r="B78" s="14" t="s">
        <v>216</v>
      </c>
      <c r="C78" s="85" t="s">
        <v>258</v>
      </c>
      <c r="D78" s="10" t="s">
        <v>64</v>
      </c>
      <c r="E78" s="11" t="s">
        <v>65</v>
      </c>
      <c r="F78" s="10" t="s">
        <v>50</v>
      </c>
      <c r="G78" s="10">
        <v>2</v>
      </c>
      <c r="H78" s="16">
        <v>27.58</v>
      </c>
      <c r="I78" s="9">
        <f t="shared" si="5"/>
        <v>33.797359399999998</v>
      </c>
      <c r="J78" s="31">
        <f t="shared" si="6"/>
        <v>67.594718799999995</v>
      </c>
    </row>
    <row r="79" spans="1:10" ht="54.75" x14ac:dyDescent="0.3">
      <c r="A79" s="32"/>
      <c r="B79" s="14" t="s">
        <v>217</v>
      </c>
      <c r="C79" s="85" t="s">
        <v>258</v>
      </c>
      <c r="D79" s="10" t="s">
        <v>25</v>
      </c>
      <c r="E79" s="11" t="s">
        <v>26</v>
      </c>
      <c r="F79" s="10" t="s">
        <v>61</v>
      </c>
      <c r="G79" s="10">
        <v>350</v>
      </c>
      <c r="H79" s="16">
        <v>4.04</v>
      </c>
      <c r="I79" s="9">
        <f t="shared" si="5"/>
        <v>4.9507371999999998</v>
      </c>
      <c r="J79" s="31">
        <f t="shared" si="6"/>
        <v>1732.75802</v>
      </c>
    </row>
    <row r="80" spans="1:10" ht="54.75" x14ac:dyDescent="0.3">
      <c r="A80" s="32"/>
      <c r="B80" s="14" t="s">
        <v>280</v>
      </c>
      <c r="C80" s="85" t="s">
        <v>258</v>
      </c>
      <c r="D80" s="37" t="s">
        <v>44</v>
      </c>
      <c r="E80" s="11" t="s">
        <v>45</v>
      </c>
      <c r="F80" s="10" t="s">
        <v>61</v>
      </c>
      <c r="G80" s="10">
        <v>60</v>
      </c>
      <c r="H80" s="16">
        <v>13.94</v>
      </c>
      <c r="I80" s="9">
        <f t="shared" si="5"/>
        <v>17.082494199999999</v>
      </c>
      <c r="J80" s="31">
        <f t="shared" si="6"/>
        <v>1024.949652</v>
      </c>
    </row>
    <row r="81" spans="1:10" ht="54.75" x14ac:dyDescent="0.3">
      <c r="A81" s="32"/>
      <c r="B81" s="14" t="s">
        <v>281</v>
      </c>
      <c r="C81" s="85" t="s">
        <v>258</v>
      </c>
      <c r="D81" s="10" t="s">
        <v>27</v>
      </c>
      <c r="E81" s="11" t="s">
        <v>28</v>
      </c>
      <c r="F81" s="10" t="s">
        <v>61</v>
      </c>
      <c r="G81" s="10">
        <v>20</v>
      </c>
      <c r="H81" s="16">
        <v>7.96</v>
      </c>
      <c r="I81" s="9">
        <f t="shared" si="5"/>
        <v>9.7544228000000004</v>
      </c>
      <c r="J81" s="31">
        <f t="shared" si="6"/>
        <v>195.08845600000001</v>
      </c>
    </row>
    <row r="82" spans="1:10" ht="54.75" x14ac:dyDescent="0.3">
      <c r="A82" s="32"/>
      <c r="B82" s="14" t="s">
        <v>282</v>
      </c>
      <c r="C82" s="85" t="s">
        <v>259</v>
      </c>
      <c r="D82" s="55">
        <v>2488</v>
      </c>
      <c r="E82" s="11" t="s">
        <v>179</v>
      </c>
      <c r="F82" s="10" t="s">
        <v>50</v>
      </c>
      <c r="G82" s="10">
        <v>6</v>
      </c>
      <c r="H82" s="16">
        <v>2.64</v>
      </c>
      <c r="I82" s="9">
        <f t="shared" si="5"/>
        <v>3.2351352000000002</v>
      </c>
      <c r="J82" s="31">
        <f t="shared" si="6"/>
        <v>19.410811200000001</v>
      </c>
    </row>
    <row r="83" spans="1:10" ht="18.75" x14ac:dyDescent="0.3">
      <c r="A83" s="32"/>
      <c r="B83" s="14"/>
      <c r="C83" s="85"/>
      <c r="D83" s="14"/>
      <c r="E83" s="15"/>
      <c r="F83" s="14"/>
      <c r="G83" s="14"/>
      <c r="H83" s="16"/>
      <c r="I83" s="17"/>
      <c r="J83" s="35"/>
    </row>
    <row r="84" spans="1:10" ht="18.75" x14ac:dyDescent="0.3">
      <c r="A84" s="32"/>
      <c r="B84" s="14"/>
      <c r="C84" s="85"/>
      <c r="D84" s="14"/>
      <c r="E84" s="15"/>
      <c r="F84" s="14"/>
      <c r="G84" s="14"/>
      <c r="H84" s="16"/>
      <c r="I84" s="17" t="s">
        <v>82</v>
      </c>
      <c r="J84" s="35">
        <f>SUM(J64:J82)</f>
        <v>9048.6118829000006</v>
      </c>
    </row>
    <row r="85" spans="1:10" ht="18.75" x14ac:dyDescent="0.3">
      <c r="A85" s="32"/>
      <c r="B85" s="42"/>
      <c r="C85" s="49"/>
      <c r="D85" s="42"/>
      <c r="E85" s="43"/>
      <c r="F85" s="42"/>
      <c r="G85" s="42"/>
      <c r="H85" s="42"/>
      <c r="I85" s="45"/>
      <c r="J85" s="46"/>
    </row>
    <row r="86" spans="1:10" ht="18.75" x14ac:dyDescent="0.3">
      <c r="A86" s="32"/>
      <c r="B86" s="14">
        <v>5</v>
      </c>
      <c r="C86" s="85"/>
      <c r="D86" s="10"/>
      <c r="E86" s="13" t="s">
        <v>32</v>
      </c>
      <c r="F86" s="10"/>
      <c r="G86" s="10"/>
      <c r="H86" s="16"/>
      <c r="I86" s="9"/>
      <c r="J86" s="31"/>
    </row>
    <row r="87" spans="1:10" ht="36.75" x14ac:dyDescent="0.3">
      <c r="A87" s="32"/>
      <c r="B87" s="14" t="s">
        <v>106</v>
      </c>
      <c r="C87" s="85" t="s">
        <v>259</v>
      </c>
      <c r="D87" s="10">
        <v>39801</v>
      </c>
      <c r="E87" s="11" t="s">
        <v>49</v>
      </c>
      <c r="F87" s="10" t="s">
        <v>50</v>
      </c>
      <c r="G87" s="10">
        <v>1</v>
      </c>
      <c r="H87" s="16">
        <v>118.65</v>
      </c>
      <c r="I87" s="9">
        <f>H87*1.2243</f>
        <v>145.263195</v>
      </c>
      <c r="J87" s="31">
        <f>I87*G87</f>
        <v>145.263195</v>
      </c>
    </row>
    <row r="88" spans="1:10" ht="36.75" x14ac:dyDescent="0.3">
      <c r="A88" s="32"/>
      <c r="B88" s="14" t="s">
        <v>118</v>
      </c>
      <c r="C88" s="85" t="s">
        <v>258</v>
      </c>
      <c r="D88" s="10" t="s">
        <v>29</v>
      </c>
      <c r="E88" s="11" t="s">
        <v>41</v>
      </c>
      <c r="F88" s="10" t="s">
        <v>50</v>
      </c>
      <c r="G88" s="10">
        <v>1</v>
      </c>
      <c r="H88" s="16">
        <v>66.849999999999994</v>
      </c>
      <c r="I88" s="9">
        <f t="shared" ref="I88:I105" si="8">H88*1.2243</f>
        <v>81.844454999999982</v>
      </c>
      <c r="J88" s="31">
        <f t="shared" ref="J88:J93" si="9">I88*G88</f>
        <v>81.844454999999982</v>
      </c>
    </row>
    <row r="89" spans="1:10" ht="36.75" x14ac:dyDescent="0.3">
      <c r="A89" s="32"/>
      <c r="B89" s="14" t="s">
        <v>119</v>
      </c>
      <c r="C89" s="85" t="s">
        <v>258</v>
      </c>
      <c r="D89" s="10" t="s">
        <v>62</v>
      </c>
      <c r="E89" s="11" t="s">
        <v>63</v>
      </c>
      <c r="F89" s="10" t="s">
        <v>50</v>
      </c>
      <c r="G89" s="10">
        <v>1</v>
      </c>
      <c r="H89" s="16">
        <v>42.34</v>
      </c>
      <c r="I89" s="9">
        <f t="shared" si="8"/>
        <v>51.836862000000004</v>
      </c>
      <c r="J89" s="31">
        <f t="shared" si="9"/>
        <v>51.836862000000004</v>
      </c>
    </row>
    <row r="90" spans="1:10" ht="36.75" x14ac:dyDescent="0.3">
      <c r="A90" s="32"/>
      <c r="B90" s="14" t="s">
        <v>120</v>
      </c>
      <c r="C90" s="85" t="s">
        <v>258</v>
      </c>
      <c r="D90" s="10" t="s">
        <v>22</v>
      </c>
      <c r="E90" s="11" t="s">
        <v>23</v>
      </c>
      <c r="F90" s="10" t="s">
        <v>50</v>
      </c>
      <c r="G90" s="10">
        <v>7</v>
      </c>
      <c r="H90" s="16">
        <v>13.81</v>
      </c>
      <c r="I90" s="9">
        <f t="shared" si="8"/>
        <v>16.907582999999999</v>
      </c>
      <c r="J90" s="31">
        <f t="shared" si="9"/>
        <v>118.35308099999999</v>
      </c>
    </row>
    <row r="91" spans="1:10" ht="36.75" x14ac:dyDescent="0.3">
      <c r="A91" s="32"/>
      <c r="B91" s="14" t="s">
        <v>230</v>
      </c>
      <c r="C91" s="85" t="s">
        <v>258</v>
      </c>
      <c r="D91" s="10" t="s">
        <v>37</v>
      </c>
      <c r="E91" s="11" t="s">
        <v>38</v>
      </c>
      <c r="F91" s="10" t="s">
        <v>61</v>
      </c>
      <c r="G91" s="10">
        <v>10</v>
      </c>
      <c r="H91" s="16">
        <v>35.06</v>
      </c>
      <c r="I91" s="9">
        <f t="shared" si="8"/>
        <v>42.923957999999999</v>
      </c>
      <c r="J91" s="31">
        <f t="shared" si="9"/>
        <v>429.23957999999999</v>
      </c>
    </row>
    <row r="92" spans="1:10" ht="36.75" x14ac:dyDescent="0.3">
      <c r="A92" s="32"/>
      <c r="B92" s="14" t="s">
        <v>121</v>
      </c>
      <c r="C92" s="85" t="s">
        <v>258</v>
      </c>
      <c r="D92" s="10" t="s">
        <v>10</v>
      </c>
      <c r="E92" s="11" t="s">
        <v>11</v>
      </c>
      <c r="F92" s="10" t="s">
        <v>61</v>
      </c>
      <c r="G92" s="10">
        <v>20</v>
      </c>
      <c r="H92" s="16">
        <v>23.4</v>
      </c>
      <c r="I92" s="9">
        <f t="shared" si="8"/>
        <v>28.648619999999998</v>
      </c>
      <c r="J92" s="31">
        <f t="shared" si="9"/>
        <v>572.97239999999999</v>
      </c>
    </row>
    <row r="93" spans="1:10" ht="36.75" x14ac:dyDescent="0.3">
      <c r="A93" s="32"/>
      <c r="B93" s="14" t="s">
        <v>122</v>
      </c>
      <c r="C93" s="85" t="s">
        <v>258</v>
      </c>
      <c r="D93" s="10" t="s">
        <v>20</v>
      </c>
      <c r="E93" s="11" t="s">
        <v>21</v>
      </c>
      <c r="F93" s="10" t="s">
        <v>61</v>
      </c>
      <c r="G93" s="10">
        <v>30</v>
      </c>
      <c r="H93" s="16">
        <v>20.87</v>
      </c>
      <c r="I93" s="9">
        <f t="shared" si="8"/>
        <v>25.551141000000001</v>
      </c>
      <c r="J93" s="31">
        <f t="shared" si="9"/>
        <v>766.53422999999998</v>
      </c>
    </row>
    <row r="94" spans="1:10" ht="36.75" x14ac:dyDescent="0.3">
      <c r="A94" s="32"/>
      <c r="B94" s="14" t="s">
        <v>123</v>
      </c>
      <c r="C94" s="5" t="s">
        <v>258</v>
      </c>
      <c r="D94" s="14" t="s">
        <v>272</v>
      </c>
      <c r="E94" s="11" t="s">
        <v>273</v>
      </c>
      <c r="F94" s="10" t="s">
        <v>50</v>
      </c>
      <c r="G94" s="10">
        <v>42</v>
      </c>
      <c r="H94" s="16">
        <v>36.03</v>
      </c>
      <c r="I94" s="9">
        <f t="shared" si="8"/>
        <v>44.111528999999997</v>
      </c>
      <c r="J94" s="31">
        <f>I94*G94</f>
        <v>1852.6842179999999</v>
      </c>
    </row>
    <row r="95" spans="1:10" ht="36.75" x14ac:dyDescent="0.3">
      <c r="A95" s="32"/>
      <c r="B95" s="14" t="s">
        <v>117</v>
      </c>
      <c r="C95" s="5" t="s">
        <v>258</v>
      </c>
      <c r="D95" s="14" t="s">
        <v>182</v>
      </c>
      <c r="E95" s="11" t="s">
        <v>183</v>
      </c>
      <c r="F95" s="10" t="s">
        <v>50</v>
      </c>
      <c r="G95" s="10">
        <v>10</v>
      </c>
      <c r="H95" s="16">
        <v>5.31</v>
      </c>
      <c r="I95" s="9">
        <f t="shared" si="8"/>
        <v>6.5010329999999996</v>
      </c>
      <c r="J95" s="31">
        <f>I95*G95</f>
        <v>65.010329999999996</v>
      </c>
    </row>
    <row r="96" spans="1:10" ht="36.75" x14ac:dyDescent="0.3">
      <c r="A96" s="32"/>
      <c r="B96" s="14" t="s">
        <v>124</v>
      </c>
      <c r="C96" s="5" t="s">
        <v>258</v>
      </c>
      <c r="D96" s="14" t="s">
        <v>276</v>
      </c>
      <c r="E96" s="11" t="s">
        <v>277</v>
      </c>
      <c r="F96" s="10" t="s">
        <v>50</v>
      </c>
      <c r="G96" s="10">
        <v>6</v>
      </c>
      <c r="H96" s="16">
        <v>48.06</v>
      </c>
      <c r="I96" s="9">
        <f t="shared" si="8"/>
        <v>58.839858</v>
      </c>
      <c r="J96" s="31">
        <f t="shared" ref="J96:J99" si="10">I96*G96</f>
        <v>353.03914800000001</v>
      </c>
    </row>
    <row r="97" spans="1:10" ht="36.75" x14ac:dyDescent="0.3">
      <c r="A97" s="32"/>
      <c r="B97" s="14" t="s">
        <v>125</v>
      </c>
      <c r="C97" s="5" t="s">
        <v>258</v>
      </c>
      <c r="D97" s="14" t="s">
        <v>180</v>
      </c>
      <c r="E97" s="11" t="s">
        <v>181</v>
      </c>
      <c r="F97" s="10" t="s">
        <v>50</v>
      </c>
      <c r="G97" s="10">
        <v>6</v>
      </c>
      <c r="H97" s="16">
        <v>6.61</v>
      </c>
      <c r="I97" s="9">
        <f t="shared" si="8"/>
        <v>8.0926229999999997</v>
      </c>
      <c r="J97" s="31">
        <f t="shared" si="10"/>
        <v>48.555737999999998</v>
      </c>
    </row>
    <row r="98" spans="1:10" ht="36.75" x14ac:dyDescent="0.3">
      <c r="A98" s="32"/>
      <c r="B98" s="14" t="s">
        <v>231</v>
      </c>
      <c r="C98" s="5" t="s">
        <v>258</v>
      </c>
      <c r="D98" s="14" t="s">
        <v>278</v>
      </c>
      <c r="E98" s="11" t="s">
        <v>279</v>
      </c>
      <c r="F98" s="10" t="s">
        <v>50</v>
      </c>
      <c r="G98" s="10">
        <v>6</v>
      </c>
      <c r="H98" s="16">
        <v>64.150000000000006</v>
      </c>
      <c r="I98" s="9">
        <f t="shared" si="8"/>
        <v>78.538845000000009</v>
      </c>
      <c r="J98" s="31">
        <f t="shared" si="10"/>
        <v>471.23307000000005</v>
      </c>
    </row>
    <row r="99" spans="1:10" ht="36.75" x14ac:dyDescent="0.3">
      <c r="A99" s="32"/>
      <c r="B99" s="14" t="s">
        <v>232</v>
      </c>
      <c r="C99" s="85" t="s">
        <v>258</v>
      </c>
      <c r="D99" s="14" t="s">
        <v>212</v>
      </c>
      <c r="E99" s="11" t="s">
        <v>213</v>
      </c>
      <c r="F99" s="10" t="s">
        <v>50</v>
      </c>
      <c r="G99" s="10">
        <v>6</v>
      </c>
      <c r="H99" s="16">
        <v>10.17</v>
      </c>
      <c r="I99" s="9">
        <f t="shared" si="8"/>
        <v>12.451131</v>
      </c>
      <c r="J99" s="31">
        <f t="shared" si="10"/>
        <v>74.706785999999994</v>
      </c>
    </row>
    <row r="100" spans="1:10" ht="72.75" x14ac:dyDescent="0.3">
      <c r="A100" s="32"/>
      <c r="B100" s="14" t="s">
        <v>233</v>
      </c>
      <c r="C100" s="85" t="s">
        <v>258</v>
      </c>
      <c r="D100" s="10" t="s">
        <v>166</v>
      </c>
      <c r="E100" s="11" t="s">
        <v>167</v>
      </c>
      <c r="F100" s="10" t="s">
        <v>50</v>
      </c>
      <c r="G100" s="10">
        <v>32</v>
      </c>
      <c r="H100" s="16">
        <v>24.81</v>
      </c>
      <c r="I100" s="9">
        <f t="shared" si="8"/>
        <v>30.374882999999997</v>
      </c>
      <c r="J100" s="31">
        <f>I100*G100</f>
        <v>971.9962559999999</v>
      </c>
    </row>
    <row r="101" spans="1:10" ht="72.75" x14ac:dyDescent="0.3">
      <c r="A101" s="32"/>
      <c r="B101" s="14" t="s">
        <v>234</v>
      </c>
      <c r="C101" s="85" t="s">
        <v>258</v>
      </c>
      <c r="D101" s="10" t="s">
        <v>64</v>
      </c>
      <c r="E101" s="11" t="s">
        <v>65</v>
      </c>
      <c r="F101" s="10" t="s">
        <v>50</v>
      </c>
      <c r="G101" s="10">
        <v>2</v>
      </c>
      <c r="H101" s="16">
        <v>27.58</v>
      </c>
      <c r="I101" s="9">
        <f t="shared" si="8"/>
        <v>33.766193999999999</v>
      </c>
      <c r="J101" s="31">
        <f t="shared" ref="J101:J105" si="11">I101*G101</f>
        <v>67.532387999999997</v>
      </c>
    </row>
    <row r="102" spans="1:10" ht="54.75" x14ac:dyDescent="0.3">
      <c r="A102" s="32"/>
      <c r="B102" s="14" t="s">
        <v>235</v>
      </c>
      <c r="C102" s="85" t="s">
        <v>258</v>
      </c>
      <c r="D102" s="10" t="s">
        <v>25</v>
      </c>
      <c r="E102" s="11" t="s">
        <v>26</v>
      </c>
      <c r="F102" s="10" t="s">
        <v>61</v>
      </c>
      <c r="G102" s="10">
        <v>350</v>
      </c>
      <c r="H102" s="16">
        <v>4.04</v>
      </c>
      <c r="I102" s="9">
        <f t="shared" si="8"/>
        <v>4.9461719999999998</v>
      </c>
      <c r="J102" s="31">
        <f t="shared" si="11"/>
        <v>1731.1602</v>
      </c>
    </row>
    <row r="103" spans="1:10" ht="54.75" x14ac:dyDescent="0.3">
      <c r="A103" s="32"/>
      <c r="B103" s="14" t="s">
        <v>288</v>
      </c>
      <c r="C103" s="85" t="s">
        <v>258</v>
      </c>
      <c r="D103" s="37" t="s">
        <v>44</v>
      </c>
      <c r="E103" s="11" t="s">
        <v>45</v>
      </c>
      <c r="F103" s="10" t="s">
        <v>61</v>
      </c>
      <c r="G103" s="10">
        <v>30</v>
      </c>
      <c r="H103" s="16">
        <v>13.94</v>
      </c>
      <c r="I103" s="9">
        <f t="shared" si="8"/>
        <v>17.066741999999998</v>
      </c>
      <c r="J103" s="31">
        <f t="shared" si="11"/>
        <v>512.00225999999998</v>
      </c>
    </row>
    <row r="104" spans="1:10" ht="54.75" x14ac:dyDescent="0.3">
      <c r="A104" s="32"/>
      <c r="B104" s="14" t="s">
        <v>289</v>
      </c>
      <c r="C104" s="85" t="s">
        <v>258</v>
      </c>
      <c r="D104" s="10" t="s">
        <v>27</v>
      </c>
      <c r="E104" s="11" t="s">
        <v>28</v>
      </c>
      <c r="F104" s="10" t="s">
        <v>61</v>
      </c>
      <c r="G104" s="10">
        <v>10</v>
      </c>
      <c r="H104" s="16">
        <v>7.96</v>
      </c>
      <c r="I104" s="9">
        <f t="shared" si="8"/>
        <v>9.7454279999999986</v>
      </c>
      <c r="J104" s="31">
        <f t="shared" si="11"/>
        <v>97.454279999999983</v>
      </c>
    </row>
    <row r="105" spans="1:10" ht="54.75" x14ac:dyDescent="0.3">
      <c r="A105" s="32"/>
      <c r="B105" s="14" t="s">
        <v>290</v>
      </c>
      <c r="C105" s="85" t="s">
        <v>259</v>
      </c>
      <c r="D105" s="55">
        <v>2488</v>
      </c>
      <c r="E105" s="11" t="s">
        <v>179</v>
      </c>
      <c r="F105" s="10" t="s">
        <v>300</v>
      </c>
      <c r="G105" s="10">
        <v>6</v>
      </c>
      <c r="H105" s="16">
        <v>2.64</v>
      </c>
      <c r="I105" s="9">
        <f t="shared" si="8"/>
        <v>3.2321520000000001</v>
      </c>
      <c r="J105" s="31">
        <f t="shared" si="11"/>
        <v>19.392912000000003</v>
      </c>
    </row>
    <row r="106" spans="1:10" ht="18.75" x14ac:dyDescent="0.3">
      <c r="A106" s="32"/>
      <c r="B106" s="10"/>
      <c r="C106" s="5"/>
      <c r="D106" s="14"/>
      <c r="E106" s="15"/>
      <c r="F106" s="14"/>
      <c r="G106" s="14"/>
      <c r="H106" s="16"/>
      <c r="I106" s="18"/>
      <c r="J106" s="35"/>
    </row>
    <row r="107" spans="1:10" ht="18.75" x14ac:dyDescent="0.3">
      <c r="A107" s="32"/>
      <c r="B107" s="10"/>
      <c r="C107" s="5"/>
      <c r="D107" s="14"/>
      <c r="E107" s="15"/>
      <c r="F107" s="14"/>
      <c r="G107" s="14"/>
      <c r="H107" s="16"/>
      <c r="I107" s="18" t="s">
        <v>82</v>
      </c>
      <c r="J107" s="35">
        <f>SUM(J87:J105)</f>
        <v>8430.8113889999986</v>
      </c>
    </row>
    <row r="108" spans="1:10" ht="18.75" x14ac:dyDescent="0.3">
      <c r="A108" s="32"/>
      <c r="B108" s="42"/>
      <c r="C108" s="49"/>
      <c r="D108" s="42"/>
      <c r="E108" s="43"/>
      <c r="F108" s="42"/>
      <c r="G108" s="42"/>
      <c r="H108" s="42"/>
      <c r="I108" s="45"/>
      <c r="J108" s="46"/>
    </row>
    <row r="109" spans="1:10" ht="18.75" x14ac:dyDescent="0.3">
      <c r="A109" s="32"/>
      <c r="B109" s="10">
        <v>6</v>
      </c>
      <c r="C109" s="5"/>
      <c r="D109" s="10"/>
      <c r="E109" s="13" t="s">
        <v>30</v>
      </c>
      <c r="F109" s="10"/>
      <c r="G109" s="10"/>
      <c r="H109" s="16"/>
      <c r="I109" s="9"/>
      <c r="J109" s="31"/>
    </row>
    <row r="110" spans="1:10" ht="36.75" x14ac:dyDescent="0.3">
      <c r="A110" s="32"/>
      <c r="B110" s="10" t="s">
        <v>108</v>
      </c>
      <c r="C110" s="5" t="s">
        <v>259</v>
      </c>
      <c r="D110" s="10">
        <v>39801</v>
      </c>
      <c r="E110" s="11" t="s">
        <v>49</v>
      </c>
      <c r="F110" s="10" t="s">
        <v>50</v>
      </c>
      <c r="G110" s="10">
        <v>1</v>
      </c>
      <c r="H110" s="16">
        <v>118.65</v>
      </c>
      <c r="I110" s="9">
        <f>H110*1.2243</f>
        <v>145.263195</v>
      </c>
      <c r="J110" s="31">
        <f t="shared" si="6"/>
        <v>145.263195</v>
      </c>
    </row>
    <row r="111" spans="1:10" s="84" customFormat="1" ht="36.75" x14ac:dyDescent="0.3">
      <c r="A111" s="82"/>
      <c r="B111" s="14" t="s">
        <v>128</v>
      </c>
      <c r="C111" s="85" t="s">
        <v>258</v>
      </c>
      <c r="D111" s="14" t="s">
        <v>187</v>
      </c>
      <c r="E111" s="15" t="s">
        <v>188</v>
      </c>
      <c r="F111" s="14" t="s">
        <v>50</v>
      </c>
      <c r="G111" s="14">
        <v>1</v>
      </c>
      <c r="H111" s="16">
        <v>72.709999999999994</v>
      </c>
      <c r="I111" s="9">
        <f t="shared" ref="I111:I128" si="12">H111*1.2243</f>
        <v>89.018852999999993</v>
      </c>
      <c r="J111" s="83">
        <f t="shared" si="6"/>
        <v>89.018852999999993</v>
      </c>
    </row>
    <row r="112" spans="1:10" s="84" customFormat="1" ht="36.75" x14ac:dyDescent="0.3">
      <c r="A112" s="82"/>
      <c r="B112" s="14" t="s">
        <v>129</v>
      </c>
      <c r="C112" s="85" t="s">
        <v>258</v>
      </c>
      <c r="D112" s="14" t="s">
        <v>62</v>
      </c>
      <c r="E112" s="15" t="s">
        <v>63</v>
      </c>
      <c r="F112" s="14" t="s">
        <v>50</v>
      </c>
      <c r="G112" s="14">
        <v>1</v>
      </c>
      <c r="H112" s="16">
        <v>42.34</v>
      </c>
      <c r="I112" s="9">
        <f t="shared" si="12"/>
        <v>51.836862000000004</v>
      </c>
      <c r="J112" s="83">
        <f t="shared" si="6"/>
        <v>51.836862000000004</v>
      </c>
    </row>
    <row r="113" spans="1:10" s="84" customFormat="1" ht="36.75" x14ac:dyDescent="0.3">
      <c r="A113" s="82"/>
      <c r="B113" s="14" t="s">
        <v>130</v>
      </c>
      <c r="C113" s="85" t="s">
        <v>258</v>
      </c>
      <c r="D113" s="14" t="s">
        <v>35</v>
      </c>
      <c r="E113" s="15" t="s">
        <v>36</v>
      </c>
      <c r="F113" s="14" t="s">
        <v>50</v>
      </c>
      <c r="G113" s="14">
        <v>11</v>
      </c>
      <c r="H113" s="16">
        <v>42.34</v>
      </c>
      <c r="I113" s="9">
        <f t="shared" si="12"/>
        <v>51.836862000000004</v>
      </c>
      <c r="J113" s="83">
        <f t="shared" si="6"/>
        <v>570.20548200000007</v>
      </c>
    </row>
    <row r="114" spans="1:10" s="84" customFormat="1" ht="36.75" x14ac:dyDescent="0.3">
      <c r="A114" s="82"/>
      <c r="B114" s="14" t="s">
        <v>131</v>
      </c>
      <c r="C114" s="85" t="s">
        <v>258</v>
      </c>
      <c r="D114" s="14" t="s">
        <v>10</v>
      </c>
      <c r="E114" s="15" t="s">
        <v>11</v>
      </c>
      <c r="F114" s="14" t="s">
        <v>61</v>
      </c>
      <c r="G114" s="14">
        <v>10</v>
      </c>
      <c r="H114" s="16">
        <v>23.4</v>
      </c>
      <c r="I114" s="9">
        <f t="shared" si="12"/>
        <v>28.648619999999998</v>
      </c>
      <c r="J114" s="83">
        <f t="shared" si="6"/>
        <v>286.4862</v>
      </c>
    </row>
    <row r="115" spans="1:10" s="84" customFormat="1" ht="36.75" x14ac:dyDescent="0.3">
      <c r="A115" s="82"/>
      <c r="B115" s="14" t="s">
        <v>132</v>
      </c>
      <c r="C115" s="85" t="s">
        <v>258</v>
      </c>
      <c r="D115" s="14" t="s">
        <v>20</v>
      </c>
      <c r="E115" s="15" t="s">
        <v>21</v>
      </c>
      <c r="F115" s="14" t="s">
        <v>61</v>
      </c>
      <c r="G115" s="14">
        <v>45</v>
      </c>
      <c r="H115" s="16">
        <v>20.87</v>
      </c>
      <c r="I115" s="9">
        <f t="shared" si="12"/>
        <v>25.551141000000001</v>
      </c>
      <c r="J115" s="83">
        <f t="shared" si="6"/>
        <v>1149.8013450000001</v>
      </c>
    </row>
    <row r="116" spans="1:10" s="84" customFormat="1" ht="36.75" x14ac:dyDescent="0.3">
      <c r="A116" s="82"/>
      <c r="B116" s="14" t="s">
        <v>203</v>
      </c>
      <c r="C116" s="85" t="s">
        <v>258</v>
      </c>
      <c r="D116" s="14" t="s">
        <v>272</v>
      </c>
      <c r="E116" s="15" t="s">
        <v>273</v>
      </c>
      <c r="F116" s="14" t="s">
        <v>50</v>
      </c>
      <c r="G116" s="14">
        <v>35</v>
      </c>
      <c r="H116" s="16">
        <v>36.03</v>
      </c>
      <c r="I116" s="9">
        <f t="shared" si="12"/>
        <v>44.111528999999997</v>
      </c>
      <c r="J116" s="83">
        <f t="shared" ref="J116:J117" si="13">I116*G116</f>
        <v>1543.903515</v>
      </c>
    </row>
    <row r="117" spans="1:10" s="84" customFormat="1" ht="36.75" x14ac:dyDescent="0.3">
      <c r="A117" s="82"/>
      <c r="B117" s="14" t="s">
        <v>204</v>
      </c>
      <c r="C117" s="85" t="s">
        <v>258</v>
      </c>
      <c r="D117" s="14" t="s">
        <v>182</v>
      </c>
      <c r="E117" s="15" t="s">
        <v>183</v>
      </c>
      <c r="F117" s="14" t="s">
        <v>50</v>
      </c>
      <c r="G117" s="14">
        <v>10</v>
      </c>
      <c r="H117" s="16">
        <v>5.31</v>
      </c>
      <c r="I117" s="9">
        <f t="shared" si="12"/>
        <v>6.5010329999999996</v>
      </c>
      <c r="J117" s="83">
        <f t="shared" si="13"/>
        <v>65.010329999999996</v>
      </c>
    </row>
    <row r="118" spans="1:10" s="84" customFormat="1" ht="36.75" x14ac:dyDescent="0.3">
      <c r="A118" s="82"/>
      <c r="B118" s="14" t="s">
        <v>133</v>
      </c>
      <c r="C118" s="85" t="s">
        <v>258</v>
      </c>
      <c r="D118" s="14" t="s">
        <v>276</v>
      </c>
      <c r="E118" s="15" t="s">
        <v>277</v>
      </c>
      <c r="F118" s="14" t="s">
        <v>50</v>
      </c>
      <c r="G118" s="14">
        <v>3</v>
      </c>
      <c r="H118" s="16">
        <v>48.06</v>
      </c>
      <c r="I118" s="9">
        <f t="shared" si="12"/>
        <v>58.839858</v>
      </c>
      <c r="J118" s="83">
        <f t="shared" si="6"/>
        <v>176.51957400000001</v>
      </c>
    </row>
    <row r="119" spans="1:10" s="84" customFormat="1" ht="36.75" x14ac:dyDescent="0.3">
      <c r="A119" s="82"/>
      <c r="B119" s="14" t="s">
        <v>127</v>
      </c>
      <c r="C119" s="85" t="s">
        <v>258</v>
      </c>
      <c r="D119" s="14" t="s">
        <v>180</v>
      </c>
      <c r="E119" s="15" t="s">
        <v>181</v>
      </c>
      <c r="F119" s="14" t="s">
        <v>50</v>
      </c>
      <c r="G119" s="14">
        <v>3</v>
      </c>
      <c r="H119" s="16">
        <v>6.61</v>
      </c>
      <c r="I119" s="9">
        <f t="shared" si="12"/>
        <v>8.0926229999999997</v>
      </c>
      <c r="J119" s="83">
        <f t="shared" si="6"/>
        <v>24.277868999999999</v>
      </c>
    </row>
    <row r="120" spans="1:10" s="84" customFormat="1" ht="72.75" x14ac:dyDescent="0.3">
      <c r="A120" s="82"/>
      <c r="B120" s="14" t="s">
        <v>134</v>
      </c>
      <c r="C120" s="85" t="s">
        <v>258</v>
      </c>
      <c r="D120" s="14" t="s">
        <v>189</v>
      </c>
      <c r="E120" s="15" t="s">
        <v>190</v>
      </c>
      <c r="F120" s="14" t="s">
        <v>50</v>
      </c>
      <c r="G120" s="14">
        <v>1</v>
      </c>
      <c r="H120" s="16">
        <v>22.92</v>
      </c>
      <c r="I120" s="9">
        <f t="shared" si="12"/>
        <v>28.060956000000001</v>
      </c>
      <c r="J120" s="83">
        <f t="shared" si="6"/>
        <v>28.060956000000001</v>
      </c>
    </row>
    <row r="121" spans="1:10" s="84" customFormat="1" ht="72.75" x14ac:dyDescent="0.3">
      <c r="A121" s="82"/>
      <c r="B121" s="14" t="s">
        <v>205</v>
      </c>
      <c r="C121" s="85" t="s">
        <v>258</v>
      </c>
      <c r="D121" s="14" t="s">
        <v>64</v>
      </c>
      <c r="E121" s="15" t="s">
        <v>65</v>
      </c>
      <c r="F121" s="14" t="s">
        <v>50</v>
      </c>
      <c r="G121" s="14">
        <v>25</v>
      </c>
      <c r="H121" s="16">
        <v>27.58</v>
      </c>
      <c r="I121" s="9">
        <f t="shared" si="12"/>
        <v>33.766193999999999</v>
      </c>
      <c r="J121" s="83">
        <f t="shared" si="6"/>
        <v>844.15485000000001</v>
      </c>
    </row>
    <row r="122" spans="1:10" s="84" customFormat="1" ht="54.75" x14ac:dyDescent="0.3">
      <c r="A122" s="82"/>
      <c r="B122" s="14" t="s">
        <v>206</v>
      </c>
      <c r="C122" s="85" t="s">
        <v>258</v>
      </c>
      <c r="D122" s="14" t="s">
        <v>25</v>
      </c>
      <c r="E122" s="15" t="s">
        <v>26</v>
      </c>
      <c r="F122" s="14" t="s">
        <v>61</v>
      </c>
      <c r="G122" s="14">
        <v>350</v>
      </c>
      <c r="H122" s="16">
        <v>4.04</v>
      </c>
      <c r="I122" s="9">
        <f t="shared" si="12"/>
        <v>4.9461719999999998</v>
      </c>
      <c r="J122" s="83">
        <f t="shared" si="6"/>
        <v>1731.1602</v>
      </c>
    </row>
    <row r="123" spans="1:10" s="84" customFormat="1" ht="54.75" x14ac:dyDescent="0.3">
      <c r="A123" s="82"/>
      <c r="B123" s="14" t="s">
        <v>207</v>
      </c>
      <c r="C123" s="85" t="s">
        <v>258</v>
      </c>
      <c r="D123" s="14" t="s">
        <v>44</v>
      </c>
      <c r="E123" s="15" t="s">
        <v>45</v>
      </c>
      <c r="F123" s="14" t="s">
        <v>61</v>
      </c>
      <c r="G123" s="14">
        <v>140</v>
      </c>
      <c r="H123" s="16">
        <v>13.94</v>
      </c>
      <c r="I123" s="9">
        <f t="shared" si="12"/>
        <v>17.066741999999998</v>
      </c>
      <c r="J123" s="83">
        <f t="shared" si="6"/>
        <v>2389.3438799999999</v>
      </c>
    </row>
    <row r="124" spans="1:10" s="84" customFormat="1" ht="54.75" x14ac:dyDescent="0.3">
      <c r="A124" s="82"/>
      <c r="B124" s="14" t="s">
        <v>208</v>
      </c>
      <c r="C124" s="85" t="s">
        <v>258</v>
      </c>
      <c r="D124" s="14" t="s">
        <v>27</v>
      </c>
      <c r="E124" s="15" t="s">
        <v>28</v>
      </c>
      <c r="F124" s="14" t="s">
        <v>61</v>
      </c>
      <c r="G124" s="14">
        <v>35</v>
      </c>
      <c r="H124" s="16">
        <v>7.96</v>
      </c>
      <c r="I124" s="9">
        <f t="shared" si="12"/>
        <v>9.7454279999999986</v>
      </c>
      <c r="J124" s="83">
        <f t="shared" si="6"/>
        <v>341.08997999999997</v>
      </c>
    </row>
    <row r="125" spans="1:10" s="84" customFormat="1" ht="72.75" x14ac:dyDescent="0.3">
      <c r="A125" s="82"/>
      <c r="B125" s="14" t="s">
        <v>209</v>
      </c>
      <c r="C125" s="85" t="s">
        <v>258</v>
      </c>
      <c r="D125" s="14" t="s">
        <v>158</v>
      </c>
      <c r="E125" s="15" t="s">
        <v>159</v>
      </c>
      <c r="F125" s="14" t="s">
        <v>61</v>
      </c>
      <c r="G125" s="14">
        <v>21</v>
      </c>
      <c r="H125" s="16">
        <v>112.51</v>
      </c>
      <c r="I125" s="9">
        <f t="shared" si="12"/>
        <v>137.745993</v>
      </c>
      <c r="J125" s="83">
        <f t="shared" si="6"/>
        <v>2892.665853</v>
      </c>
    </row>
    <row r="126" spans="1:10" s="84" customFormat="1" ht="72.75" x14ac:dyDescent="0.3">
      <c r="A126" s="82"/>
      <c r="B126" s="14" t="s">
        <v>210</v>
      </c>
      <c r="C126" s="85" t="s">
        <v>258</v>
      </c>
      <c r="D126" s="14" t="s">
        <v>160</v>
      </c>
      <c r="E126" s="15" t="s">
        <v>161</v>
      </c>
      <c r="F126" s="14" t="s">
        <v>50</v>
      </c>
      <c r="G126" s="14">
        <v>15</v>
      </c>
      <c r="H126" s="16">
        <v>85.33</v>
      </c>
      <c r="I126" s="9">
        <f t="shared" si="12"/>
        <v>104.46951899999999</v>
      </c>
      <c r="J126" s="83">
        <f t="shared" si="6"/>
        <v>1567.0427849999999</v>
      </c>
    </row>
    <row r="127" spans="1:10" ht="54.75" x14ac:dyDescent="0.3">
      <c r="A127" s="32"/>
      <c r="B127" s="10" t="s">
        <v>211</v>
      </c>
      <c r="C127" s="5" t="s">
        <v>259</v>
      </c>
      <c r="D127" s="55">
        <v>2488</v>
      </c>
      <c r="E127" s="11" t="s">
        <v>179</v>
      </c>
      <c r="F127" s="10" t="s">
        <v>50</v>
      </c>
      <c r="G127" s="10">
        <v>10</v>
      </c>
      <c r="H127" s="16">
        <v>2.64</v>
      </c>
      <c r="I127" s="9">
        <f t="shared" si="12"/>
        <v>3.2321520000000001</v>
      </c>
      <c r="J127" s="31">
        <f t="shared" si="6"/>
        <v>32.32152</v>
      </c>
    </row>
    <row r="128" spans="1:10" ht="54.75" x14ac:dyDescent="0.3">
      <c r="A128" s="32"/>
      <c r="B128" s="10" t="s">
        <v>283</v>
      </c>
      <c r="C128" s="5" t="s">
        <v>259</v>
      </c>
      <c r="D128" s="55">
        <v>2483</v>
      </c>
      <c r="E128" s="11" t="s">
        <v>178</v>
      </c>
      <c r="F128" s="10" t="s">
        <v>50</v>
      </c>
      <c r="G128" s="10">
        <v>2</v>
      </c>
      <c r="H128" s="16">
        <v>4.71</v>
      </c>
      <c r="I128" s="9">
        <f t="shared" si="12"/>
        <v>5.7664529999999994</v>
      </c>
      <c r="J128" s="31">
        <f t="shared" si="6"/>
        <v>11.532905999999999</v>
      </c>
    </row>
    <row r="129" spans="1:10" ht="18.75" x14ac:dyDescent="0.3">
      <c r="A129" s="32"/>
      <c r="B129" s="10"/>
      <c r="C129" s="5"/>
      <c r="D129" s="55"/>
      <c r="E129" s="11"/>
      <c r="F129" s="10"/>
      <c r="G129" s="10"/>
      <c r="H129" s="16"/>
      <c r="I129" s="9"/>
      <c r="J129" s="31"/>
    </row>
    <row r="130" spans="1:10" ht="18.75" x14ac:dyDescent="0.3">
      <c r="A130" s="32"/>
      <c r="B130" s="10"/>
      <c r="C130" s="5"/>
      <c r="D130" s="10"/>
      <c r="E130" s="11"/>
      <c r="F130" s="10"/>
      <c r="G130" s="19"/>
      <c r="H130" s="16"/>
      <c r="I130" s="12" t="s">
        <v>82</v>
      </c>
      <c r="J130" s="34">
        <f>SUM(J110:J128)</f>
        <v>13939.696155000001</v>
      </c>
    </row>
    <row r="131" spans="1:10" ht="18.75" x14ac:dyDescent="0.3">
      <c r="A131" s="32"/>
      <c r="B131" s="42"/>
      <c r="C131" s="49"/>
      <c r="D131" s="42"/>
      <c r="E131" s="43"/>
      <c r="F131" s="42"/>
      <c r="G131" s="44"/>
      <c r="H131" s="44"/>
      <c r="I131" s="45"/>
      <c r="J131" s="46"/>
    </row>
    <row r="132" spans="1:10" ht="18.75" x14ac:dyDescent="0.3">
      <c r="A132" s="32"/>
      <c r="B132" s="10">
        <v>7</v>
      </c>
      <c r="C132" s="5"/>
      <c r="D132" s="10"/>
      <c r="E132" s="13" t="s">
        <v>39</v>
      </c>
      <c r="F132" s="10"/>
      <c r="G132" s="10"/>
      <c r="H132" s="16"/>
      <c r="I132" s="9"/>
      <c r="J132" s="31"/>
    </row>
    <row r="133" spans="1:10" ht="36.75" x14ac:dyDescent="0.3">
      <c r="A133" s="32"/>
      <c r="B133" s="10" t="s">
        <v>126</v>
      </c>
      <c r="C133" s="5" t="s">
        <v>259</v>
      </c>
      <c r="D133" s="10">
        <v>39801</v>
      </c>
      <c r="E133" s="11" t="s">
        <v>49</v>
      </c>
      <c r="F133" s="10" t="s">
        <v>50</v>
      </c>
      <c r="G133" s="10">
        <v>1</v>
      </c>
      <c r="H133" s="16">
        <v>118.65</v>
      </c>
      <c r="I133" s="9">
        <f>H133*1.2243</f>
        <v>145.263195</v>
      </c>
      <c r="J133" s="31">
        <f t="shared" si="6"/>
        <v>145.263195</v>
      </c>
    </row>
    <row r="134" spans="1:10" ht="36.75" x14ac:dyDescent="0.3">
      <c r="A134" s="32"/>
      <c r="B134" s="10" t="s">
        <v>135</v>
      </c>
      <c r="C134" s="5" t="s">
        <v>258</v>
      </c>
      <c r="D134" s="10" t="s">
        <v>46</v>
      </c>
      <c r="E134" s="11" t="s">
        <v>47</v>
      </c>
      <c r="F134" s="10" t="s">
        <v>50</v>
      </c>
      <c r="G134" s="10">
        <v>1</v>
      </c>
      <c r="H134" s="16">
        <v>74.239999999999995</v>
      </c>
      <c r="I134" s="9">
        <f t="shared" ref="I134:I150" si="14">H134*1.2243</f>
        <v>90.892031999999986</v>
      </c>
      <c r="J134" s="31">
        <f t="shared" si="6"/>
        <v>90.892031999999986</v>
      </c>
    </row>
    <row r="135" spans="1:10" ht="36.75" x14ac:dyDescent="0.3">
      <c r="A135" s="32"/>
      <c r="B135" s="10" t="s">
        <v>137</v>
      </c>
      <c r="C135" s="5" t="s">
        <v>258</v>
      </c>
      <c r="D135" s="10" t="s">
        <v>22</v>
      </c>
      <c r="E135" s="11" t="s">
        <v>23</v>
      </c>
      <c r="F135" s="10" t="s">
        <v>50</v>
      </c>
      <c r="G135" s="10">
        <v>10</v>
      </c>
      <c r="H135" s="16">
        <v>13.81</v>
      </c>
      <c r="I135" s="9">
        <f t="shared" si="14"/>
        <v>16.907582999999999</v>
      </c>
      <c r="J135" s="31">
        <f>I135*G135</f>
        <v>169.07583</v>
      </c>
    </row>
    <row r="136" spans="1:10" ht="36.75" x14ac:dyDescent="0.3">
      <c r="A136" s="32"/>
      <c r="B136" s="10" t="s">
        <v>136</v>
      </c>
      <c r="C136" s="5" t="s">
        <v>258</v>
      </c>
      <c r="D136" s="10" t="s">
        <v>62</v>
      </c>
      <c r="E136" s="11" t="s">
        <v>63</v>
      </c>
      <c r="F136" s="10" t="s">
        <v>50</v>
      </c>
      <c r="G136" s="10">
        <v>1</v>
      </c>
      <c r="H136" s="16">
        <v>42.34</v>
      </c>
      <c r="I136" s="9">
        <f t="shared" si="14"/>
        <v>51.836862000000004</v>
      </c>
      <c r="J136" s="31">
        <f>I136*G136</f>
        <v>51.836862000000004</v>
      </c>
    </row>
    <row r="137" spans="1:10" ht="36.75" x14ac:dyDescent="0.3">
      <c r="A137" s="32"/>
      <c r="B137" s="10" t="s">
        <v>140</v>
      </c>
      <c r="C137" s="5" t="s">
        <v>258</v>
      </c>
      <c r="D137" s="10" t="s">
        <v>42</v>
      </c>
      <c r="E137" s="11" t="s">
        <v>40</v>
      </c>
      <c r="F137" s="10" t="s">
        <v>50</v>
      </c>
      <c r="G137" s="10">
        <v>2</v>
      </c>
      <c r="H137" s="16">
        <v>43.5</v>
      </c>
      <c r="I137" s="9">
        <f t="shared" si="14"/>
        <v>53.25705</v>
      </c>
      <c r="J137" s="31">
        <f t="shared" si="6"/>
        <v>106.5141</v>
      </c>
    </row>
    <row r="138" spans="1:10" ht="36.75" x14ac:dyDescent="0.3">
      <c r="A138" s="32"/>
      <c r="B138" s="10" t="s">
        <v>138</v>
      </c>
      <c r="C138" s="5" t="s">
        <v>258</v>
      </c>
      <c r="D138" s="10" t="s">
        <v>10</v>
      </c>
      <c r="E138" s="11" t="s">
        <v>11</v>
      </c>
      <c r="F138" s="10" t="s">
        <v>61</v>
      </c>
      <c r="G138" s="10">
        <v>35</v>
      </c>
      <c r="H138" s="16">
        <v>23.4</v>
      </c>
      <c r="I138" s="9">
        <f t="shared" si="14"/>
        <v>28.648619999999998</v>
      </c>
      <c r="J138" s="31">
        <f t="shared" si="6"/>
        <v>1002.7017</v>
      </c>
    </row>
    <row r="139" spans="1:10" ht="36.75" x14ac:dyDescent="0.3">
      <c r="A139" s="32"/>
      <c r="B139" s="10" t="s">
        <v>107</v>
      </c>
      <c r="C139" s="5" t="s">
        <v>258</v>
      </c>
      <c r="D139" s="10" t="s">
        <v>37</v>
      </c>
      <c r="E139" s="11" t="s">
        <v>38</v>
      </c>
      <c r="F139" s="10" t="s">
        <v>61</v>
      </c>
      <c r="G139" s="10">
        <v>10</v>
      </c>
      <c r="H139" s="16">
        <v>35.06</v>
      </c>
      <c r="I139" s="9">
        <f t="shared" si="14"/>
        <v>42.923957999999999</v>
      </c>
      <c r="J139" s="31">
        <f t="shared" si="6"/>
        <v>429.23957999999999</v>
      </c>
    </row>
    <row r="140" spans="1:10" ht="36.75" x14ac:dyDescent="0.3">
      <c r="A140" s="32"/>
      <c r="B140" s="10" t="s">
        <v>141</v>
      </c>
      <c r="C140" s="5" t="s">
        <v>258</v>
      </c>
      <c r="D140" s="14" t="s">
        <v>276</v>
      </c>
      <c r="E140" s="11" t="s">
        <v>277</v>
      </c>
      <c r="F140" s="10" t="s">
        <v>50</v>
      </c>
      <c r="G140" s="10">
        <v>15</v>
      </c>
      <c r="H140" s="16">
        <v>48.06</v>
      </c>
      <c r="I140" s="9">
        <f t="shared" si="14"/>
        <v>58.839858</v>
      </c>
      <c r="J140" s="31">
        <f t="shared" si="6"/>
        <v>882.59786999999994</v>
      </c>
    </row>
    <row r="141" spans="1:10" ht="36.75" x14ac:dyDescent="0.3">
      <c r="A141" s="32"/>
      <c r="B141" s="10" t="s">
        <v>142</v>
      </c>
      <c r="C141" s="5" t="s">
        <v>258</v>
      </c>
      <c r="D141" s="10" t="s">
        <v>180</v>
      </c>
      <c r="E141" s="11" t="s">
        <v>181</v>
      </c>
      <c r="F141" s="10" t="s">
        <v>50</v>
      </c>
      <c r="G141" s="10">
        <v>5</v>
      </c>
      <c r="H141" s="16">
        <v>6.61</v>
      </c>
      <c r="I141" s="9">
        <f t="shared" si="14"/>
        <v>8.0926229999999997</v>
      </c>
      <c r="J141" s="31">
        <f t="shared" si="6"/>
        <v>40.463115000000002</v>
      </c>
    </row>
    <row r="142" spans="1:10" ht="36.75" x14ac:dyDescent="0.3">
      <c r="A142" s="32"/>
      <c r="B142" s="10" t="s">
        <v>139</v>
      </c>
      <c r="C142" s="5" t="s">
        <v>258</v>
      </c>
      <c r="D142" s="14" t="s">
        <v>278</v>
      </c>
      <c r="E142" s="11" t="s">
        <v>279</v>
      </c>
      <c r="F142" s="10" t="s">
        <v>50</v>
      </c>
      <c r="G142" s="10">
        <v>3</v>
      </c>
      <c r="H142" s="16">
        <v>64.150000000000006</v>
      </c>
      <c r="I142" s="9">
        <f t="shared" si="14"/>
        <v>78.538845000000009</v>
      </c>
      <c r="J142" s="31">
        <f t="shared" si="6"/>
        <v>235.61653500000003</v>
      </c>
    </row>
    <row r="143" spans="1:10" ht="36.75" x14ac:dyDescent="0.3">
      <c r="A143" s="32"/>
      <c r="B143" s="10" t="s">
        <v>143</v>
      </c>
      <c r="C143" s="85" t="s">
        <v>258</v>
      </c>
      <c r="D143" s="14" t="s">
        <v>212</v>
      </c>
      <c r="E143" s="11" t="s">
        <v>213</v>
      </c>
      <c r="F143" s="10" t="s">
        <v>50</v>
      </c>
      <c r="G143" s="10">
        <v>3</v>
      </c>
      <c r="H143" s="16">
        <v>10.17</v>
      </c>
      <c r="I143" s="9">
        <f t="shared" si="14"/>
        <v>12.451131</v>
      </c>
      <c r="J143" s="31">
        <f t="shared" si="6"/>
        <v>37.353392999999997</v>
      </c>
    </row>
    <row r="144" spans="1:10" ht="72.75" x14ac:dyDescent="0.3">
      <c r="A144" s="32"/>
      <c r="B144" s="10" t="s">
        <v>144</v>
      </c>
      <c r="C144" s="5" t="s">
        <v>258</v>
      </c>
      <c r="D144" s="10" t="s">
        <v>193</v>
      </c>
      <c r="E144" s="11" t="s">
        <v>194</v>
      </c>
      <c r="F144" s="10" t="s">
        <v>50</v>
      </c>
      <c r="G144" s="10">
        <v>10</v>
      </c>
      <c r="H144" s="16">
        <v>27.26</v>
      </c>
      <c r="I144" s="9">
        <f t="shared" si="14"/>
        <v>33.374417999999999</v>
      </c>
      <c r="J144" s="31">
        <f t="shared" si="6"/>
        <v>333.74417999999997</v>
      </c>
    </row>
    <row r="145" spans="1:10" ht="54.75" x14ac:dyDescent="0.3">
      <c r="A145" s="32"/>
      <c r="B145" s="10" t="s">
        <v>145</v>
      </c>
      <c r="C145" s="5" t="s">
        <v>258</v>
      </c>
      <c r="D145" s="10" t="s">
        <v>25</v>
      </c>
      <c r="E145" s="11" t="s">
        <v>26</v>
      </c>
      <c r="F145" s="10" t="s">
        <v>61</v>
      </c>
      <c r="G145" s="10">
        <v>300</v>
      </c>
      <c r="H145" s="16">
        <v>4.04</v>
      </c>
      <c r="I145" s="9">
        <f t="shared" si="14"/>
        <v>4.9461719999999998</v>
      </c>
      <c r="J145" s="31">
        <f t="shared" si="6"/>
        <v>1483.8516</v>
      </c>
    </row>
    <row r="146" spans="1:10" ht="54.75" x14ac:dyDescent="0.3">
      <c r="A146" s="32"/>
      <c r="B146" s="10" t="s">
        <v>146</v>
      </c>
      <c r="C146" s="5" t="s">
        <v>258</v>
      </c>
      <c r="D146" s="10" t="s">
        <v>43</v>
      </c>
      <c r="E146" s="11" t="s">
        <v>33</v>
      </c>
      <c r="F146" s="10" t="s">
        <v>61</v>
      </c>
      <c r="G146" s="10">
        <v>260</v>
      </c>
      <c r="H146" s="16">
        <v>19.489999999999998</v>
      </c>
      <c r="I146" s="9">
        <f t="shared" si="14"/>
        <v>23.861606999999996</v>
      </c>
      <c r="J146" s="31">
        <f t="shared" si="6"/>
        <v>6204.0178199999991</v>
      </c>
    </row>
    <row r="147" spans="1:10" ht="54.75" x14ac:dyDescent="0.3">
      <c r="A147" s="32"/>
      <c r="B147" s="10" t="s">
        <v>147</v>
      </c>
      <c r="C147" s="5" t="s">
        <v>258</v>
      </c>
      <c r="D147" s="10" t="s">
        <v>44</v>
      </c>
      <c r="E147" s="11" t="s">
        <v>45</v>
      </c>
      <c r="F147" s="10" t="s">
        <v>61</v>
      </c>
      <c r="G147" s="10">
        <v>65</v>
      </c>
      <c r="H147" s="16">
        <v>13.94</v>
      </c>
      <c r="I147" s="9">
        <f t="shared" si="14"/>
        <v>17.066741999999998</v>
      </c>
      <c r="J147" s="31">
        <f t="shared" si="6"/>
        <v>1109.3382299999998</v>
      </c>
    </row>
    <row r="148" spans="1:10" ht="36.75" x14ac:dyDescent="0.3">
      <c r="A148" s="32"/>
      <c r="B148" s="10" t="s">
        <v>214</v>
      </c>
      <c r="C148" s="5" t="s">
        <v>258</v>
      </c>
      <c r="D148" s="10" t="s">
        <v>191</v>
      </c>
      <c r="E148" s="11" t="s">
        <v>184</v>
      </c>
      <c r="F148" s="10" t="s">
        <v>50</v>
      </c>
      <c r="G148" s="10">
        <v>2</v>
      </c>
      <c r="H148" s="16">
        <v>49.26</v>
      </c>
      <c r="I148" s="9">
        <f t="shared" si="14"/>
        <v>60.309017999999995</v>
      </c>
      <c r="J148" s="31">
        <f t="shared" si="6"/>
        <v>120.61803599999999</v>
      </c>
    </row>
    <row r="149" spans="1:10" ht="54.75" x14ac:dyDescent="0.3">
      <c r="A149" s="32"/>
      <c r="B149" s="10" t="s">
        <v>236</v>
      </c>
      <c r="C149" s="5" t="s">
        <v>259</v>
      </c>
      <c r="D149" s="10">
        <v>2526</v>
      </c>
      <c r="E149" s="11" t="s">
        <v>192</v>
      </c>
      <c r="F149" s="10" t="s">
        <v>50</v>
      </c>
      <c r="G149" s="10">
        <v>3</v>
      </c>
      <c r="H149" s="16">
        <v>6.61</v>
      </c>
      <c r="I149" s="9">
        <f t="shared" si="14"/>
        <v>8.0926229999999997</v>
      </c>
      <c r="J149" s="31">
        <f t="shared" si="6"/>
        <v>24.277868999999999</v>
      </c>
    </row>
    <row r="150" spans="1:10" ht="54.75" x14ac:dyDescent="0.3">
      <c r="A150" s="32"/>
      <c r="B150" s="10" t="s">
        <v>237</v>
      </c>
      <c r="C150" s="5" t="s">
        <v>259</v>
      </c>
      <c r="D150" s="55">
        <v>2483</v>
      </c>
      <c r="E150" s="11" t="s">
        <v>178</v>
      </c>
      <c r="F150" s="10" t="s">
        <v>50</v>
      </c>
      <c r="G150" s="10">
        <v>3</v>
      </c>
      <c r="H150" s="16">
        <v>4.71</v>
      </c>
      <c r="I150" s="9">
        <f t="shared" si="14"/>
        <v>5.7664529999999994</v>
      </c>
      <c r="J150" s="31">
        <f t="shared" ref="J150" si="15">I150*G150</f>
        <v>17.299358999999999</v>
      </c>
    </row>
    <row r="151" spans="1:10" ht="18.75" x14ac:dyDescent="0.3">
      <c r="A151" s="32"/>
      <c r="B151" s="14"/>
      <c r="C151" s="85"/>
      <c r="D151" s="10"/>
      <c r="E151" s="11"/>
      <c r="F151" s="10"/>
      <c r="G151" s="10"/>
      <c r="H151" s="16"/>
      <c r="I151" s="9"/>
      <c r="J151" s="31"/>
    </row>
    <row r="152" spans="1:10" ht="18.75" x14ac:dyDescent="0.3">
      <c r="A152" s="32"/>
      <c r="B152" s="10"/>
      <c r="C152" s="5"/>
      <c r="D152" s="10"/>
      <c r="E152" s="11"/>
      <c r="F152" s="10"/>
      <c r="G152" s="19"/>
      <c r="H152" s="16"/>
      <c r="I152" s="18" t="s">
        <v>82</v>
      </c>
      <c r="J152" s="35">
        <f>SUM(J133:J150)</f>
        <v>12484.701305999999</v>
      </c>
    </row>
    <row r="153" spans="1:10" ht="18.75" x14ac:dyDescent="0.3">
      <c r="A153" s="32"/>
      <c r="B153" s="42"/>
      <c r="C153" s="49"/>
      <c r="D153" s="42"/>
      <c r="E153" s="43"/>
      <c r="F153" s="42"/>
      <c r="G153" s="44"/>
      <c r="H153" s="83"/>
      <c r="I153" s="46"/>
      <c r="J153" s="46"/>
    </row>
    <row r="154" spans="1:10" ht="18.75" x14ac:dyDescent="0.3">
      <c r="A154" s="32"/>
      <c r="B154" s="10">
        <v>8</v>
      </c>
      <c r="C154" s="5"/>
      <c r="D154" s="10"/>
      <c r="E154" s="13" t="s">
        <v>56</v>
      </c>
      <c r="F154" s="10"/>
      <c r="G154" s="10"/>
      <c r="H154" s="16"/>
      <c r="I154" s="9"/>
      <c r="J154" s="31"/>
    </row>
    <row r="155" spans="1:10" ht="36.75" x14ac:dyDescent="0.3">
      <c r="A155" s="32"/>
      <c r="B155" s="10" t="s">
        <v>148</v>
      </c>
      <c r="C155" s="5" t="s">
        <v>259</v>
      </c>
      <c r="D155" s="10">
        <v>39802</v>
      </c>
      <c r="E155" s="11" t="s">
        <v>57</v>
      </c>
      <c r="F155" s="10" t="s">
        <v>50</v>
      </c>
      <c r="G155" s="10">
        <v>1</v>
      </c>
      <c r="H155" s="16">
        <v>173.92</v>
      </c>
      <c r="I155" s="9">
        <f>H155*1.2243</f>
        <v>212.93025599999999</v>
      </c>
      <c r="J155" s="31">
        <f t="shared" si="6"/>
        <v>212.93025599999999</v>
      </c>
    </row>
    <row r="156" spans="1:10" ht="54.75" x14ac:dyDescent="0.3">
      <c r="A156" s="32"/>
      <c r="B156" s="10" t="s">
        <v>149</v>
      </c>
      <c r="C156" s="5" t="s">
        <v>258</v>
      </c>
      <c r="D156" s="10" t="s">
        <v>58</v>
      </c>
      <c r="E156" s="11" t="s">
        <v>59</v>
      </c>
      <c r="F156" s="10" t="s">
        <v>50</v>
      </c>
      <c r="G156" s="10">
        <v>1</v>
      </c>
      <c r="H156" s="16">
        <v>327.7</v>
      </c>
      <c r="I156" s="9">
        <f t="shared" ref="I156:I172" si="16">H156*1.2243</f>
        <v>401.20310999999998</v>
      </c>
      <c r="J156" s="31">
        <f t="shared" si="6"/>
        <v>401.20310999999998</v>
      </c>
    </row>
    <row r="157" spans="1:10" ht="36.75" x14ac:dyDescent="0.3">
      <c r="A157" s="32"/>
      <c r="B157" s="10" t="s">
        <v>150</v>
      </c>
      <c r="C157" s="5" t="s">
        <v>259</v>
      </c>
      <c r="D157" s="10">
        <v>39462</v>
      </c>
      <c r="E157" s="11" t="s">
        <v>60</v>
      </c>
      <c r="F157" s="10" t="s">
        <v>50</v>
      </c>
      <c r="G157" s="10">
        <v>2</v>
      </c>
      <c r="H157" s="16">
        <v>346.62</v>
      </c>
      <c r="I157" s="9">
        <f t="shared" si="16"/>
        <v>424.36686599999996</v>
      </c>
      <c r="J157" s="31">
        <f t="shared" si="6"/>
        <v>848.73373199999992</v>
      </c>
    </row>
    <row r="158" spans="1:10" ht="36.75" x14ac:dyDescent="0.3">
      <c r="A158" s="32"/>
      <c r="B158" s="10" t="s">
        <v>151</v>
      </c>
      <c r="C158" s="5" t="s">
        <v>258</v>
      </c>
      <c r="D158" s="10" t="s">
        <v>62</v>
      </c>
      <c r="E158" s="11" t="s">
        <v>63</v>
      </c>
      <c r="F158" s="10" t="s">
        <v>50</v>
      </c>
      <c r="G158" s="10">
        <v>4</v>
      </c>
      <c r="H158" s="16">
        <v>42.34</v>
      </c>
      <c r="I158" s="9">
        <f t="shared" si="16"/>
        <v>51.836862000000004</v>
      </c>
      <c r="J158" s="31">
        <f t="shared" ref="J158:J190" si="17">I158*G158</f>
        <v>207.34744800000001</v>
      </c>
    </row>
    <row r="159" spans="1:10" ht="36.75" x14ac:dyDescent="0.3">
      <c r="A159" s="32"/>
      <c r="B159" s="10" t="s">
        <v>152</v>
      </c>
      <c r="C159" s="5" t="s">
        <v>258</v>
      </c>
      <c r="D159" s="10" t="s">
        <v>42</v>
      </c>
      <c r="E159" s="11" t="s">
        <v>40</v>
      </c>
      <c r="F159" s="10" t="s">
        <v>50</v>
      </c>
      <c r="G159" s="10">
        <v>3</v>
      </c>
      <c r="H159" s="16">
        <v>43.5</v>
      </c>
      <c r="I159" s="9">
        <f t="shared" si="16"/>
        <v>53.25705</v>
      </c>
      <c r="J159" s="31">
        <f t="shared" si="17"/>
        <v>159.77115000000001</v>
      </c>
    </row>
    <row r="160" spans="1:10" ht="36.75" x14ac:dyDescent="0.3">
      <c r="A160" s="32"/>
      <c r="B160" s="10" t="s">
        <v>153</v>
      </c>
      <c r="C160" s="5" t="s">
        <v>258</v>
      </c>
      <c r="D160" s="10" t="s">
        <v>37</v>
      </c>
      <c r="E160" s="11" t="s">
        <v>38</v>
      </c>
      <c r="F160" s="10" t="s">
        <v>61</v>
      </c>
      <c r="G160" s="10">
        <v>30</v>
      </c>
      <c r="H160" s="16">
        <v>35.06</v>
      </c>
      <c r="I160" s="9">
        <f t="shared" si="16"/>
        <v>42.923957999999999</v>
      </c>
      <c r="J160" s="31">
        <f t="shared" si="17"/>
        <v>1287.71874</v>
      </c>
    </row>
    <row r="161" spans="1:10" ht="36.75" x14ac:dyDescent="0.3">
      <c r="A161" s="32"/>
      <c r="B161" s="10" t="s">
        <v>154</v>
      </c>
      <c r="C161" s="5" t="s">
        <v>258</v>
      </c>
      <c r="D161" s="14" t="s">
        <v>276</v>
      </c>
      <c r="E161" s="11" t="s">
        <v>277</v>
      </c>
      <c r="F161" s="10" t="s">
        <v>50</v>
      </c>
      <c r="G161" s="10">
        <v>15</v>
      </c>
      <c r="H161" s="16">
        <v>48.06</v>
      </c>
      <c r="I161" s="9">
        <f t="shared" si="16"/>
        <v>58.839858</v>
      </c>
      <c r="J161" s="31">
        <f t="shared" ref="J161:J162" si="18">I161*G161</f>
        <v>882.59786999999994</v>
      </c>
    </row>
    <row r="162" spans="1:10" ht="36.75" x14ac:dyDescent="0.3">
      <c r="A162" s="32"/>
      <c r="B162" s="10" t="s">
        <v>155</v>
      </c>
      <c r="C162" s="5" t="s">
        <v>258</v>
      </c>
      <c r="D162" s="14" t="s">
        <v>180</v>
      </c>
      <c r="E162" s="11" t="s">
        <v>181</v>
      </c>
      <c r="F162" s="10" t="s">
        <v>50</v>
      </c>
      <c r="G162" s="10">
        <v>5</v>
      </c>
      <c r="H162" s="16">
        <v>6.61</v>
      </c>
      <c r="I162" s="9">
        <f t="shared" si="16"/>
        <v>8.0926229999999997</v>
      </c>
      <c r="J162" s="31">
        <f t="shared" si="18"/>
        <v>40.463115000000002</v>
      </c>
    </row>
    <row r="163" spans="1:10" ht="36.75" x14ac:dyDescent="0.3">
      <c r="A163" s="32"/>
      <c r="B163" s="10" t="s">
        <v>156</v>
      </c>
      <c r="C163" s="5" t="s">
        <v>258</v>
      </c>
      <c r="D163" s="14" t="s">
        <v>278</v>
      </c>
      <c r="E163" s="11" t="s">
        <v>279</v>
      </c>
      <c r="F163" s="10" t="s">
        <v>50</v>
      </c>
      <c r="G163" s="10">
        <v>3</v>
      </c>
      <c r="H163" s="16">
        <v>64.150000000000006</v>
      </c>
      <c r="I163" s="9">
        <f t="shared" si="16"/>
        <v>78.538845000000009</v>
      </c>
      <c r="J163" s="31">
        <f t="shared" si="17"/>
        <v>235.61653500000003</v>
      </c>
    </row>
    <row r="164" spans="1:10" ht="36.75" x14ac:dyDescent="0.3">
      <c r="A164" s="32"/>
      <c r="B164" s="10" t="s">
        <v>157</v>
      </c>
      <c r="C164" s="5" t="s">
        <v>258</v>
      </c>
      <c r="D164" s="14" t="s">
        <v>212</v>
      </c>
      <c r="E164" s="11" t="s">
        <v>213</v>
      </c>
      <c r="F164" s="10" t="s">
        <v>50</v>
      </c>
      <c r="G164" s="10">
        <v>3</v>
      </c>
      <c r="H164" s="16">
        <v>10.17</v>
      </c>
      <c r="I164" s="9">
        <f t="shared" si="16"/>
        <v>12.451131</v>
      </c>
      <c r="J164" s="31">
        <f t="shared" si="17"/>
        <v>37.353392999999997</v>
      </c>
    </row>
    <row r="165" spans="1:10" ht="36.75" x14ac:dyDescent="0.3">
      <c r="A165" s="32"/>
      <c r="B165" s="10" t="s">
        <v>238</v>
      </c>
      <c r="C165" s="5" t="s">
        <v>258</v>
      </c>
      <c r="D165" s="14" t="s">
        <v>272</v>
      </c>
      <c r="E165" s="11" t="s">
        <v>273</v>
      </c>
      <c r="F165" s="10" t="s">
        <v>50</v>
      </c>
      <c r="G165" s="10">
        <v>15</v>
      </c>
      <c r="H165" s="16">
        <v>36.03</v>
      </c>
      <c r="I165" s="9">
        <f t="shared" si="16"/>
        <v>44.111528999999997</v>
      </c>
      <c r="J165" s="31">
        <f t="shared" ref="J165:J166" si="19">I165*G165</f>
        <v>661.67293499999994</v>
      </c>
    </row>
    <row r="166" spans="1:10" ht="36.75" x14ac:dyDescent="0.3">
      <c r="A166" s="32"/>
      <c r="B166" s="10" t="s">
        <v>239</v>
      </c>
      <c r="C166" s="5" t="s">
        <v>258</v>
      </c>
      <c r="D166" s="14" t="s">
        <v>182</v>
      </c>
      <c r="E166" s="11" t="s">
        <v>183</v>
      </c>
      <c r="F166" s="10" t="s">
        <v>50</v>
      </c>
      <c r="G166" s="10">
        <v>5</v>
      </c>
      <c r="H166" s="16">
        <v>5.31</v>
      </c>
      <c r="I166" s="9">
        <f t="shared" si="16"/>
        <v>6.5010329999999996</v>
      </c>
      <c r="J166" s="31">
        <f t="shared" si="19"/>
        <v>32.505164999999998</v>
      </c>
    </row>
    <row r="167" spans="1:10" ht="72.75" x14ac:dyDescent="0.3">
      <c r="A167" s="32"/>
      <c r="B167" s="10" t="s">
        <v>240</v>
      </c>
      <c r="C167" s="5" t="s">
        <v>258</v>
      </c>
      <c r="D167" s="10" t="s">
        <v>193</v>
      </c>
      <c r="E167" s="11" t="s">
        <v>194</v>
      </c>
      <c r="F167" s="10" t="s">
        <v>50</v>
      </c>
      <c r="G167" s="10">
        <v>10</v>
      </c>
      <c r="H167" s="16">
        <v>27.26</v>
      </c>
      <c r="I167" s="9">
        <f t="shared" si="16"/>
        <v>33.374417999999999</v>
      </c>
      <c r="J167" s="31">
        <f t="shared" si="17"/>
        <v>333.74417999999997</v>
      </c>
    </row>
    <row r="168" spans="1:10" ht="72.75" x14ac:dyDescent="0.3">
      <c r="A168" s="32"/>
      <c r="B168" s="10" t="s">
        <v>241</v>
      </c>
      <c r="C168" s="5" t="s">
        <v>258</v>
      </c>
      <c r="D168" s="10" t="s">
        <v>64</v>
      </c>
      <c r="E168" s="11" t="s">
        <v>65</v>
      </c>
      <c r="F168" s="10" t="s">
        <v>50</v>
      </c>
      <c r="G168" s="10">
        <v>10</v>
      </c>
      <c r="H168" s="16">
        <v>27.58</v>
      </c>
      <c r="I168" s="9">
        <f t="shared" si="16"/>
        <v>33.766193999999999</v>
      </c>
      <c r="J168" s="31">
        <f t="shared" si="17"/>
        <v>337.66193999999996</v>
      </c>
    </row>
    <row r="169" spans="1:10" ht="54.75" x14ac:dyDescent="0.3">
      <c r="A169" s="32"/>
      <c r="B169" s="10" t="s">
        <v>284</v>
      </c>
      <c r="C169" s="5" t="s">
        <v>258</v>
      </c>
      <c r="D169" s="10" t="s">
        <v>27</v>
      </c>
      <c r="E169" s="11" t="s">
        <v>28</v>
      </c>
      <c r="F169" s="10" t="s">
        <v>61</v>
      </c>
      <c r="G169" s="10">
        <v>100</v>
      </c>
      <c r="H169" s="16">
        <v>7.96</v>
      </c>
      <c r="I169" s="9">
        <f t="shared" si="16"/>
        <v>9.7454279999999986</v>
      </c>
      <c r="J169" s="31">
        <f t="shared" si="17"/>
        <v>974.54279999999983</v>
      </c>
    </row>
    <row r="170" spans="1:10" ht="54.75" x14ac:dyDescent="0.3">
      <c r="A170" s="32"/>
      <c r="B170" s="10" t="s">
        <v>285</v>
      </c>
      <c r="C170" s="5" t="s">
        <v>258</v>
      </c>
      <c r="D170" s="10" t="s">
        <v>44</v>
      </c>
      <c r="E170" s="11" t="s">
        <v>45</v>
      </c>
      <c r="F170" s="10" t="s">
        <v>61</v>
      </c>
      <c r="G170" s="10">
        <v>250</v>
      </c>
      <c r="H170" s="16">
        <v>13.94</v>
      </c>
      <c r="I170" s="9">
        <f t="shared" si="16"/>
        <v>17.066741999999998</v>
      </c>
      <c r="J170" s="31">
        <f t="shared" si="17"/>
        <v>4266.6854999999996</v>
      </c>
    </row>
    <row r="171" spans="1:10" ht="54.75" x14ac:dyDescent="0.3">
      <c r="A171" s="32"/>
      <c r="B171" s="10" t="s">
        <v>286</v>
      </c>
      <c r="C171" s="5" t="s">
        <v>258</v>
      </c>
      <c r="D171" s="10" t="s">
        <v>25</v>
      </c>
      <c r="E171" s="11" t="s">
        <v>26</v>
      </c>
      <c r="F171" s="10" t="s">
        <v>61</v>
      </c>
      <c r="G171" s="10">
        <v>200</v>
      </c>
      <c r="H171" s="16">
        <v>4.04</v>
      </c>
      <c r="I171" s="9">
        <f t="shared" si="16"/>
        <v>4.9461719999999998</v>
      </c>
      <c r="J171" s="31">
        <f t="shared" si="17"/>
        <v>989.23439999999994</v>
      </c>
    </row>
    <row r="172" spans="1:10" ht="54.75" x14ac:dyDescent="0.3">
      <c r="A172" s="32"/>
      <c r="B172" s="10" t="s">
        <v>297</v>
      </c>
      <c r="C172" s="5" t="s">
        <v>258</v>
      </c>
      <c r="D172" s="10" t="s">
        <v>66</v>
      </c>
      <c r="E172" s="11" t="s">
        <v>67</v>
      </c>
      <c r="F172" s="10" t="s">
        <v>61</v>
      </c>
      <c r="G172" s="10">
        <v>300</v>
      </c>
      <c r="H172" s="16">
        <v>40.119999999999997</v>
      </c>
      <c r="I172" s="9">
        <f t="shared" si="16"/>
        <v>49.118915999999992</v>
      </c>
      <c r="J172" s="31">
        <f t="shared" si="17"/>
        <v>14735.674799999997</v>
      </c>
    </row>
    <row r="173" spans="1:10" ht="18.75" x14ac:dyDescent="0.3">
      <c r="A173" s="32"/>
      <c r="B173" s="10"/>
      <c r="C173" s="5"/>
      <c r="D173" s="10"/>
      <c r="E173" s="11"/>
      <c r="F173" s="10"/>
      <c r="G173" s="19"/>
      <c r="H173" s="16"/>
      <c r="I173" s="9"/>
      <c r="J173" s="31"/>
    </row>
    <row r="174" spans="1:10" ht="18.75" x14ac:dyDescent="0.3">
      <c r="A174" s="36"/>
      <c r="B174" s="37"/>
      <c r="C174" s="88"/>
      <c r="D174" s="20"/>
      <c r="E174" s="21"/>
      <c r="F174" s="20"/>
      <c r="G174" s="22"/>
      <c r="H174" s="96"/>
      <c r="I174" s="23" t="s">
        <v>82</v>
      </c>
      <c r="J174" s="38">
        <f>SUM(J155:J172)</f>
        <v>26645.457068999996</v>
      </c>
    </row>
    <row r="175" spans="1:10" ht="18.75" x14ac:dyDescent="0.3">
      <c r="A175" s="36"/>
      <c r="B175" s="42"/>
      <c r="C175" s="49"/>
      <c r="D175" s="42"/>
      <c r="E175" s="43"/>
      <c r="F175" s="42"/>
      <c r="G175" s="44"/>
      <c r="H175" s="16"/>
      <c r="I175" s="45"/>
      <c r="J175" s="46"/>
    </row>
    <row r="176" spans="1:10" ht="26.25" customHeight="1" x14ac:dyDescent="0.3">
      <c r="A176" s="36"/>
      <c r="B176" s="10">
        <v>9</v>
      </c>
      <c r="C176" s="5"/>
      <c r="D176" s="10"/>
      <c r="E176" s="13" t="s">
        <v>68</v>
      </c>
      <c r="F176" s="10"/>
      <c r="G176" s="19"/>
      <c r="H176" s="16"/>
      <c r="I176" s="9"/>
      <c r="J176" s="31"/>
    </row>
    <row r="177" spans="1:10" ht="36.75" x14ac:dyDescent="0.3">
      <c r="A177" s="36"/>
      <c r="B177" s="10" t="s">
        <v>242</v>
      </c>
      <c r="C177" s="5" t="s">
        <v>259</v>
      </c>
      <c r="D177" s="10">
        <v>39800</v>
      </c>
      <c r="E177" s="11" t="s">
        <v>79</v>
      </c>
      <c r="F177" s="10" t="s">
        <v>50</v>
      </c>
      <c r="G177" s="10">
        <v>1</v>
      </c>
      <c r="H177" s="16">
        <v>70.62</v>
      </c>
      <c r="I177" s="9">
        <f>H177*1.2243</f>
        <v>86.460065999999998</v>
      </c>
      <c r="J177" s="31">
        <f t="shared" si="17"/>
        <v>86.460065999999998</v>
      </c>
    </row>
    <row r="178" spans="1:10" ht="36.75" x14ac:dyDescent="0.3">
      <c r="A178" s="36"/>
      <c r="B178" s="10" t="s">
        <v>243</v>
      </c>
      <c r="C178" s="5" t="s">
        <v>258</v>
      </c>
      <c r="D178" s="10" t="s">
        <v>29</v>
      </c>
      <c r="E178" s="11" t="s">
        <v>41</v>
      </c>
      <c r="F178" s="10" t="s">
        <v>50</v>
      </c>
      <c r="G178" s="10">
        <v>1</v>
      </c>
      <c r="H178" s="16">
        <v>66.849999999999994</v>
      </c>
      <c r="I178" s="9">
        <f t="shared" ref="I178:I190" si="20">H178*1.2243</f>
        <v>81.844454999999982</v>
      </c>
      <c r="J178" s="31">
        <f t="shared" si="17"/>
        <v>81.844454999999982</v>
      </c>
    </row>
    <row r="179" spans="1:10" ht="36.75" x14ac:dyDescent="0.3">
      <c r="A179" s="36"/>
      <c r="B179" s="10" t="s">
        <v>244</v>
      </c>
      <c r="C179" s="5" t="s">
        <v>258</v>
      </c>
      <c r="D179" s="10" t="s">
        <v>62</v>
      </c>
      <c r="E179" s="11" t="s">
        <v>63</v>
      </c>
      <c r="F179" s="10" t="s">
        <v>50</v>
      </c>
      <c r="G179" s="10">
        <v>1</v>
      </c>
      <c r="H179" s="16">
        <v>42.34</v>
      </c>
      <c r="I179" s="9">
        <f t="shared" si="20"/>
        <v>51.836862000000004</v>
      </c>
      <c r="J179" s="31">
        <f>I179*G179</f>
        <v>51.836862000000004</v>
      </c>
    </row>
    <row r="180" spans="1:10" ht="36.75" x14ac:dyDescent="0.3">
      <c r="A180" s="36"/>
      <c r="B180" s="10" t="s">
        <v>245</v>
      </c>
      <c r="C180" s="5" t="s">
        <v>258</v>
      </c>
      <c r="D180" s="10" t="s">
        <v>22</v>
      </c>
      <c r="E180" s="11" t="s">
        <v>23</v>
      </c>
      <c r="F180" s="10" t="s">
        <v>50</v>
      </c>
      <c r="G180" s="10">
        <v>2</v>
      </c>
      <c r="H180" s="16">
        <v>13.81</v>
      </c>
      <c r="I180" s="9">
        <f t="shared" si="20"/>
        <v>16.907582999999999</v>
      </c>
      <c r="J180" s="31">
        <f t="shared" si="17"/>
        <v>33.815165999999998</v>
      </c>
    </row>
    <row r="181" spans="1:10" ht="36.75" x14ac:dyDescent="0.3">
      <c r="A181" s="36"/>
      <c r="B181" s="10" t="s">
        <v>246</v>
      </c>
      <c r="C181" s="5" t="s">
        <v>258</v>
      </c>
      <c r="D181" s="10" t="s">
        <v>10</v>
      </c>
      <c r="E181" s="11" t="s">
        <v>11</v>
      </c>
      <c r="F181" s="10" t="s">
        <v>61</v>
      </c>
      <c r="G181" s="10">
        <v>25</v>
      </c>
      <c r="H181" s="16">
        <v>23.4</v>
      </c>
      <c r="I181" s="9">
        <f t="shared" si="20"/>
        <v>28.648619999999998</v>
      </c>
      <c r="J181" s="31">
        <f t="shared" si="17"/>
        <v>716.21549999999991</v>
      </c>
    </row>
    <row r="182" spans="1:10" ht="36.75" x14ac:dyDescent="0.3">
      <c r="A182" s="36"/>
      <c r="B182" s="10" t="s">
        <v>247</v>
      </c>
      <c r="C182" s="5" t="s">
        <v>258</v>
      </c>
      <c r="D182" s="10" t="s">
        <v>20</v>
      </c>
      <c r="E182" s="11" t="s">
        <v>21</v>
      </c>
      <c r="F182" s="10" t="s">
        <v>61</v>
      </c>
      <c r="G182" s="10">
        <v>30</v>
      </c>
      <c r="H182" s="16">
        <v>20.87</v>
      </c>
      <c r="I182" s="9">
        <f t="shared" si="20"/>
        <v>25.551141000000001</v>
      </c>
      <c r="J182" s="31">
        <f t="shared" si="17"/>
        <v>766.53422999999998</v>
      </c>
    </row>
    <row r="183" spans="1:10" ht="36.75" x14ac:dyDescent="0.3">
      <c r="A183" s="36"/>
      <c r="B183" s="10" t="s">
        <v>248</v>
      </c>
      <c r="C183" s="5" t="s">
        <v>258</v>
      </c>
      <c r="D183" s="14" t="s">
        <v>272</v>
      </c>
      <c r="E183" s="11" t="s">
        <v>273</v>
      </c>
      <c r="F183" s="10" t="s">
        <v>50</v>
      </c>
      <c r="G183" s="10">
        <v>15</v>
      </c>
      <c r="H183" s="16">
        <v>36.03</v>
      </c>
      <c r="I183" s="9">
        <f t="shared" si="20"/>
        <v>44.111528999999997</v>
      </c>
      <c r="J183" s="31">
        <f t="shared" si="17"/>
        <v>661.67293499999994</v>
      </c>
    </row>
    <row r="184" spans="1:10" ht="36.75" x14ac:dyDescent="0.3">
      <c r="A184" s="36"/>
      <c r="B184" s="10" t="s">
        <v>249</v>
      </c>
      <c r="C184" s="5" t="s">
        <v>258</v>
      </c>
      <c r="D184" s="14" t="s">
        <v>182</v>
      </c>
      <c r="E184" s="11" t="s">
        <v>183</v>
      </c>
      <c r="F184" s="10" t="s">
        <v>50</v>
      </c>
      <c r="G184" s="10">
        <v>5</v>
      </c>
      <c r="H184" s="16">
        <v>5.31</v>
      </c>
      <c r="I184" s="9">
        <f t="shared" si="20"/>
        <v>6.5010329999999996</v>
      </c>
      <c r="J184" s="31"/>
    </row>
    <row r="185" spans="1:10" ht="36.75" x14ac:dyDescent="0.3">
      <c r="A185" s="36"/>
      <c r="B185" s="10" t="s">
        <v>250</v>
      </c>
      <c r="C185" s="5" t="s">
        <v>258</v>
      </c>
      <c r="D185" s="14" t="s">
        <v>276</v>
      </c>
      <c r="E185" s="11" t="s">
        <v>277</v>
      </c>
      <c r="F185" s="10" t="s">
        <v>50</v>
      </c>
      <c r="G185" s="10">
        <v>3</v>
      </c>
      <c r="H185" s="16">
        <v>48.06</v>
      </c>
      <c r="I185" s="9">
        <f t="shared" si="20"/>
        <v>58.839858</v>
      </c>
      <c r="J185" s="31">
        <f t="shared" ref="J185:J186" si="21">I185*G185</f>
        <v>176.51957400000001</v>
      </c>
    </row>
    <row r="186" spans="1:10" ht="36.75" x14ac:dyDescent="0.3">
      <c r="A186" s="36"/>
      <c r="B186" s="10" t="s">
        <v>251</v>
      </c>
      <c r="C186" s="5" t="s">
        <v>258</v>
      </c>
      <c r="D186" s="14" t="s">
        <v>180</v>
      </c>
      <c r="E186" s="11" t="s">
        <v>181</v>
      </c>
      <c r="F186" s="10" t="s">
        <v>50</v>
      </c>
      <c r="G186" s="10">
        <v>3</v>
      </c>
      <c r="H186" s="16">
        <v>6.61</v>
      </c>
      <c r="I186" s="9">
        <f t="shared" si="20"/>
        <v>8.0926229999999997</v>
      </c>
      <c r="J186" s="31">
        <f t="shared" si="21"/>
        <v>24.277868999999999</v>
      </c>
    </row>
    <row r="187" spans="1:10" ht="72.75" x14ac:dyDescent="0.3">
      <c r="A187" s="36"/>
      <c r="B187" s="10" t="s">
        <v>252</v>
      </c>
      <c r="C187" s="5" t="s">
        <v>258</v>
      </c>
      <c r="D187" s="10" t="s">
        <v>64</v>
      </c>
      <c r="E187" s="11" t="s">
        <v>65</v>
      </c>
      <c r="F187" s="10" t="s">
        <v>50</v>
      </c>
      <c r="G187" s="10">
        <v>10</v>
      </c>
      <c r="H187" s="16">
        <v>27.58</v>
      </c>
      <c r="I187" s="9">
        <f t="shared" si="20"/>
        <v>33.766193999999999</v>
      </c>
      <c r="J187" s="31">
        <f t="shared" si="17"/>
        <v>337.66193999999996</v>
      </c>
    </row>
    <row r="188" spans="1:10" ht="54.75" x14ac:dyDescent="0.3">
      <c r="A188" s="36"/>
      <c r="B188" s="10" t="s">
        <v>253</v>
      </c>
      <c r="C188" s="5" t="s">
        <v>258</v>
      </c>
      <c r="D188" s="10" t="s">
        <v>44</v>
      </c>
      <c r="E188" s="11" t="s">
        <v>45</v>
      </c>
      <c r="F188" s="10" t="s">
        <v>61</v>
      </c>
      <c r="G188" s="10">
        <v>100</v>
      </c>
      <c r="H188" s="16">
        <v>13.94</v>
      </c>
      <c r="I188" s="9">
        <f t="shared" si="20"/>
        <v>17.066741999999998</v>
      </c>
      <c r="J188" s="31">
        <f t="shared" si="17"/>
        <v>1706.6741999999997</v>
      </c>
    </row>
    <row r="189" spans="1:10" ht="54.75" x14ac:dyDescent="0.3">
      <c r="A189" s="36"/>
      <c r="B189" s="10" t="s">
        <v>254</v>
      </c>
      <c r="C189" s="5" t="s">
        <v>258</v>
      </c>
      <c r="D189" s="10" t="s">
        <v>27</v>
      </c>
      <c r="E189" s="11" t="s">
        <v>28</v>
      </c>
      <c r="F189" s="10" t="s">
        <v>61</v>
      </c>
      <c r="G189" s="10">
        <v>25</v>
      </c>
      <c r="H189" s="16">
        <v>7.96</v>
      </c>
      <c r="I189" s="9">
        <f t="shared" si="20"/>
        <v>9.7454279999999986</v>
      </c>
      <c r="J189" s="31">
        <f t="shared" si="17"/>
        <v>243.63569999999996</v>
      </c>
    </row>
    <row r="190" spans="1:10" ht="54.75" x14ac:dyDescent="0.3">
      <c r="A190" s="36"/>
      <c r="B190" s="10" t="s">
        <v>287</v>
      </c>
      <c r="C190" s="5" t="s">
        <v>258</v>
      </c>
      <c r="D190" s="10" t="s">
        <v>25</v>
      </c>
      <c r="E190" s="11" t="s">
        <v>26</v>
      </c>
      <c r="F190" s="10" t="s">
        <v>61</v>
      </c>
      <c r="G190" s="10">
        <v>150</v>
      </c>
      <c r="H190" s="16">
        <v>4.04</v>
      </c>
      <c r="I190" s="9">
        <f t="shared" si="20"/>
        <v>4.9461719999999998</v>
      </c>
      <c r="J190" s="31">
        <f t="shared" si="17"/>
        <v>741.92579999999998</v>
      </c>
    </row>
    <row r="191" spans="1:10" ht="18.75" x14ac:dyDescent="0.3">
      <c r="A191" s="36"/>
      <c r="B191" s="10"/>
      <c r="C191" s="5"/>
      <c r="D191" s="10"/>
      <c r="E191" s="11"/>
      <c r="F191" s="10"/>
      <c r="G191" s="19"/>
      <c r="H191" s="16"/>
      <c r="I191" s="19"/>
      <c r="J191" s="33"/>
    </row>
    <row r="192" spans="1:10" ht="18.75" x14ac:dyDescent="0.3">
      <c r="A192" s="36"/>
      <c r="B192" s="10"/>
      <c r="C192" s="5"/>
      <c r="D192" s="10"/>
      <c r="E192" s="11"/>
      <c r="F192" s="10"/>
      <c r="G192" s="19"/>
      <c r="H192" s="16"/>
      <c r="I192" s="18" t="s">
        <v>82</v>
      </c>
      <c r="J192" s="35">
        <f>SUM(J177:J190)</f>
        <v>5629.0742969999992</v>
      </c>
    </row>
    <row r="193" spans="1:10" ht="19.5" thickBot="1" x14ac:dyDescent="0.35">
      <c r="A193" s="36"/>
      <c r="B193" s="59"/>
      <c r="C193" s="89"/>
      <c r="D193" s="59"/>
      <c r="E193" s="60"/>
      <c r="F193" s="59"/>
      <c r="G193" s="61"/>
      <c r="H193" s="96"/>
      <c r="I193" s="61"/>
      <c r="J193" s="62"/>
    </row>
    <row r="194" spans="1:10" ht="18.75" x14ac:dyDescent="0.3">
      <c r="A194" s="36"/>
      <c r="B194" s="63"/>
      <c r="C194" s="90"/>
      <c r="D194" s="64"/>
      <c r="E194" s="76"/>
      <c r="F194" s="64"/>
      <c r="G194" s="64"/>
      <c r="H194" s="97"/>
      <c r="I194" s="65"/>
      <c r="J194" s="66"/>
    </row>
    <row r="195" spans="1:10" ht="18.75" x14ac:dyDescent="0.3">
      <c r="A195" s="36"/>
      <c r="B195" s="67"/>
      <c r="C195" s="5"/>
      <c r="D195" s="10"/>
      <c r="F195" s="10"/>
      <c r="G195" s="10"/>
      <c r="H195" s="128" t="s">
        <v>80</v>
      </c>
      <c r="I195" s="129"/>
      <c r="J195" s="39">
        <f>SUM(J29+J40+J61+J84+J107+J130+J152+J174+J192)</f>
        <v>118455.3593714</v>
      </c>
    </row>
    <row r="196" spans="1:10" ht="18.75" x14ac:dyDescent="0.3">
      <c r="A196" s="36"/>
      <c r="B196" s="68"/>
      <c r="C196" s="91"/>
      <c r="D196" s="10"/>
      <c r="E196" s="77" t="s">
        <v>298</v>
      </c>
      <c r="F196" s="24"/>
      <c r="G196" s="22"/>
      <c r="H196" s="96"/>
      <c r="I196" s="22"/>
      <c r="J196" s="56"/>
    </row>
    <row r="197" spans="1:10" ht="19.5" thickBot="1" x14ac:dyDescent="0.35">
      <c r="A197" s="40"/>
      <c r="B197" s="67"/>
      <c r="C197" s="5"/>
      <c r="D197" s="10"/>
      <c r="E197" s="78" t="s">
        <v>299</v>
      </c>
      <c r="F197" s="24"/>
      <c r="G197" s="19"/>
      <c r="H197" s="128"/>
      <c r="I197" s="129"/>
      <c r="J197" s="29"/>
    </row>
    <row r="198" spans="1:10" x14ac:dyDescent="0.25">
      <c r="A198" s="80"/>
      <c r="B198" s="69"/>
      <c r="C198" s="92"/>
      <c r="D198" s="57"/>
      <c r="F198" s="10"/>
      <c r="G198" s="58"/>
      <c r="H198" s="98"/>
      <c r="I198" s="58"/>
      <c r="J198" s="70"/>
    </row>
    <row r="199" spans="1:10" ht="18.75" thickBot="1" x14ac:dyDescent="0.3">
      <c r="A199" s="81"/>
      <c r="B199" s="71"/>
      <c r="C199" s="93"/>
      <c r="D199" s="72"/>
      <c r="E199" s="75"/>
      <c r="F199" s="41"/>
      <c r="G199" s="73"/>
      <c r="H199" s="99"/>
      <c r="I199" s="73"/>
      <c r="J199" s="74"/>
    </row>
  </sheetData>
  <mergeCells count="19">
    <mergeCell ref="H197:I197"/>
    <mergeCell ref="H195:I195"/>
    <mergeCell ref="B4:B6"/>
    <mergeCell ref="H2:I2"/>
    <mergeCell ref="H5:H6"/>
    <mergeCell ref="E1:J1"/>
    <mergeCell ref="H3:J3"/>
    <mergeCell ref="H4:J4"/>
    <mergeCell ref="A1:D1"/>
    <mergeCell ref="A2:D2"/>
    <mergeCell ref="E2:G2"/>
    <mergeCell ref="A3:D3"/>
    <mergeCell ref="E3:G3"/>
    <mergeCell ref="A4:A6"/>
    <mergeCell ref="E4:E6"/>
    <mergeCell ref="F4:F6"/>
    <mergeCell ref="G4:G6"/>
    <mergeCell ref="C4:D6"/>
    <mergeCell ref="J5:J6"/>
  </mergeCells>
  <phoneticPr fontId="5" type="noConversion"/>
  <pageMargins left="0.70866141732283461" right="0.70866141732283461" top="0.74803149606299213" bottom="0.74803149606299213" header="0.31496062992125984" footer="0.31496062992125984"/>
  <pageSetup paperSize="9" scale="49" orientation="landscape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2024-06-06T18:45:27Z</cp:lastPrinted>
  <dcterms:created xsi:type="dcterms:W3CDTF">2015-06-05T18:19:34Z</dcterms:created>
  <dcterms:modified xsi:type="dcterms:W3CDTF">2024-09-13T13:42:40Z</dcterms:modified>
</cp:coreProperties>
</file>