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635"/>
  </bookViews>
  <sheets>
    <sheet name="PLANILHA ORÇAMENTÁRIA" sheetId="6" r:id="rId1"/>
  </sheets>
  <definedNames>
    <definedName name="_xlnm.Print_Area" localSheetId="0">'PLANILHA ORÇAMENTÁRIA'!$A$1:$I$91</definedName>
  </definedNames>
  <calcPr calcId="152511"/>
</workbook>
</file>

<file path=xl/calcChain.xml><?xml version="1.0" encoding="utf-8"?>
<calcChain xmlns="http://schemas.openxmlformats.org/spreadsheetml/2006/main">
  <c r="H69" i="6" l="1"/>
  <c r="H68" i="6"/>
  <c r="H67" i="6"/>
  <c r="H66" i="6"/>
  <c r="I77" i="6"/>
  <c r="I76" i="6"/>
  <c r="I75" i="6"/>
  <c r="I72" i="6"/>
  <c r="I73" i="6"/>
  <c r="I71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56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34" i="6"/>
  <c r="I31" i="6"/>
  <c r="I32" i="6"/>
  <c r="I22" i="6"/>
  <c r="I24" i="6"/>
  <c r="I25" i="6"/>
  <c r="I26" i="6"/>
  <c r="I27" i="6"/>
  <c r="I28" i="6"/>
  <c r="I29" i="6"/>
  <c r="I30" i="6"/>
  <c r="I23" i="6"/>
  <c r="H21" i="6"/>
  <c r="I21" i="6" s="1"/>
  <c r="I20" i="6" s="1"/>
  <c r="I11" i="6"/>
  <c r="I13" i="6"/>
  <c r="I14" i="6"/>
  <c r="I15" i="6"/>
  <c r="I16" i="6"/>
  <c r="I17" i="6"/>
  <c r="I18" i="6"/>
  <c r="I19" i="6"/>
  <c r="I12" i="6"/>
  <c r="H19" i="6"/>
  <c r="I78" i="6"/>
  <c r="H14" i="6"/>
  <c r="I74" i="6" l="1"/>
  <c r="I70" i="6"/>
  <c r="I55" i="6"/>
  <c r="I79" i="6" s="1"/>
  <c r="I33" i="6"/>
  <c r="H54" i="6"/>
  <c r="H17" i="6" l="1"/>
  <c r="H18" i="6"/>
  <c r="H78" i="6" l="1"/>
  <c r="H76" i="6" l="1"/>
  <c r="H75" i="6"/>
  <c r="H73" i="6"/>
  <c r="H72" i="6"/>
  <c r="H71" i="6"/>
  <c r="H65" i="6"/>
  <c r="H64" i="6"/>
  <c r="H63" i="6"/>
  <c r="H62" i="6"/>
  <c r="H61" i="6"/>
  <c r="H60" i="6"/>
  <c r="H59" i="6"/>
  <c r="H58" i="6"/>
  <c r="H57" i="6"/>
  <c r="H56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2" i="6"/>
  <c r="H30" i="6"/>
  <c r="H29" i="6"/>
  <c r="H28" i="6"/>
  <c r="H27" i="6"/>
  <c r="H26" i="6"/>
  <c r="H25" i="6"/>
  <c r="H24" i="6"/>
  <c r="H23" i="6"/>
  <c r="H16" i="6"/>
  <c r="H15" i="6"/>
  <c r="H13" i="6"/>
  <c r="H12" i="6"/>
</calcChain>
</file>

<file path=xl/sharedStrings.xml><?xml version="1.0" encoding="utf-8"?>
<sst xmlns="http://schemas.openxmlformats.org/spreadsheetml/2006/main" count="336" uniqueCount="270">
  <si>
    <r>
      <rPr>
        <b/>
        <sz val="8.5"/>
        <rFont val="Arial"/>
        <family val="2"/>
      </rPr>
      <t>ACESSÓRIOS</t>
    </r>
  </si>
  <si>
    <r>
      <rPr>
        <b/>
        <sz val="8.5"/>
        <rFont val="Arial"/>
        <family val="2"/>
      </rPr>
      <t>(  )              DIRETA</t>
    </r>
  </si>
  <si>
    <r>
      <rPr>
        <b/>
        <sz val="8.5"/>
        <rFont val="Arial"/>
        <family val="2"/>
      </rPr>
      <t>PRAZO DE EXECUÇÃO:</t>
    </r>
  </si>
  <si>
    <r>
      <rPr>
        <b/>
        <sz val="8.5"/>
        <rFont val="Arial"/>
        <family val="2"/>
      </rPr>
      <t>37.827,61</t>
    </r>
  </si>
  <si>
    <t>TOTAL DOS SERVIÇOS</t>
  </si>
  <si>
    <t xml:space="preserve">FORNECIMENTO, ASSENTAMENTO E REJUNTAMENTO DE TUBO DE CONCRETO ARMADO PA1 D = 600 MM
</t>
  </si>
  <si>
    <t xml:space="preserve">ED-48682 </t>
  </si>
  <si>
    <t xml:space="preserve">DRE-TUB-075 </t>
  </si>
  <si>
    <t>M</t>
  </si>
  <si>
    <t xml:space="preserve">ED-48680 </t>
  </si>
  <si>
    <t xml:space="preserve">DRE-TUB-065 </t>
  </si>
  <si>
    <t xml:space="preserve">FORNECIMENTO, ASSENTAMENTO E REJUNTAMENTO DE TUBO DE CONCRETO ARMADO PA1 D = 800 MM
</t>
  </si>
  <si>
    <t>FORNECIMENTO, ASSENTAMENTO E REJUNTAMENTO DE TUBO DE CONCRETO ARMADO PA1 D = 400 MM
(PONTA E BOLSA)</t>
  </si>
  <si>
    <t xml:space="preserve">ED-48683 </t>
  </si>
  <si>
    <t xml:space="preserve">DRE-TUB-080 </t>
  </si>
  <si>
    <t xml:space="preserve">ED-48684  </t>
  </si>
  <si>
    <t>DRE-TUB-085</t>
  </si>
  <si>
    <t xml:space="preserve">ED-48686 </t>
  </si>
  <si>
    <t xml:space="preserve">DRE-TUB-095 </t>
  </si>
  <si>
    <t>CORTE EM ASFALTO UTILIZANDO SERRA CLIPER PARA DELIMITAÇÃO DA VALA A SER ESCAVADA</t>
  </si>
  <si>
    <t xml:space="preserve">ED-51111 </t>
  </si>
  <si>
    <t xml:space="preserve">TER-ESC-055 </t>
  </si>
  <si>
    <t>M³</t>
  </si>
  <si>
    <t xml:space="preserve">ED-51112 </t>
  </si>
  <si>
    <t xml:space="preserve">TER-ESC-060 </t>
  </si>
  <si>
    <t>ORÇAMENTO</t>
  </si>
  <si>
    <t xml:space="preserve">ED-51127 </t>
  </si>
  <si>
    <t xml:space="preserve">TRA-CAM-005 </t>
  </si>
  <si>
    <t xml:space="preserve">ED-51130 </t>
  </si>
  <si>
    <t xml:space="preserve">TRA-CAM-020 </t>
  </si>
  <si>
    <t>M³ x Km</t>
  </si>
  <si>
    <t xml:space="preserve">ED-51121 </t>
  </si>
  <si>
    <t xml:space="preserve">TER-REA-010 </t>
  </si>
  <si>
    <t xml:space="preserve">REATERRO COMPACTADO DE VALA COM EQUIPAMENTO PLACA VIBRATÓRIA
</t>
  </si>
  <si>
    <t>CORTE, REMOÇÃO, ESCAVAÇÃO E REATERRO</t>
  </si>
  <si>
    <t xml:space="preserve">ESCAVAÇÃO MECÂNICA DE VALAS COM DESCARGA LATERAL H &lt;= 1,50 M
</t>
  </si>
  <si>
    <t xml:space="preserve">ESCAVAÇÃO MECÂNICA DE VALAS COM DESCARGA LATERAL 1,50 M &lt; H &lt;= 3,00 M
</t>
  </si>
  <si>
    <t xml:space="preserve">TRANSPORTE DE MATERIAL DE QUALQUER NATUREZA EM CAMINHÃO DMT &lt;= 1 KM (DENTRO DO PERÍMETRO URBANO)
</t>
  </si>
  <si>
    <t xml:space="preserve">TRANSPORTE DE MATERIAL DE QUALQUER NATUREZA EM CAMINHÃO DMT &gt; 5 KM (DENTRO DO PERÍMETRO URBANO)
</t>
  </si>
  <si>
    <t>FORNECIMENTO E EXECUÇÃO DE CAIXA DE PASSAGEM 120 X 120 X 150 CM, INCLUSIVE COLOCAÇÃO DA TAMPA COM PV METÁLICO</t>
  </si>
  <si>
    <t>UND</t>
  </si>
  <si>
    <t>ED-48551</t>
  </si>
  <si>
    <t xml:space="preserve"> DRE-BOC-015</t>
  </si>
  <si>
    <t xml:space="preserve">ED-48550 </t>
  </si>
  <si>
    <t xml:space="preserve">DRE-BOC-010 </t>
  </si>
  <si>
    <t>LIMPEZA E DESOBSTRUÇÃO NO SISTEMA DE DRENAGEM
URBANA, UTILIZANDO EQUIPAMENTO HIDROJATO E
VÁCUO COMBINADO, BEM COMO A COLETA E A
DESTINAÇÃO FINAL DE ENTULHOS E LIXOS REMOVIDOS,
EVITANDO QUE SEJAM RECONDUZIDOS PARA O SISTEMA
DE DRENAGEM</t>
  </si>
  <si>
    <t>LIMPEZA E DESOBSTRUÇÃO EMBAIXO DAS PONTES E VIADUTOS, UTILIZANDO EQUIPAMENTO HIDROJATO,
VÁCUO COMBINADO CAPINA E REMOÇÃO DOS ENTULHOS, BEM COMO A COLETA E A DESTINAÇÃO FINAL DE ENTULHOS E LIXOS REMOVIDOS, EVITANDO QUE SEJAM RECONDUZIDOS PARA O SISTEMA DE DRENAGEM</t>
  </si>
  <si>
    <t xml:space="preserve">CONCRETO PARA BERÇO DE REDE TUBULAR TRAÇO 1:3:6, INCLUSIVE LANÇAMENTO
</t>
  </si>
  <si>
    <t>BOCA DE LOBO E RECOMPOSIÇÃO</t>
  </si>
  <si>
    <t>LIMPEZA E DESOBSTRUÇÃO DO SISTEMA DE DRENAGEM</t>
  </si>
  <si>
    <t xml:space="preserve">ED-51102 </t>
  </si>
  <si>
    <t xml:space="preserve">TER-ECR-010 </t>
  </si>
  <si>
    <t>ESCORAMENTO</t>
  </si>
  <si>
    <t xml:space="preserve">ED-49812 </t>
  </si>
  <si>
    <t xml:space="preserve">FUN-LAS-005  </t>
  </si>
  <si>
    <t>(X)          INDIRETA</t>
  </si>
  <si>
    <t>BDI</t>
  </si>
  <si>
    <t>M²</t>
  </si>
  <si>
    <t>1.1</t>
  </si>
  <si>
    <t>1.2</t>
  </si>
  <si>
    <t>1.3</t>
  </si>
  <si>
    <t>1.4</t>
  </si>
  <si>
    <t>2.1</t>
  </si>
  <si>
    <t>3.1</t>
  </si>
  <si>
    <t>4.1</t>
  </si>
  <si>
    <t>-</t>
  </si>
  <si>
    <t>5.1</t>
  </si>
  <si>
    <t>5.2</t>
  </si>
  <si>
    <t>1.0</t>
  </si>
  <si>
    <t>2.0</t>
  </si>
  <si>
    <t>ITEM</t>
  </si>
  <si>
    <t xml:space="preserve">FORNECIMENTO, ASSENTAMENTO E REJUNTAMENTO DE TUBO DE CONCRETO ARMADO PA1 D = 1000 MM
</t>
  </si>
  <si>
    <t xml:space="preserve">FORNECIMENTO, ASSENTAMENTO E REJUNTAMENTO DE TUBO DE CONCRETO ARMADO PA1 D = 1500 MM
</t>
  </si>
  <si>
    <t>LOCAL: DIVERSOS LOGRADOUROS DO MUNICIPIO DE SARZEDO</t>
  </si>
  <si>
    <t>PREFEITURA MUNICIPAL DE SARZEDO</t>
  </si>
  <si>
    <t>SECRETARIA MUNICIPAL DE OBRAS E URBANISMO</t>
  </si>
  <si>
    <t>CNPJ: 01.612.509/0001-58</t>
  </si>
  <si>
    <t>RUA ELOY CÂNDIDO DE MELO, Nº 477 - CENTRO CEP. 32.450-000 / SARZEDO</t>
  </si>
  <si>
    <t>PLANILHA ORÇAMENTÁRIA DE CUSTOS</t>
  </si>
  <si>
    <t>PREÇO UNITÁRIO S/ BDI</t>
  </si>
  <si>
    <t>PREÇO UNITÁRIO C/ BDI</t>
  </si>
  <si>
    <t>PREÇO TOTAL</t>
  </si>
  <si>
    <t xml:space="preserve">QTD </t>
  </si>
  <si>
    <t xml:space="preserve">REMOÇÃO DE MEIO-FIO PRÉ-MOLDADO DE CONCRETO INCLUSIVE CARGA
</t>
  </si>
  <si>
    <t xml:space="preserve">ED-48472  </t>
  </si>
  <si>
    <t>DEM-MFC-005</t>
  </si>
  <si>
    <t xml:space="preserve">ED-51139 </t>
  </si>
  <si>
    <t xml:space="preserve">URB-MFC-005 </t>
  </si>
  <si>
    <t xml:space="preserve">MEIO-FIO DE CONCRETO PRÉ-MOLDADO TIPO A - (12 X 16,7 X 35) CM, INCLUSIVE ESCAVAÇÃO E REATERRO
</t>
  </si>
  <si>
    <t xml:space="preserve">SARJETA DE CONCRETO URBANO (SCU), TIPO 3, COM FCK 15 MPA, LARGURA DE 50CM COM INCLINAÇÃO DE 25%, ESP. 7CM, PADRÃO DEER-MG, EXCLUSIVE MEIO-FIO, INCLUSIVE ESCAVAÇÃO, APILAOMENTO E TRANSPORTE COM RETIRADA DO MATERIAL ESCAVADO (EM CAÇAMBA)
</t>
  </si>
  <si>
    <t xml:space="preserve">ED-14764 </t>
  </si>
  <si>
    <t xml:space="preserve">BOCA DE LOBO SIMPLES (TIPO B - CONCRETO), QUADRO, GRELHA E CANTONEIRA, INCLUSIVE ESCAVAÇÃO, REATERRO E BOTA-FORA (CANTONEIRA TIPO GAVETA)
</t>
  </si>
  <si>
    <t>BOCA DE LOBO TRIPLA (TIPO B - CONCRETO), QUADRO, GRELHA E CANTONEIRA, INCLUSIVE ESCAVAÇÃO, REATERRO E BOTA-FORA (CANTONEIRA TIPO GAVETA)</t>
  </si>
  <si>
    <t xml:space="preserve">BOCA DE LOBO DUPLA (TIPO B - CONCRETO), QUADRO, GRELHA E CANTONEIRA, INCLUSIVE ESCAVAÇÃO, REATERRO E BOTA-FORA (CANTONEIRA TIPO GAVETA)
</t>
  </si>
  <si>
    <t>BERÇO, TUBO DE CONCRETO, CAIXA E CANALETA</t>
  </si>
  <si>
    <t xml:space="preserve">ESCAVAÇÃO MECÂNICA DE VALAS COM DESCARGA LATERAL 3,00 M &lt; H &lt;= 5,00 M
</t>
  </si>
  <si>
    <t>ENROCAMENTO COM PEDRA DE MÃO JOGADA, INCLUSIVE FORNECIMENTO</t>
  </si>
  <si>
    <t>ENR-PED-005</t>
  </si>
  <si>
    <t>FORNECIMENTO E EXECUÇÃO DE CAIXA DE PASSAGEM 2,00 X 2,00 X 2,00 , INCLUSIVE COLOCAÇÃO DA TAMPA COM PV METÁLICO</t>
  </si>
  <si>
    <t>PASSEIO</t>
  </si>
  <si>
    <t>PASSEIOS DE CONCRETO E = 6 CM, FCK = 10 MPA, JUNTA SECA</t>
  </si>
  <si>
    <t>ALVENARIA DE BLOCO DE CONCRETO CHEIO SEM ARMAÇÃO, EM CONCRETO COM FCK DE 20MPA , ESP. 19CM, PARA REVESTIMENTO, INCLUSIVE ARGAMASSA PARA ASSENTAMENTO (DETALHE D - CADERNO SEDS)</t>
  </si>
  <si>
    <t>MEIO-FIO DE CONCRETO FUNDIDO "IN LOCO" 15 X 45 CM</t>
  </si>
  <si>
    <t>DESCIDA D´ÁGUA TIPO CALHA DN 800, EXCLUSIVE BOTA FORA</t>
  </si>
  <si>
    <t>DESCIDA D´ÁGUA TIPO CALHA DN 500, EXCLUSIVE BOTA FORA</t>
  </si>
  <si>
    <t>DESCIDA D´ÁGUA TIPO CALHA DN 1000, EXCLUSIVE BOTA FORA</t>
  </si>
  <si>
    <t>DRE-DES-080</t>
  </si>
  <si>
    <t>CANALETA PARA DRENAGEM, PRÉ-MOLDADA, TIPO MEIA CANA, DIÂMETRO 50CM, EXCLUSIVE TAMPA, INCLUSIVE ASSENTAMENTO EM ARGAMASSA, TRAÇO 1:3 (CIMENTO E AREIA), ESCAVAÇÃO, TRANSPORTE E RETIRADA DO MATERIAL ESCAVADO (EM CAÇAMBA)</t>
  </si>
  <si>
    <t>CANALETA PARA DRENAGEM, PRÉ-MOLDADA, TIPO MEIA CANA, DIÂMETRO 30CM, EXCLUSIVE TAMPA, INCLUSIVE ASSENTAMENTO EM ARGAMASSA, TRAÇO 1:3 (CIMENTO E AREIA), ESCAVAÇÃO, TRANSPORTE E RETIRADA DO MATERIAL ESCAVADO (EM CAÇAMBA</t>
  </si>
  <si>
    <t>CANALETA PARA DRENAGEM, EM CONCRETO COM FCK 15MPA, MOLDADA IN LOCO, SEÇÃO 30X20CM, FORMA EM MADEIRA, COM GRELHA EM BARRA REDONDA DN 12,5MM (1/2") E REQUADRO EM BARRA REDONDA DN 20MM (3/4") COM UMA (1) DEMÃO DE FUNDO ANTICORROSIVO E DUAS (2) DEMÃOS DE PINTURA ESMALTE, INCLUSIVE ESCAVAÇÃO, REATERRO COM TRANSPORTE E RETIRADA DO MATERIAL ESCAVADO (EM CAÇAMBA)</t>
  </si>
  <si>
    <t xml:space="preserve">ED-51113 </t>
  </si>
  <si>
    <t>TER-ESC-065</t>
  </si>
  <si>
    <t xml:space="preserve">ED-48601 </t>
  </si>
  <si>
    <t xml:space="preserve">DRE-DES-070 </t>
  </si>
  <si>
    <t xml:space="preserve">ED-48598 </t>
  </si>
  <si>
    <t xml:space="preserve">DRE-DES-055 </t>
  </si>
  <si>
    <t xml:space="preserve">ED-48554 </t>
  </si>
  <si>
    <t xml:space="preserve">DRE-CAN-015 </t>
  </si>
  <si>
    <t>ALA DE REDE TUBULAR DN 500, EXCLUSIVE BOTA FORA</t>
  </si>
  <si>
    <t>DRE-ALA-005</t>
  </si>
  <si>
    <t xml:space="preserve">ED-48539 </t>
  </si>
  <si>
    <t xml:space="preserve">ED-48540 </t>
  </si>
  <si>
    <t xml:space="preserve"> DRE-ALA-010 </t>
  </si>
  <si>
    <t xml:space="preserve">ALA DE REDE TUBULAR DN 600, EXCLUSIVE BOTA FORA </t>
  </si>
  <si>
    <t xml:space="preserve">ED-48542 </t>
  </si>
  <si>
    <t xml:space="preserve">DRE-ALA-020 </t>
  </si>
  <si>
    <t xml:space="preserve">ALA DE REDE TUBULAR DN 800, EXCLUSIVE BOTA FORA </t>
  </si>
  <si>
    <t xml:space="preserve">ED-48544 </t>
  </si>
  <si>
    <t xml:space="preserve">DRE-ALA-030 </t>
  </si>
  <si>
    <t>ALA DE REDE TUBULAR DN 1000, EXCLUSIVE BOTA FORA</t>
  </si>
  <si>
    <t xml:space="preserve">ED-48548 </t>
  </si>
  <si>
    <t xml:space="preserve">DRE-ALA-050 </t>
  </si>
  <si>
    <t xml:space="preserve">ALA DE REDE TUBULAR DN 1500, EXCLUSIVE BOTA FORA </t>
  </si>
  <si>
    <t xml:space="preserve">GRELHA EM CONCRETO PARA BOCA DE LOBO
</t>
  </si>
  <si>
    <t xml:space="preserve">MATED12712 </t>
  </si>
  <si>
    <t>COMPOSIÇÃO SETOP ITEM          ED-48551</t>
  </si>
  <si>
    <t>RO-14019</t>
  </si>
  <si>
    <t>TRANSPORTE DE CONCRETO BETUMINOSO USINADO A QUENTE.
DISTÂNCIA MÉDIA DE TRANSPORTE &lt;= 10,00 KM (DENSIDADE DE
MATERIAL SOLTO)</t>
  </si>
  <si>
    <t>TRANSPORTE DE AGREGADOS PARA CONSERVAÇÃO. DISTÂNCIA
MÉDIA DE TRANSPORTE &lt;= 10,00 KM</t>
  </si>
  <si>
    <t xml:space="preserve">TRANSPORTE DE MATERIAL DE QUALQUER NATUREZA. DISTÂNCIA
MÉDIA DE TRANSPORTE &lt;= 10,00 KM </t>
  </si>
  <si>
    <t xml:space="preserve">ED-48552 </t>
  </si>
  <si>
    <t>DRE-CAN-005</t>
  </si>
  <si>
    <t>ED-14746</t>
  </si>
  <si>
    <t xml:space="preserve">RO-41345 </t>
  </si>
  <si>
    <t>OBR-VIA-345</t>
  </si>
  <si>
    <t>RO-41369</t>
  </si>
  <si>
    <t xml:space="preserve"> OBR-VIA-410</t>
  </si>
  <si>
    <t>TXKM</t>
  </si>
  <si>
    <t>RO-41361</t>
  </si>
  <si>
    <t xml:space="preserve">M3XKM </t>
  </si>
  <si>
    <t xml:space="preserve">ED-51145 </t>
  </si>
  <si>
    <t>URB-PAS-006</t>
  </si>
  <si>
    <t xml:space="preserve">ED-48220 </t>
  </si>
  <si>
    <t>ALV-EST-045</t>
  </si>
  <si>
    <t xml:space="preserve">ED-51141 </t>
  </si>
  <si>
    <t>URB-MFC-015</t>
  </si>
  <si>
    <t>5.3</t>
  </si>
  <si>
    <t>6.1</t>
  </si>
  <si>
    <t>6.2</t>
  </si>
  <si>
    <t>PRELIMINARES</t>
  </si>
  <si>
    <t xml:space="preserve">ED-50155 </t>
  </si>
  <si>
    <t xml:space="preserve">IIO-SAN-005 </t>
  </si>
  <si>
    <t xml:space="preserve">BANHEIRO QUÍMICO 110 X 120 X 230 CM COM MANUTENÇÃO </t>
  </si>
  <si>
    <t xml:space="preserve">MÊS </t>
  </si>
  <si>
    <t xml:space="preserve">ED-50145 </t>
  </si>
  <si>
    <t xml:space="preserve">IIO-CON-045 </t>
  </si>
  <si>
    <t xml:space="preserve">CONTAINER (6,0X2,3X2,5M) COM ISOLAMENTO TÉRMICO -
DEPÓSITO E FERRAMENTARIA COM LAVATÓRIO
</t>
  </si>
  <si>
    <t>01.03.02</t>
  </si>
  <si>
    <t>SUDECAP</t>
  </si>
  <si>
    <t>PLACA DE OBRA EM LONA IMPRESSAO DIGITAL P. SUDECAP - 12 PLACAS 1,5 X 1,5 M  AFIXADA COM PEÇAS DE MADEIRA 8X12CM</t>
  </si>
  <si>
    <t>5.4</t>
  </si>
  <si>
    <t>5.5</t>
  </si>
  <si>
    <t>5.6</t>
  </si>
  <si>
    <t>5.7</t>
  </si>
  <si>
    <t>5.8</t>
  </si>
  <si>
    <t>5.9</t>
  </si>
  <si>
    <t>5.10</t>
  </si>
  <si>
    <t>6.3</t>
  </si>
  <si>
    <t>7.1</t>
  </si>
  <si>
    <t>7.2</t>
  </si>
  <si>
    <t xml:space="preserve">ED-50163 </t>
  </si>
  <si>
    <t xml:space="preserve">IIO-TAP-026 </t>
  </si>
  <si>
    <t xml:space="preserve">TAPUME COM TELA DE POLIETILENO </t>
  </si>
  <si>
    <t xml:space="preserve">M </t>
  </si>
  <si>
    <t>LIMPEZA FINAL DA OBRA</t>
  </si>
  <si>
    <t>CAMINHÃO PIPA 10.000 L TRUCADO, PESO BRUTO TOTAL 23.000 KG, CARGA ÚTIL MÁXIMA 15.935 KG, DISTÂNCIA ENTRE EIXOS 4,8 M, POTÊNCIA 230 CV, INCLU SIVE TANQUE DE AÇO PARA TRANSPORTE DE ÁGUA - CHP DIURNO. AF_06/2014</t>
  </si>
  <si>
    <t>SINAPI</t>
  </si>
  <si>
    <t>CHP</t>
  </si>
  <si>
    <t>8.1</t>
  </si>
  <si>
    <t>OBRA: CONTRATAÇÃO DE EMPRESA DE ENGENHARIA PARA EXECUÇÃO DE SERVIÇOS DE DRENAGEM PLUVIAL, COMPLEMENTAÇÃO E MANUTENÇÃO DE REDES EXISTENTES, BEM COMO RECOMPOSIÇÃO EM DIVERSOS LOGRADOUROS DO MUNICIPIO DE SARZEDO/MG</t>
  </si>
  <si>
    <t>ELABORADO POR:</t>
  </si>
  <si>
    <t>STEFANE A. BATISTA MOREIRA</t>
  </si>
  <si>
    <t>ENGENHEIRA CIVIL - CREA: 221.259/D</t>
  </si>
  <si>
    <t>CÓDIGO</t>
  </si>
  <si>
    <t>DESCRIÇÃO</t>
  </si>
  <si>
    <t>UNID.</t>
  </si>
  <si>
    <t>1.5</t>
  </si>
  <si>
    <t xml:space="preserve">PROJETO EXECUTIVO DE DRENAGEM PLUVIAL </t>
  </si>
  <si>
    <t>1.6</t>
  </si>
  <si>
    <t xml:space="preserve">ED-4050 </t>
  </si>
  <si>
    <t>PROJ-EXE-075</t>
  </si>
  <si>
    <t xml:space="preserve">PR A1 </t>
  </si>
  <si>
    <t>ED-4172</t>
  </si>
  <si>
    <t>LEV-PLA-020</t>
  </si>
  <si>
    <t>LEVANTAMENTO PLANIALTIMÉTRICO E CADASTRAL</t>
  </si>
  <si>
    <t>MURO DE ARRIMO EM GABIÃO CAIXA, TELA GALVANIZADA
(EXECUÇÃO, INCLUINDO FORNECIMENTO DE TODOS OS
MATERIAIS)</t>
  </si>
  <si>
    <t>RO-40230</t>
  </si>
  <si>
    <t>OBR-VIA-095</t>
  </si>
  <si>
    <t xml:space="preserve">ED-50137 </t>
  </si>
  <si>
    <t>IIO-CON-005</t>
  </si>
  <si>
    <t xml:space="preserve">
MOBILIZAÇÃO E DESMOBILIZAÇÃO DE CONTAINER, INCLUSIVE INSTALAÇÃO E TRANSPORTE COM CAMINHÃO GUINDAUTO
(MUNCK)
</t>
  </si>
  <si>
    <t>ED-49540</t>
  </si>
  <si>
    <t>ED-48603</t>
  </si>
  <si>
    <t>OBR-VIA-180</t>
  </si>
  <si>
    <t>IMPRIMAÇÃO (EXECUÇÃO E FORNECIMENTO DO MATERIAL BETUMINOSO, EXCLUSIVE TRANSPORTE DO MATERIAL BETUMINOSO)</t>
  </si>
  <si>
    <t xml:space="preserve">RO-51228 </t>
  </si>
  <si>
    <t xml:space="preserve">OBR-VIA-160 </t>
  </si>
  <si>
    <t>PINTURA DE LIGAÇÃO (EXECUÇÃO E FORNECIMENTO DO MATERIAL BETUMINOSO, EXCLUSIVE TRANSPORTE DO MATERIAL
BETUMINOSO)</t>
  </si>
  <si>
    <t xml:space="preserve">RO-51229 </t>
  </si>
  <si>
    <t>OBR-VIA-165</t>
  </si>
  <si>
    <t xml:space="preserve">TRANSPORTE DE MATERIAL DE QUALQUER NATUREZA. DISTÂNCIAMÉDIA DE TRANSPORTE &gt;= 50,10 KM </t>
  </si>
  <si>
    <t xml:space="preserve">TXKM </t>
  </si>
  <si>
    <t xml:space="preserve">RO-41376 </t>
  </si>
  <si>
    <t>OBR-VIA-435</t>
  </si>
  <si>
    <t xml:space="preserve">CONCRETO BETUMINOSO USINADO A QUENTE - CBUQ (EXECUÇÃO, INCLUINDO USINAGEM, APLICAÇÃO, ESPALHAMENTO E COMPACTAÇÃO, FORNECIMENTO DOS AGREGADOS E MATERIAL BETUMINOSO, EXCLUI TRANSPORTE DOS AGREGADOS E DO MATERIAL BETUMINOSO ATÉ USINA E DA MASSA PRONTA ATÉ A PISTA
</t>
  </si>
  <si>
    <t>ED-50276</t>
  </si>
  <si>
    <t xml:space="preserve"> LOC-TOP-015 </t>
  </si>
  <si>
    <t>LOCAÇÃO TOPOGRÁFICA ACIMA DE 50 PONTOS</t>
  </si>
  <si>
    <t>ESCORAMENTO DE VALA TIPO DESCONTÍNUO EMPREGANDO PRANCHAS E LONGARINAS DE PEROBA</t>
  </si>
  <si>
    <t>ADMINISTRAÇÃO LOCAL DE OBRA</t>
  </si>
  <si>
    <t>COMPOSIÇÃO</t>
  </si>
  <si>
    <t>1.7</t>
  </si>
  <si>
    <t>1.8</t>
  </si>
  <si>
    <t>3.0</t>
  </si>
  <si>
    <t>3.2</t>
  </si>
  <si>
    <t>3.3</t>
  </si>
  <si>
    <t>3.4</t>
  </si>
  <si>
    <t>3.5</t>
  </si>
  <si>
    <t>3.6</t>
  </si>
  <si>
    <t>3.7</t>
  </si>
  <si>
    <t>3.8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</si>
  <si>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</si>
  <si>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</si>
  <si>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</si>
  <si>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</si>
  <si>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</si>
  <si>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</si>
  <si>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</si>
  <si>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</si>
  <si>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</si>
  <si>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</si>
  <si>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</si>
  <si>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</si>
  <si>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</si>
  <si>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</si>
  <si>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</si>
  <si>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</si>
  <si>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</si>
  <si>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</si>
  <si>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</si>
  <si>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</si>
  <si>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</si>
  <si>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</si>
  <si>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7.3</t>
  </si>
  <si>
    <t>8.2</t>
  </si>
  <si>
    <t>9.1</t>
  </si>
  <si>
    <t>DATA: 22 DE ABRIL DE 2020</t>
  </si>
  <si>
    <t>DATA: 22/04/2020</t>
  </si>
  <si>
    <t>FORMA DE EXECUÇÃO</t>
  </si>
  <si>
    <t>REFERÊNCIA: - SEM DESONERAÇÃO JANEIRO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</si>
</sst>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$&quot;\ #,##0.00"/>
    <numFmt numFmtId="165" formatCode="0.0000"/>
  </numFmts>
  <fonts count="17" x14ac:knownFonts="1">
    <font>
      <sz val="10"/>
      <color rgb="FF000000"/>
      <name val="Times New Roman"/>
      <charset val="204"/>
    </font>
    <font>
      <b/>
      <sz val="8.5"/>
      <name val="Arial"/>
      <family val="2"/>
    </font>
    <font>
      <b/>
      <sz val="8.5"/>
      <color rgb="FF000000"/>
      <name val="Arial"/>
      <family val="2"/>
    </font>
    <font>
      <b/>
      <sz val="13.5"/>
      <name val="Arial"/>
      <family val="2"/>
    </font>
    <font>
      <b/>
      <sz val="8.5"/>
      <name val="Arial"/>
      <family val="2"/>
    </font>
    <font>
      <b/>
      <sz val="13.5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8"/>
      <color rgb="FF000000"/>
      <name val="Times New Roman"/>
      <family val="1"/>
    </font>
    <font>
      <b/>
      <sz val="15"/>
      <color rgb="FF000000"/>
      <name val="Times New Roman"/>
      <family val="1"/>
    </font>
    <font>
      <sz val="8"/>
      <name val="Times New Roman"/>
      <family val="1"/>
    </font>
    <font>
      <sz val="14"/>
      <color theme="1"/>
      <name val="Calibri"/>
      <family val="2"/>
      <scheme val="minor"/>
    </font>
    <font>
      <b/>
      <sz val="12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2" fontId="0" fillId="0" borderId="0" xfId="0" applyNumberFormat="1" applyFill="1" applyBorder="1" applyAlignment="1">
      <alignment horizontal="center" vertical="top"/>
    </xf>
    <xf numFmtId="2" fontId="0" fillId="0" borderId="0" xfId="0" applyNumberFormat="1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right" vertical="top" shrinkToFit="1"/>
    </xf>
    <xf numFmtId="0" fontId="1" fillId="0" borderId="1" xfId="0" applyFont="1" applyFill="1" applyBorder="1" applyAlignment="1">
      <alignment horizontal="left" vertical="top" wrapText="1"/>
    </xf>
    <xf numFmtId="2" fontId="7" fillId="0" borderId="0" xfId="0" applyNumberFormat="1" applyFont="1" applyFill="1" applyBorder="1" applyAlignment="1">
      <alignment horizontal="center" vertical="top"/>
    </xf>
    <xf numFmtId="0" fontId="0" fillId="2" borderId="0" xfId="0" applyFill="1" applyBorder="1" applyAlignment="1">
      <alignment horizontal="left" vertical="top"/>
    </xf>
    <xf numFmtId="2" fontId="7" fillId="2" borderId="17" xfId="0" applyNumberFormat="1" applyFont="1" applyFill="1" applyBorder="1" applyAlignment="1">
      <alignment horizontal="center" vertical="top"/>
    </xf>
    <xf numFmtId="2" fontId="0" fillId="2" borderId="0" xfId="0" applyNumberFormat="1" applyFill="1" applyBorder="1" applyAlignment="1">
      <alignment horizontal="center" vertical="top"/>
    </xf>
    <xf numFmtId="2" fontId="0" fillId="2" borderId="0" xfId="0" applyNumberFormat="1" applyFill="1" applyBorder="1" applyAlignment="1">
      <alignment horizontal="center" vertical="center"/>
    </xf>
    <xf numFmtId="164" fontId="0" fillId="2" borderId="0" xfId="0" applyNumberFormat="1" applyFill="1" applyBorder="1" applyAlignment="1">
      <alignment horizontal="center" vertical="center"/>
    </xf>
    <xf numFmtId="164" fontId="0" fillId="2" borderId="15" xfId="0" applyNumberForma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10" fontId="1" fillId="2" borderId="8" xfId="0" applyNumberFormat="1" applyFont="1" applyFill="1" applyBorder="1" applyAlignment="1">
      <alignment horizontal="center" vertical="center" wrapText="1"/>
    </xf>
    <xf numFmtId="164" fontId="4" fillId="2" borderId="10" xfId="0" applyNumberFormat="1" applyFont="1" applyFill="1" applyBorder="1" applyAlignment="1">
      <alignment horizontal="center" vertical="center" wrapText="1"/>
    </xf>
    <xf numFmtId="165" fontId="1" fillId="2" borderId="8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top"/>
    </xf>
    <xf numFmtId="0" fontId="11" fillId="0" borderId="0" xfId="0" applyFont="1"/>
    <xf numFmtId="2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>
      <alignment horizontal="center" vertical="center" wrapText="1"/>
    </xf>
    <xf numFmtId="164" fontId="12" fillId="2" borderId="9" xfId="0" applyNumberFormat="1" applyFont="1" applyFill="1" applyBorder="1" applyAlignment="1">
      <alignment horizontal="center" vertical="center" wrapText="1"/>
    </xf>
    <xf numFmtId="164" fontId="12" fillId="2" borderId="11" xfId="0" applyNumberFormat="1" applyFont="1" applyFill="1" applyBorder="1" applyAlignment="1">
      <alignment horizontal="center" vertical="center" wrapText="1"/>
    </xf>
    <xf numFmtId="2" fontId="12" fillId="2" borderId="12" xfId="0" applyNumberFormat="1" applyFont="1" applyFill="1" applyBorder="1" applyAlignment="1">
      <alignment horizontal="center" vertical="center" wrapText="1"/>
    </xf>
    <xf numFmtId="164" fontId="12" fillId="2" borderId="22" xfId="0" applyNumberFormat="1" applyFont="1" applyFill="1" applyBorder="1" applyAlignment="1">
      <alignment horizontal="right" vertical="center" wrapText="1"/>
    </xf>
    <xf numFmtId="2" fontId="13" fillId="0" borderId="8" xfId="0" applyNumberFormat="1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2" fontId="14" fillId="0" borderId="8" xfId="0" applyNumberFormat="1" applyFont="1" applyFill="1" applyBorder="1" applyAlignment="1">
      <alignment horizontal="center" vertical="center" wrapText="1"/>
    </xf>
    <xf numFmtId="164" fontId="14" fillId="0" borderId="8" xfId="0" applyNumberFormat="1" applyFont="1" applyFill="1" applyBorder="1" applyAlignment="1">
      <alignment horizontal="center" vertical="center" wrapText="1"/>
    </xf>
    <xf numFmtId="164" fontId="13" fillId="0" borderId="8" xfId="0" applyNumberFormat="1" applyFont="1" applyFill="1" applyBorder="1" applyAlignment="1">
      <alignment horizontal="center" vertical="center" wrapText="1"/>
    </xf>
    <xf numFmtId="2" fontId="12" fillId="2" borderId="8" xfId="0" applyNumberFormat="1" applyFont="1" applyFill="1" applyBorder="1" applyAlignment="1">
      <alignment horizontal="center" vertical="center" wrapText="1"/>
    </xf>
    <xf numFmtId="164" fontId="12" fillId="2" borderId="8" xfId="0" applyNumberFormat="1" applyFont="1" applyFill="1" applyBorder="1" applyAlignment="1">
      <alignment horizontal="right" vertical="center" wrapText="1"/>
    </xf>
    <xf numFmtId="2" fontId="15" fillId="2" borderId="8" xfId="0" applyNumberFormat="1" applyFont="1" applyFill="1" applyBorder="1" applyAlignment="1">
      <alignment horizontal="center" vertical="center" shrinkToFit="1"/>
    </xf>
    <xf numFmtId="164" fontId="12" fillId="2" borderId="8" xfId="0" applyNumberFormat="1" applyFont="1" applyFill="1" applyBorder="1" applyAlignment="1">
      <alignment vertical="center" wrapText="1"/>
    </xf>
    <xf numFmtId="2" fontId="13" fillId="0" borderId="8" xfId="0" applyNumberFormat="1" applyFont="1" applyFill="1" applyBorder="1" applyAlignment="1">
      <alignment horizontal="center" vertical="center" wrapText="1" shrinkToFit="1"/>
    </xf>
    <xf numFmtId="0" fontId="13" fillId="0" borderId="8" xfId="0" applyNumberFormat="1" applyFont="1" applyFill="1" applyBorder="1" applyAlignment="1">
      <alignment horizontal="center" vertical="center" shrinkToFit="1"/>
    </xf>
    <xf numFmtId="0" fontId="12" fillId="2" borderId="8" xfId="0" applyFont="1" applyFill="1" applyBorder="1" applyAlignment="1">
      <alignment vertical="center" wrapText="1"/>
    </xf>
    <xf numFmtId="0" fontId="12" fillId="2" borderId="23" xfId="0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top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2" fontId="7" fillId="2" borderId="8" xfId="0" applyNumberFormat="1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2" fontId="16" fillId="3" borderId="8" xfId="0" applyNumberFormat="1" applyFont="1" applyFill="1" applyBorder="1" applyAlignment="1">
      <alignment horizontal="center" vertical="center"/>
    </xf>
    <xf numFmtId="164" fontId="16" fillId="3" borderId="8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2" fillId="2" borderId="24" xfId="0" applyFont="1" applyFill="1" applyBorder="1" applyAlignment="1">
      <alignment horizontal="left" vertical="center" wrapText="1"/>
    </xf>
    <xf numFmtId="0" fontId="12" fillId="2" borderId="25" xfId="0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left" vertical="center" wrapText="1"/>
    </xf>
    <xf numFmtId="0" fontId="12" fillId="2" borderId="18" xfId="0" applyFont="1" applyFill="1" applyBorder="1" applyAlignment="1">
      <alignment horizontal="left" vertical="center" wrapText="1"/>
    </xf>
    <xf numFmtId="0" fontId="1" fillId="2" borderId="27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left" vertical="center" wrapText="1"/>
    </xf>
    <xf numFmtId="0" fontId="4" fillId="2" borderId="28" xfId="0" applyFont="1" applyFill="1" applyBorder="1" applyAlignment="1">
      <alignment horizontal="left" vertical="center" wrapText="1"/>
    </xf>
    <xf numFmtId="0" fontId="4" fillId="2" borderId="29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>
      <alignment horizontal="left" vertical="center" wrapText="1"/>
    </xf>
    <xf numFmtId="0" fontId="4" fillId="2" borderId="3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36" name="Shape 36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37" name="Shape 37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38" name="Shape 38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39" name="Shape 39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0" name="Shape 40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1" name="Shape 41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2" name="Shape 42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3" name="Shape 43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4" name="Shape 44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5" name="Shape 45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6" name="Shape 46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7" name="Shape 47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8" name="Shape 48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49" name="Shape 49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50" name="Shape 50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51" name="Shape 51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52" name="Shape 52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53" name="Shape 53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84614</xdr:colOff>
      <xdr:row>0</xdr:row>
      <xdr:rowOff>0</xdr:rowOff>
    </xdr:to>
    <xdr:sp macro="" textlink="">
      <xdr:nvSpPr>
        <xdr:cNvPr id="54" name="Shape 54"/>
        <xdr:cNvSpPr/>
      </xdr:nvSpPr>
      <xdr:spPr>
        <a:xfrm>
          <a:off x="0" y="0"/>
          <a:ext cx="2710180" cy="0"/>
        </a:xfrm>
        <a:custGeom>
          <a:avLst/>
          <a:gdLst/>
          <a:ahLst/>
          <a:cxnLst/>
          <a:rect l="0" t="0" r="0" b="0"/>
          <a:pathLst>
            <a:path w="2710180">
              <a:moveTo>
                <a:pt x="0" y="0"/>
              </a:moveTo>
              <a:lnTo>
                <a:pt x="2709926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55" name="Shape 55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42545</xdr:colOff>
      <xdr:row>0</xdr:row>
      <xdr:rowOff>6350</xdr:rowOff>
    </xdr:to>
    <xdr:sp macro="" textlink="">
      <xdr:nvSpPr>
        <xdr:cNvPr id="56" name="Shape 56"/>
        <xdr:cNvSpPr/>
      </xdr:nvSpPr>
      <xdr:spPr>
        <a:xfrm>
          <a:off x="0" y="0"/>
          <a:ext cx="42545" cy="6350"/>
        </a:xfrm>
        <a:custGeom>
          <a:avLst/>
          <a:gdLst/>
          <a:ahLst/>
          <a:cxnLst/>
          <a:rect l="0" t="0" r="0" b="0"/>
          <a:pathLst>
            <a:path w="42545" h="6350">
              <a:moveTo>
                <a:pt x="0" y="6350"/>
              </a:moveTo>
              <a:lnTo>
                <a:pt x="42545" y="6350"/>
              </a:lnTo>
              <a:lnTo>
                <a:pt x="42545" y="0"/>
              </a:lnTo>
              <a:lnTo>
                <a:pt x="0" y="0"/>
              </a:lnTo>
              <a:lnTo>
                <a:pt x="0" y="6350"/>
              </a:lnTo>
              <a:close/>
            </a:path>
          </a:pathLst>
        </a:custGeom>
        <a:solidFill>
          <a:srgbClr val="000000"/>
        </a:solidFill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42545</xdr:colOff>
      <xdr:row>0</xdr:row>
      <xdr:rowOff>6350</xdr:rowOff>
    </xdr:to>
    <xdr:sp macro="" textlink="">
      <xdr:nvSpPr>
        <xdr:cNvPr id="57" name="Shape 57"/>
        <xdr:cNvSpPr/>
      </xdr:nvSpPr>
      <xdr:spPr>
        <a:xfrm>
          <a:off x="0" y="0"/>
          <a:ext cx="42545" cy="6350"/>
        </a:xfrm>
        <a:custGeom>
          <a:avLst/>
          <a:gdLst/>
          <a:ahLst/>
          <a:cxnLst/>
          <a:rect l="0" t="0" r="0" b="0"/>
          <a:pathLst>
            <a:path w="42545" h="6350">
              <a:moveTo>
                <a:pt x="0" y="6349"/>
              </a:moveTo>
              <a:lnTo>
                <a:pt x="42545" y="6349"/>
              </a:lnTo>
              <a:lnTo>
                <a:pt x="42545" y="0"/>
              </a:lnTo>
              <a:lnTo>
                <a:pt x="0" y="0"/>
              </a:lnTo>
              <a:lnTo>
                <a:pt x="0" y="6349"/>
              </a:lnTo>
              <a:close/>
            </a:path>
          </a:pathLst>
        </a:custGeom>
        <a:solidFill>
          <a:srgbClr val="000000"/>
        </a:solidFill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978297</xdr:colOff>
      <xdr:row>0</xdr:row>
      <xdr:rowOff>0</xdr:rowOff>
    </xdr:to>
    <xdr:sp macro="" textlink="">
      <xdr:nvSpPr>
        <xdr:cNvPr id="58" name="Shape 58"/>
        <xdr:cNvSpPr/>
      </xdr:nvSpPr>
      <xdr:spPr>
        <a:xfrm>
          <a:off x="0" y="0"/>
          <a:ext cx="1483360" cy="0"/>
        </a:xfrm>
        <a:custGeom>
          <a:avLst/>
          <a:gdLst/>
          <a:ahLst/>
          <a:cxnLst/>
          <a:rect l="0" t="0" r="0" b="0"/>
          <a:pathLst>
            <a:path w="1483360">
              <a:moveTo>
                <a:pt x="0" y="0"/>
              </a:moveTo>
              <a:lnTo>
                <a:pt x="1483105" y="0"/>
              </a:lnTo>
            </a:path>
          </a:pathLst>
        </a:custGeom>
        <a:ln w="6095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59" name="Shape 59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60" name="Shape 60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18288</xdr:colOff>
      <xdr:row>0</xdr:row>
      <xdr:rowOff>0</xdr:rowOff>
    </xdr:from>
    <xdr:to>
      <xdr:col>0</xdr:col>
      <xdr:colOff>18288</xdr:colOff>
      <xdr:row>0</xdr:row>
      <xdr:rowOff>175260</xdr:rowOff>
    </xdr:to>
    <xdr:sp macro="" textlink="">
      <xdr:nvSpPr>
        <xdr:cNvPr id="61" name="Shape 61"/>
        <xdr:cNvSpPr/>
      </xdr:nvSpPr>
      <xdr:spPr>
        <a:xfrm>
          <a:off x="0" y="0"/>
          <a:ext cx="0" cy="175260"/>
        </a:xfrm>
        <a:custGeom>
          <a:avLst/>
          <a:gdLst/>
          <a:ahLst/>
          <a:cxnLst/>
          <a:rect l="0" t="0" r="0" b="0"/>
          <a:pathLst>
            <a:path h="175260">
              <a:moveTo>
                <a:pt x="0" y="0"/>
              </a:moveTo>
              <a:lnTo>
                <a:pt x="0" y="175260"/>
              </a:lnTo>
            </a:path>
          </a:pathLst>
        </a:custGeom>
        <a:ln w="36575">
          <a:solidFill>
            <a:srgbClr val="F5F5F5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62" name="Shape 62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63" name="Shape 63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64" name="Shape 64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65" name="Shape 65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66" name="Shape 66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67" name="Shape 67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68" name="Shape 68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69" name="Shape 69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0" name="Shape 70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1" name="Shape 71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2" name="Shape 72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3" name="Shape 73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4" name="Shape 74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5" name="Shape 75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6" name="Shape 76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7" name="Shape 77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8" name="Shape 78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79" name="Shape 79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80" name="Shape 80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81" name="Shape 81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82" name="Shape 82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83" name="Shape 83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84" name="Shape 84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288528</xdr:colOff>
      <xdr:row>0</xdr:row>
      <xdr:rowOff>0</xdr:rowOff>
    </xdr:to>
    <xdr:sp macro="" textlink="">
      <xdr:nvSpPr>
        <xdr:cNvPr id="85" name="Shape 85"/>
        <xdr:cNvSpPr/>
      </xdr:nvSpPr>
      <xdr:spPr>
        <a:xfrm>
          <a:off x="0" y="0"/>
          <a:ext cx="1829435" cy="0"/>
        </a:xfrm>
        <a:custGeom>
          <a:avLst/>
          <a:gdLst/>
          <a:ahLst/>
          <a:cxnLst/>
          <a:rect l="0" t="0" r="0" b="0"/>
          <a:pathLst>
            <a:path w="1829435">
              <a:moveTo>
                <a:pt x="0" y="0"/>
              </a:moveTo>
              <a:lnTo>
                <a:pt x="1829054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87154</xdr:colOff>
      <xdr:row>0</xdr:row>
      <xdr:rowOff>0</xdr:rowOff>
    </xdr:to>
    <xdr:sp macro="" textlink="">
      <xdr:nvSpPr>
        <xdr:cNvPr id="86" name="Shape 86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5798185" cy="0"/>
    <xdr:sp macro="" textlink="">
      <xdr:nvSpPr>
        <xdr:cNvPr id="87" name="Shape 87"/>
        <xdr:cNvSpPr/>
      </xdr:nvSpPr>
      <xdr:spPr>
        <a:xfrm>
          <a:off x="0" y="0"/>
          <a:ext cx="5798185" cy="0"/>
        </a:xfrm>
        <a:custGeom>
          <a:avLst/>
          <a:gdLst/>
          <a:ahLst/>
          <a:cxnLst/>
          <a:rect l="0" t="0" r="0" b="0"/>
          <a:pathLst>
            <a:path w="5798185">
              <a:moveTo>
                <a:pt x="0" y="0"/>
              </a:moveTo>
              <a:lnTo>
                <a:pt x="5798185" y="0"/>
              </a:lnTo>
            </a:path>
          </a:pathLst>
        </a:custGeom>
        <a:ln w="6096">
          <a:solidFill>
            <a:srgbClr val="000000"/>
          </a:solidFill>
        </a:ln>
      </xdr:spPr>
    </xdr:sp>
    <xdr:clientData/>
  </xdr:oneCellAnchor>
  <xdr:twoCellAnchor editAs="oneCell">
    <xdr:from>
      <xdr:col>6</xdr:col>
      <xdr:colOff>634395</xdr:colOff>
      <xdr:row>4</xdr:row>
      <xdr:rowOff>56167</xdr:rowOff>
    </xdr:from>
    <xdr:to>
      <xdr:col>7</xdr:col>
      <xdr:colOff>142176</xdr:colOff>
      <xdr:row>5</xdr:row>
      <xdr:rowOff>375046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5176" y="972948"/>
          <a:ext cx="508606" cy="521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C88"/>
  <sheetViews>
    <sheetView tabSelected="1" view="pageBreakPreview" zoomScale="68" zoomScaleNormal="148" zoomScaleSheetLayoutView="68" workbookViewId="0">
      <selection activeCell="G14" sqref="G14 I9"/>
    </sheetView>
  </sheetViews>
  <sheetFormatPr defaultRowHeight="12.75" x14ac:dyDescent="0.2"/>
  <cols>
    <col min="1" max="1" width="9.83203125" style="9" customWidth="1"/>
    <col min="2" max="2" width="18.1640625" style="4" customWidth="1"/>
    <col min="3" max="3" width="19" customWidth="1"/>
    <col min="4" max="4" width="56.6640625" customWidth="1"/>
    <col min="5" max="5" width="8.6640625" customWidth="1"/>
    <col min="6" max="6" width="11.83203125" style="5" customWidth="1"/>
    <col min="7" max="7" width="17.5" style="6" bestFit="1" customWidth="1"/>
    <col min="8" max="8" width="17.5" style="6" customWidth="1"/>
    <col min="9" max="9" width="24" style="6" customWidth="1"/>
    <col min="10" max="10" width="15.83203125" customWidth="1"/>
    <col min="11" max="11" width="15.6640625" bestFit="1" customWidth="1"/>
  </cols>
  <sheetData>
    <row r="1" spans="1:29" ht="34.5" customHeight="1" x14ac:dyDescent="0.2">
      <c r="A1" s="66" t="s">
        <v>76</v>
      </c>
      <c r="B1" s="66"/>
      <c r="C1" s="66"/>
      <c r="D1" s="64" t="s">
        <v>74</v>
      </c>
      <c r="E1" s="64"/>
      <c r="F1" s="64"/>
      <c r="G1" s="64"/>
      <c r="H1" s="65" t="s">
        <v>77</v>
      </c>
      <c r="I1" s="65"/>
      <c r="J1" s="3"/>
    </row>
    <row r="2" spans="1:29" ht="0.95" customHeight="1" x14ac:dyDescent="0.2">
      <c r="A2" s="11"/>
      <c r="B2" s="12"/>
      <c r="C2" s="10"/>
      <c r="D2" s="10"/>
      <c r="E2" s="10"/>
      <c r="F2" s="13"/>
      <c r="G2" s="14"/>
      <c r="H2" s="14"/>
      <c r="I2" s="15"/>
    </row>
    <row r="3" spans="1:29" ht="18" customHeight="1" x14ac:dyDescent="0.2">
      <c r="A3" s="47" t="s">
        <v>75</v>
      </c>
      <c r="B3" s="47"/>
      <c r="C3" s="47"/>
      <c r="D3" s="47"/>
      <c r="E3" s="47"/>
      <c r="F3" s="47"/>
      <c r="G3" s="47"/>
      <c r="H3" s="47"/>
      <c r="I3" s="47"/>
    </row>
    <row r="4" spans="1:29" ht="18.75" customHeight="1" x14ac:dyDescent="0.2">
      <c r="A4" s="49" t="s">
        <v>78</v>
      </c>
      <c r="B4" s="50"/>
      <c r="C4" s="50"/>
      <c r="D4" s="50"/>
      <c r="E4" s="50"/>
      <c r="F4" s="50"/>
      <c r="G4" s="50"/>
      <c r="H4" s="50"/>
      <c r="I4" s="50"/>
    </row>
    <row r="5" spans="1:29" ht="16.350000000000001" customHeight="1" x14ac:dyDescent="0.2">
      <c r="A5" s="69" t="s">
        <v>189</v>
      </c>
      <c r="B5" s="70"/>
      <c r="C5" s="70"/>
      <c r="D5" s="70"/>
      <c r="E5" s="70"/>
      <c r="F5" s="71"/>
      <c r="G5" s="75"/>
      <c r="H5" s="76"/>
      <c r="I5" s="48" t="s">
        <v>267</v>
      </c>
    </row>
    <row r="6" spans="1:29" ht="33.75" customHeight="1" x14ac:dyDescent="0.2">
      <c r="A6" s="72"/>
      <c r="B6" s="73"/>
      <c r="C6" s="73"/>
      <c r="D6" s="73"/>
      <c r="E6" s="73"/>
      <c r="F6" s="74"/>
      <c r="G6" s="77"/>
      <c r="H6" s="78"/>
      <c r="I6" s="48"/>
      <c r="V6" s="7">
        <v>1</v>
      </c>
      <c r="W6" s="2"/>
      <c r="X6" s="8" t="s">
        <v>0</v>
      </c>
      <c r="Y6" s="2"/>
      <c r="Z6" s="2"/>
      <c r="AA6" s="2"/>
      <c r="AB6" s="2"/>
      <c r="AC6" s="1" t="s">
        <v>3</v>
      </c>
    </row>
    <row r="7" spans="1:29" ht="24.75" customHeight="1" x14ac:dyDescent="0.2">
      <c r="A7" s="53" t="s">
        <v>73</v>
      </c>
      <c r="B7" s="54"/>
      <c r="C7" s="54"/>
      <c r="D7" s="54"/>
      <c r="E7" s="55"/>
      <c r="F7" s="56" t="s">
        <v>268</v>
      </c>
      <c r="G7" s="57"/>
      <c r="H7" s="57"/>
      <c r="I7" s="58"/>
    </row>
    <row r="8" spans="1:29" ht="29.25" customHeight="1" x14ac:dyDescent="0.2">
      <c r="A8" s="59" t="s">
        <v>269</v>
      </c>
      <c r="B8" s="60"/>
      <c r="C8" s="60"/>
      <c r="D8" s="60"/>
      <c r="E8" s="60"/>
      <c r="F8" s="48" t="s">
        <v>1</v>
      </c>
      <c r="G8" s="48" t="s">
        <v>55</v>
      </c>
      <c r="H8" s="16" t="s">
        <v>56</v>
      </c>
      <c r="I8" s="17">
        <v>0.2445</v>
      </c>
    </row>
    <row r="9" spans="1:29" ht="22.5" customHeight="1" x14ac:dyDescent="0.2">
      <c r="A9" s="59" t="s">
        <v>2</v>
      </c>
      <c r="B9" s="60"/>
      <c r="C9" s="60"/>
      <c r="D9" s="60"/>
      <c r="E9" s="60"/>
      <c r="F9" s="48"/>
      <c r="G9" s="48"/>
      <c r="H9" s="18" t="s">
        <v>56</v>
      </c>
      <c r="I9" s="19">
        <v>1.2444999999999999</v>
      </c>
    </row>
    <row r="10" spans="1:29" ht="51.75" customHeight="1" x14ac:dyDescent="0.2">
      <c r="A10" s="22" t="s">
        <v>70</v>
      </c>
      <c r="B10" s="79" t="s">
        <v>193</v>
      </c>
      <c r="C10" s="80"/>
      <c r="D10" s="23" t="s">
        <v>194</v>
      </c>
      <c r="E10" s="23" t="s">
        <v>195</v>
      </c>
      <c r="F10" s="24" t="s">
        <v>82</v>
      </c>
      <c r="G10" s="25" t="s">
        <v>79</v>
      </c>
      <c r="H10" s="25" t="s">
        <v>80</v>
      </c>
      <c r="I10" s="26" t="s">
        <v>81</v>
      </c>
    </row>
    <row r="11" spans="1:29" ht="24" customHeight="1" x14ac:dyDescent="0.2">
      <c r="A11" s="27" t="s">
        <v>68</v>
      </c>
      <c r="B11" s="67" t="s">
        <v>159</v>
      </c>
      <c r="C11" s="68"/>
      <c r="D11" s="68"/>
      <c r="E11" s="68"/>
      <c r="F11" s="68"/>
      <c r="G11" s="42"/>
      <c r="H11" s="42"/>
      <c r="I11" s="28">
        <f>SUM(I12:I19)</f>
        <v>74398.275869999998</v>
      </c>
    </row>
    <row r="12" spans="1:29" ht="60" x14ac:dyDescent="0.2">
      <c r="A12" s="29" t="s">
        <v>58</v>
      </c>
      <c r="B12" s="29" t="s">
        <v>167</v>
      </c>
      <c r="C12" s="30" t="s">
        <v>168</v>
      </c>
      <c r="D12" s="31" t="s">
        <v>169</v>
      </c>
      <c r="E12" s="30" t="s">
        <v>57</v>
      </c>
      <c r="F12" s="32">
        <v>27</v>
      </c>
      <c r="G12" s="33">
        <v>201.3</v>
      </c>
      <c r="H12" s="34">
        <f>G12*I9</f>
        <v>250.51785000000001</v>
      </c>
      <c r="I12" s="33">
        <f>F12*H12</f>
        <v>6763.9819500000003</v>
      </c>
      <c r="K12" s="44"/>
      <c r="L12" s="43"/>
    </row>
    <row r="13" spans="1:29" ht="30" x14ac:dyDescent="0.2">
      <c r="A13" s="29" t="s">
        <v>59</v>
      </c>
      <c r="B13" s="29" t="s">
        <v>160</v>
      </c>
      <c r="C13" s="30" t="s">
        <v>161</v>
      </c>
      <c r="D13" s="31" t="s">
        <v>162</v>
      </c>
      <c r="E13" s="30" t="s">
        <v>163</v>
      </c>
      <c r="F13" s="32">
        <v>12</v>
      </c>
      <c r="G13" s="33">
        <v>515</v>
      </c>
      <c r="H13" s="34">
        <f>G13*I9</f>
        <v>640.91750000000002</v>
      </c>
      <c r="I13" s="33">
        <f t="shared" ref="I13:I19" si="0">F13*H13</f>
        <v>7691.01</v>
      </c>
      <c r="K13" s="44"/>
    </row>
    <row r="14" spans="1:29" ht="105" x14ac:dyDescent="0.2">
      <c r="A14" s="29" t="s">
        <v>60</v>
      </c>
      <c r="B14" s="29" t="s">
        <v>208</v>
      </c>
      <c r="C14" s="30" t="s">
        <v>209</v>
      </c>
      <c r="D14" s="31" t="s">
        <v>210</v>
      </c>
      <c r="E14" s="30" t="s">
        <v>40</v>
      </c>
      <c r="F14" s="32">
        <v>12</v>
      </c>
      <c r="G14" s="33">
        <v>680</v>
      </c>
      <c r="H14" s="34">
        <f>G14*I9</f>
        <v>846.26</v>
      </c>
      <c r="I14" s="33">
        <f t="shared" si="0"/>
        <v>10155.119999999999</v>
      </c>
      <c r="K14" s="44"/>
    </row>
    <row r="15" spans="1:29" ht="75" x14ac:dyDescent="0.2">
      <c r="A15" s="29" t="s">
        <v>61</v>
      </c>
      <c r="B15" s="29" t="s">
        <v>164</v>
      </c>
      <c r="C15" s="30" t="s">
        <v>165</v>
      </c>
      <c r="D15" s="31" t="s">
        <v>166</v>
      </c>
      <c r="E15" s="30" t="s">
        <v>163</v>
      </c>
      <c r="F15" s="32">
        <v>12</v>
      </c>
      <c r="G15" s="33">
        <v>743.99</v>
      </c>
      <c r="H15" s="34">
        <f>G15*I9</f>
        <v>925.89555499999994</v>
      </c>
      <c r="I15" s="33">
        <f t="shared" si="0"/>
        <v>11110.746659999999</v>
      </c>
      <c r="K15" s="44"/>
    </row>
    <row r="16" spans="1:29" ht="15" x14ac:dyDescent="0.2">
      <c r="A16" s="29" t="s">
        <v>196</v>
      </c>
      <c r="B16" s="29" t="s">
        <v>180</v>
      </c>
      <c r="C16" s="30" t="s">
        <v>181</v>
      </c>
      <c r="D16" s="31" t="s">
        <v>182</v>
      </c>
      <c r="E16" s="30" t="s">
        <v>183</v>
      </c>
      <c r="F16" s="32">
        <v>500</v>
      </c>
      <c r="G16" s="33">
        <v>11.7</v>
      </c>
      <c r="H16" s="34">
        <f>G16*I9</f>
        <v>14.560649999999999</v>
      </c>
      <c r="I16" s="33">
        <f t="shared" si="0"/>
        <v>7280.3249999999998</v>
      </c>
      <c r="K16" s="44"/>
    </row>
    <row r="17" spans="1:11" ht="30" x14ac:dyDescent="0.2">
      <c r="A17" s="29" t="s">
        <v>198</v>
      </c>
      <c r="B17" s="29" t="s">
        <v>202</v>
      </c>
      <c r="C17" s="30" t="s">
        <v>203</v>
      </c>
      <c r="D17" s="31" t="s">
        <v>204</v>
      </c>
      <c r="E17" s="30" t="s">
        <v>40</v>
      </c>
      <c r="F17" s="32">
        <v>12</v>
      </c>
      <c r="G17" s="33">
        <v>992.16</v>
      </c>
      <c r="H17" s="34">
        <f>G17*I9</f>
        <v>1234.7431199999999</v>
      </c>
      <c r="I17" s="33">
        <f t="shared" si="0"/>
        <v>14816.917439999997</v>
      </c>
      <c r="K17" s="44"/>
    </row>
    <row r="18" spans="1:11" ht="30" x14ac:dyDescent="0.2">
      <c r="A18" s="29" t="s">
        <v>231</v>
      </c>
      <c r="B18" s="29" t="s">
        <v>199</v>
      </c>
      <c r="C18" s="30" t="s">
        <v>200</v>
      </c>
      <c r="D18" s="31" t="s">
        <v>197</v>
      </c>
      <c r="E18" s="30" t="s">
        <v>201</v>
      </c>
      <c r="F18" s="32">
        <v>12</v>
      </c>
      <c r="G18" s="33">
        <v>795.73</v>
      </c>
      <c r="H18" s="34">
        <f>G18*I9</f>
        <v>990.28598499999998</v>
      </c>
      <c r="I18" s="33">
        <f t="shared" si="0"/>
        <v>11883.43182</v>
      </c>
      <c r="K18" s="44"/>
    </row>
    <row r="19" spans="1:11" ht="30" x14ac:dyDescent="0.2">
      <c r="A19" s="29" t="s">
        <v>232</v>
      </c>
      <c r="B19" s="29" t="s">
        <v>225</v>
      </c>
      <c r="C19" s="30" t="s">
        <v>226</v>
      </c>
      <c r="D19" s="31" t="s">
        <v>227</v>
      </c>
      <c r="E19" s="30" t="s">
        <v>40</v>
      </c>
      <c r="F19" s="32">
        <v>51</v>
      </c>
      <c r="G19" s="33">
        <v>74</v>
      </c>
      <c r="H19" s="34">
        <f>G19*I9</f>
        <v>92.092999999999989</v>
      </c>
      <c r="I19" s="33">
        <f t="shared" si="0"/>
        <v>4696.7429999999995</v>
      </c>
      <c r="K19" s="44"/>
    </row>
    <row r="20" spans="1:11" ht="15.75" x14ac:dyDescent="0.2">
      <c r="A20" s="35" t="s">
        <v>69</v>
      </c>
      <c r="B20" s="61" t="s">
        <v>229</v>
      </c>
      <c r="C20" s="62"/>
      <c r="D20" s="62"/>
      <c r="E20" s="62"/>
      <c r="F20" s="63"/>
      <c r="G20" s="41"/>
      <c r="H20" s="41"/>
      <c r="I20" s="28">
        <f>I21</f>
        <v>51081.896339999999</v>
      </c>
      <c r="K20" s="44"/>
    </row>
    <row r="21" spans="1:11" ht="30" x14ac:dyDescent="0.2">
      <c r="A21" s="29" t="s">
        <v>62</v>
      </c>
      <c r="B21" s="29" t="s">
        <v>230</v>
      </c>
      <c r="C21" s="30" t="s">
        <v>230</v>
      </c>
      <c r="D21" s="31" t="s">
        <v>229</v>
      </c>
      <c r="E21" s="30" t="s">
        <v>40</v>
      </c>
      <c r="F21" s="32">
        <v>1</v>
      </c>
      <c r="G21" s="33">
        <v>41046.120000000003</v>
      </c>
      <c r="H21" s="34">
        <f>G21*I9</f>
        <v>51081.896339999999</v>
      </c>
      <c r="I21" s="33">
        <f>F21*H21</f>
        <v>51081.896339999999</v>
      </c>
      <c r="K21" s="44"/>
    </row>
    <row r="22" spans="1:11" s="10" customFormat="1" ht="24" customHeight="1" x14ac:dyDescent="0.2">
      <c r="A22" s="35" t="s">
        <v>233</v>
      </c>
      <c r="B22" s="61" t="s">
        <v>34</v>
      </c>
      <c r="C22" s="62"/>
      <c r="D22" s="62"/>
      <c r="E22" s="62"/>
      <c r="F22" s="63"/>
      <c r="G22" s="41"/>
      <c r="H22" s="41"/>
      <c r="I22" s="36">
        <f>I23+I24+I25+I26+I27+I28+I29+I30</f>
        <v>411045.90499999997</v>
      </c>
      <c r="K22" s="44"/>
    </row>
    <row r="23" spans="1:11" s="10" customFormat="1" ht="45" x14ac:dyDescent="0.2">
      <c r="A23" s="29" t="s">
        <v>63</v>
      </c>
      <c r="B23" s="29" t="s">
        <v>84</v>
      </c>
      <c r="C23" s="30" t="s">
        <v>85</v>
      </c>
      <c r="D23" s="31" t="s">
        <v>83</v>
      </c>
      <c r="E23" s="30" t="s">
        <v>8</v>
      </c>
      <c r="F23" s="32">
        <v>1000</v>
      </c>
      <c r="G23" s="33">
        <v>8.42</v>
      </c>
      <c r="H23" s="34">
        <f>G23*I9</f>
        <v>10.47869</v>
      </c>
      <c r="I23" s="33">
        <f>F23*H23</f>
        <v>10478.69</v>
      </c>
      <c r="K23" s="44"/>
    </row>
    <row r="24" spans="1:11" ht="45" x14ac:dyDescent="0.2">
      <c r="A24" s="29" t="s">
        <v>234</v>
      </c>
      <c r="B24" s="29" t="s">
        <v>25</v>
      </c>
      <c r="C24" s="30" t="s">
        <v>65</v>
      </c>
      <c r="D24" s="31" t="s">
        <v>19</v>
      </c>
      <c r="E24" s="30" t="s">
        <v>8</v>
      </c>
      <c r="F24" s="32">
        <v>1800</v>
      </c>
      <c r="G24" s="33">
        <v>7</v>
      </c>
      <c r="H24" s="34">
        <f>G24*I9</f>
        <v>8.7114999999999991</v>
      </c>
      <c r="I24" s="33">
        <f t="shared" ref="I24:I30" si="1">F24*H24</f>
        <v>15680.699999999999</v>
      </c>
      <c r="K24" s="44"/>
    </row>
    <row r="25" spans="1:11" ht="45" x14ac:dyDescent="0.2">
      <c r="A25" s="29" t="s">
        <v>235</v>
      </c>
      <c r="B25" s="29" t="s">
        <v>20</v>
      </c>
      <c r="C25" s="30" t="s">
        <v>21</v>
      </c>
      <c r="D25" s="31" t="s">
        <v>35</v>
      </c>
      <c r="E25" s="30" t="s">
        <v>22</v>
      </c>
      <c r="F25" s="32">
        <v>4500</v>
      </c>
      <c r="G25" s="33">
        <v>4.49</v>
      </c>
      <c r="H25" s="34">
        <f>G25*I9</f>
        <v>5.5878050000000004</v>
      </c>
      <c r="I25" s="33">
        <f t="shared" si="1"/>
        <v>25145.122500000001</v>
      </c>
      <c r="K25" s="44"/>
    </row>
    <row r="26" spans="1:11" ht="60" x14ac:dyDescent="0.2">
      <c r="A26" s="29" t="s">
        <v>236</v>
      </c>
      <c r="B26" s="29" t="s">
        <v>23</v>
      </c>
      <c r="C26" s="30" t="s">
        <v>24</v>
      </c>
      <c r="D26" s="31" t="s">
        <v>36</v>
      </c>
      <c r="E26" s="30" t="s">
        <v>22</v>
      </c>
      <c r="F26" s="32">
        <v>1500</v>
      </c>
      <c r="G26" s="33">
        <v>5.39</v>
      </c>
      <c r="H26" s="34">
        <f>G26*I9</f>
        <v>6.7078549999999995</v>
      </c>
      <c r="I26" s="33">
        <f t="shared" si="1"/>
        <v>10061.782499999999</v>
      </c>
      <c r="K26" s="44"/>
    </row>
    <row r="27" spans="1:11" ht="60" x14ac:dyDescent="0.2">
      <c r="A27" s="29" t="s">
        <v>237</v>
      </c>
      <c r="B27" s="29" t="s">
        <v>110</v>
      </c>
      <c r="C27" s="30" t="s">
        <v>111</v>
      </c>
      <c r="D27" s="31" t="s">
        <v>95</v>
      </c>
      <c r="E27" s="30" t="s">
        <v>22</v>
      </c>
      <c r="F27" s="32">
        <v>2250</v>
      </c>
      <c r="G27" s="33">
        <v>6.73</v>
      </c>
      <c r="H27" s="34">
        <f>G27*I9</f>
        <v>8.3754849999999994</v>
      </c>
      <c r="I27" s="33">
        <f t="shared" si="1"/>
        <v>18844.841249999998</v>
      </c>
      <c r="K27" s="44"/>
    </row>
    <row r="28" spans="1:11" ht="75" x14ac:dyDescent="0.2">
      <c r="A28" s="29" t="s">
        <v>238</v>
      </c>
      <c r="B28" s="29" t="s">
        <v>26</v>
      </c>
      <c r="C28" s="30" t="s">
        <v>27</v>
      </c>
      <c r="D28" s="31" t="s">
        <v>37</v>
      </c>
      <c r="E28" s="30" t="s">
        <v>22</v>
      </c>
      <c r="F28" s="32">
        <v>8250</v>
      </c>
      <c r="G28" s="33">
        <v>3.35</v>
      </c>
      <c r="H28" s="34">
        <f>G28*I9</f>
        <v>4.1690750000000003</v>
      </c>
      <c r="I28" s="33">
        <f t="shared" si="1"/>
        <v>34394.868750000001</v>
      </c>
      <c r="K28" s="44"/>
    </row>
    <row r="29" spans="1:11" ht="75" x14ac:dyDescent="0.2">
      <c r="A29" s="29" t="s">
        <v>239</v>
      </c>
      <c r="B29" s="29" t="s">
        <v>28</v>
      </c>
      <c r="C29" s="30" t="s">
        <v>29</v>
      </c>
      <c r="D29" s="31" t="s">
        <v>38</v>
      </c>
      <c r="E29" s="30" t="s">
        <v>30</v>
      </c>
      <c r="F29" s="32">
        <v>750</v>
      </c>
      <c r="G29" s="33">
        <v>3.2</v>
      </c>
      <c r="H29" s="34">
        <f>G29*I9</f>
        <v>3.9824000000000002</v>
      </c>
      <c r="I29" s="33">
        <f t="shared" si="1"/>
        <v>2986.8</v>
      </c>
      <c r="K29" s="44"/>
    </row>
    <row r="30" spans="1:11" ht="45" x14ac:dyDescent="0.2">
      <c r="A30" s="29" t="s">
        <v>240</v>
      </c>
      <c r="B30" s="29" t="s">
        <v>31</v>
      </c>
      <c r="C30" s="30" t="s">
        <v>32</v>
      </c>
      <c r="D30" s="31" t="s">
        <v>33</v>
      </c>
      <c r="E30" s="30" t="s">
        <v>22</v>
      </c>
      <c r="F30" s="32">
        <v>7500</v>
      </c>
      <c r="G30" s="33">
        <v>31.44</v>
      </c>
      <c r="H30" s="34">
        <f>G30*I9</f>
        <v>39.127079999999999</v>
      </c>
      <c r="I30" s="33">
        <f t="shared" si="1"/>
        <v>293453.09999999998</v>
      </c>
      <c r="K30" s="44"/>
    </row>
    <row r="31" spans="1:11" s="10" customFormat="1" ht="30" customHeight="1" x14ac:dyDescent="0.2">
      <c r="A31" s="37">
        <v>4</v>
      </c>
      <c r="B31" s="61" t="s">
        <v>52</v>
      </c>
      <c r="C31" s="62"/>
      <c r="D31" s="62"/>
      <c r="E31" s="62"/>
      <c r="F31" s="63"/>
      <c r="G31" s="41"/>
      <c r="H31" s="41"/>
      <c r="I31" s="38">
        <f>I32</f>
        <v>132793.128</v>
      </c>
      <c r="K31" s="44"/>
    </row>
    <row r="32" spans="1:11" ht="45" x14ac:dyDescent="0.2">
      <c r="A32" s="29" t="s">
        <v>64</v>
      </c>
      <c r="B32" s="29" t="s">
        <v>50</v>
      </c>
      <c r="C32" s="30" t="s">
        <v>51</v>
      </c>
      <c r="D32" s="31" t="s">
        <v>228</v>
      </c>
      <c r="E32" s="30" t="s">
        <v>57</v>
      </c>
      <c r="F32" s="32">
        <v>2700</v>
      </c>
      <c r="G32" s="33">
        <v>39.520000000000003</v>
      </c>
      <c r="H32" s="34">
        <f>G32*I9</f>
        <v>49.182639999999999</v>
      </c>
      <c r="I32" s="33">
        <f>F32*H32</f>
        <v>132793.128</v>
      </c>
      <c r="K32" s="44"/>
    </row>
    <row r="33" spans="1:11" s="10" customFormat="1" ht="24" customHeight="1" x14ac:dyDescent="0.2">
      <c r="A33" s="37">
        <v>5</v>
      </c>
      <c r="B33" s="61" t="s">
        <v>94</v>
      </c>
      <c r="C33" s="62"/>
      <c r="D33" s="62"/>
      <c r="E33" s="62"/>
      <c r="F33" s="63"/>
      <c r="G33" s="41"/>
      <c r="H33" s="41"/>
      <c r="I33" s="38">
        <f>SUM(I34:I54)</f>
        <v>1696792.3807684055</v>
      </c>
      <c r="K33" s="44"/>
    </row>
    <row r="34" spans="1:11" ht="60" x14ac:dyDescent="0.2">
      <c r="A34" s="29" t="s">
        <v>66</v>
      </c>
      <c r="B34" s="29" t="s">
        <v>53</v>
      </c>
      <c r="C34" s="30" t="s">
        <v>54</v>
      </c>
      <c r="D34" s="31" t="s">
        <v>47</v>
      </c>
      <c r="E34" s="30" t="s">
        <v>22</v>
      </c>
      <c r="F34" s="32">
        <v>375</v>
      </c>
      <c r="G34" s="33">
        <v>314.54000000000002</v>
      </c>
      <c r="H34" s="34">
        <f>G34*I9</f>
        <v>391.44503000000003</v>
      </c>
      <c r="I34" s="33">
        <f>F34*H34</f>
        <v>146791.88625000001</v>
      </c>
      <c r="K34" s="44"/>
    </row>
    <row r="35" spans="1:11" ht="30" x14ac:dyDescent="0.2">
      <c r="A35" s="29" t="s">
        <v>67</v>
      </c>
      <c r="B35" s="39" t="s">
        <v>211</v>
      </c>
      <c r="C35" s="30" t="s">
        <v>97</v>
      </c>
      <c r="D35" s="31" t="s">
        <v>96</v>
      </c>
      <c r="E35" s="30" t="s">
        <v>22</v>
      </c>
      <c r="F35" s="32">
        <v>1500</v>
      </c>
      <c r="G35" s="33">
        <v>95.38</v>
      </c>
      <c r="H35" s="34">
        <f>G35*I9</f>
        <v>118.70040999999999</v>
      </c>
      <c r="I35" s="33">
        <f t="shared" ref="I35:I54" si="2">F35*H35</f>
        <v>178050.61499999999</v>
      </c>
      <c r="K35" s="44"/>
    </row>
    <row r="36" spans="1:11" ht="60" x14ac:dyDescent="0.2">
      <c r="A36" s="29" t="s">
        <v>156</v>
      </c>
      <c r="B36" s="29" t="s">
        <v>9</v>
      </c>
      <c r="C36" s="30" t="s">
        <v>10</v>
      </c>
      <c r="D36" s="31" t="s">
        <v>12</v>
      </c>
      <c r="E36" s="30" t="s">
        <v>8</v>
      </c>
      <c r="F36" s="32">
        <v>1500</v>
      </c>
      <c r="G36" s="33">
        <v>77.69</v>
      </c>
      <c r="H36" s="34">
        <f>G36*I9</f>
        <v>96.685204999999996</v>
      </c>
      <c r="I36" s="33">
        <f t="shared" si="2"/>
        <v>145027.8075</v>
      </c>
      <c r="K36" s="44"/>
    </row>
    <row r="37" spans="1:11" ht="33.75" customHeight="1" x14ac:dyDescent="0.2">
      <c r="A37" s="29" t="s">
        <v>170</v>
      </c>
      <c r="B37" s="29" t="s">
        <v>6</v>
      </c>
      <c r="C37" s="30" t="s">
        <v>7</v>
      </c>
      <c r="D37" s="31" t="s">
        <v>5</v>
      </c>
      <c r="E37" s="30" t="s">
        <v>8</v>
      </c>
      <c r="F37" s="32">
        <v>1500</v>
      </c>
      <c r="G37" s="33">
        <v>147.93</v>
      </c>
      <c r="H37" s="33">
        <f>G37*I9</f>
        <v>184.098885</v>
      </c>
      <c r="I37" s="33">
        <f t="shared" si="2"/>
        <v>276148.32750000001</v>
      </c>
      <c r="K37" s="44"/>
    </row>
    <row r="38" spans="1:11" ht="60" x14ac:dyDescent="0.2">
      <c r="A38" s="29" t="s">
        <v>171</v>
      </c>
      <c r="B38" s="29" t="s">
        <v>13</v>
      </c>
      <c r="C38" s="30" t="s">
        <v>14</v>
      </c>
      <c r="D38" s="31" t="s">
        <v>11</v>
      </c>
      <c r="E38" s="30" t="s">
        <v>8</v>
      </c>
      <c r="F38" s="32">
        <v>250</v>
      </c>
      <c r="G38" s="33">
        <v>245.15</v>
      </c>
      <c r="H38" s="33">
        <f>G38*I9</f>
        <v>305.08917500000001</v>
      </c>
      <c r="I38" s="33">
        <f t="shared" si="2"/>
        <v>76272.293749999997</v>
      </c>
      <c r="K38" s="44"/>
    </row>
    <row r="39" spans="1:11" ht="60" x14ac:dyDescent="0.2">
      <c r="A39" s="29" t="s">
        <v>172</v>
      </c>
      <c r="B39" s="29" t="s">
        <v>15</v>
      </c>
      <c r="C39" s="30" t="s">
        <v>16</v>
      </c>
      <c r="D39" s="31" t="s">
        <v>71</v>
      </c>
      <c r="E39" s="30" t="s">
        <v>8</v>
      </c>
      <c r="F39" s="32">
        <v>400</v>
      </c>
      <c r="G39" s="33">
        <v>347.3</v>
      </c>
      <c r="H39" s="33">
        <f>G39*I9</f>
        <v>432.21485000000001</v>
      </c>
      <c r="I39" s="33">
        <f t="shared" si="2"/>
        <v>172885.94</v>
      </c>
      <c r="K39" s="44"/>
    </row>
    <row r="40" spans="1:11" ht="60" x14ac:dyDescent="0.2">
      <c r="A40" s="29" t="s">
        <v>173</v>
      </c>
      <c r="B40" s="29" t="s">
        <v>17</v>
      </c>
      <c r="C40" s="30" t="s">
        <v>18</v>
      </c>
      <c r="D40" s="31" t="s">
        <v>72</v>
      </c>
      <c r="E40" s="30" t="s">
        <v>8</v>
      </c>
      <c r="F40" s="32">
        <v>100</v>
      </c>
      <c r="G40" s="33">
        <v>708.45</v>
      </c>
      <c r="H40" s="33">
        <f>G40*I9</f>
        <v>881.66602499999999</v>
      </c>
      <c r="I40" s="33">
        <f t="shared" si="2"/>
        <v>88166.602499999994</v>
      </c>
      <c r="K40" s="44"/>
    </row>
    <row r="41" spans="1:11" ht="60" x14ac:dyDescent="0.2">
      <c r="A41" s="29" t="s">
        <v>174</v>
      </c>
      <c r="B41" s="29" t="s">
        <v>25</v>
      </c>
      <c r="C41" s="30" t="s">
        <v>65</v>
      </c>
      <c r="D41" s="31" t="s">
        <v>39</v>
      </c>
      <c r="E41" s="30" t="s">
        <v>40</v>
      </c>
      <c r="F41" s="32">
        <v>120</v>
      </c>
      <c r="G41" s="33">
        <v>800</v>
      </c>
      <c r="H41" s="33">
        <f>G41*I9</f>
        <v>995.59999999999991</v>
      </c>
      <c r="I41" s="33">
        <f t="shared" si="2"/>
        <v>119471.99999999999</v>
      </c>
      <c r="K41" s="44"/>
    </row>
    <row r="42" spans="1:11" ht="60" x14ac:dyDescent="0.2">
      <c r="A42" s="29" t="s">
        <v>175</v>
      </c>
      <c r="B42" s="29" t="s">
        <v>25</v>
      </c>
      <c r="C42" s="30" t="s">
        <v>65</v>
      </c>
      <c r="D42" s="31" t="s">
        <v>98</v>
      </c>
      <c r="E42" s="30" t="s">
        <v>40</v>
      </c>
      <c r="F42" s="32">
        <v>80</v>
      </c>
      <c r="G42" s="33">
        <v>1300</v>
      </c>
      <c r="H42" s="33">
        <f>G42*I9</f>
        <v>1617.85</v>
      </c>
      <c r="I42" s="33">
        <f t="shared" si="2"/>
        <v>129428</v>
      </c>
      <c r="K42" s="44"/>
    </row>
    <row r="43" spans="1:11" ht="30" x14ac:dyDescent="0.2">
      <c r="A43" s="29" t="s">
        <v>176</v>
      </c>
      <c r="B43" s="29" t="s">
        <v>112</v>
      </c>
      <c r="C43" s="30" t="s">
        <v>113</v>
      </c>
      <c r="D43" s="31" t="s">
        <v>103</v>
      </c>
      <c r="E43" s="30" t="s">
        <v>8</v>
      </c>
      <c r="F43" s="32">
        <v>30</v>
      </c>
      <c r="G43" s="33">
        <v>463.59</v>
      </c>
      <c r="H43" s="33">
        <f>G43*I9</f>
        <v>576.93775499999992</v>
      </c>
      <c r="I43" s="33">
        <f t="shared" si="2"/>
        <v>17308.13265</v>
      </c>
      <c r="K43" s="44"/>
    </row>
    <row r="44" spans="1:11" ht="30" x14ac:dyDescent="0.2">
      <c r="A44" s="29" t="s">
        <v>241</v>
      </c>
      <c r="B44" s="29" t="s">
        <v>114</v>
      </c>
      <c r="C44" s="30" t="s">
        <v>115</v>
      </c>
      <c r="D44" s="31" t="s">
        <v>104</v>
      </c>
      <c r="E44" s="30" t="s">
        <v>8</v>
      </c>
      <c r="F44" s="32">
        <v>30</v>
      </c>
      <c r="G44" s="33">
        <v>289.51</v>
      </c>
      <c r="H44" s="33">
        <f>G44*I9</f>
        <v>360.29519499999998</v>
      </c>
      <c r="I44" s="33">
        <f t="shared" si="2"/>
        <v>10808.85585</v>
      </c>
      <c r="K44" s="44"/>
    </row>
    <row r="45" spans="1:11" ht="30" x14ac:dyDescent="0.2">
      <c r="A45" s="29" t="s">
        <v>242</v>
      </c>
      <c r="B45" s="39" t="s">
        <v>212</v>
      </c>
      <c r="C45" s="30" t="s">
        <v>106</v>
      </c>
      <c r="D45" s="31" t="s">
        <v>105</v>
      </c>
      <c r="E45" s="30" t="s">
        <v>8</v>
      </c>
      <c r="F45" s="32">
        <v>30</v>
      </c>
      <c r="G45" s="33">
        <v>582.85</v>
      </c>
      <c r="H45" s="33">
        <f>G45*I9</f>
        <v>725.35682499999996</v>
      </c>
      <c r="I45" s="33">
        <f t="shared" si="2"/>
        <v>21760.704749999997</v>
      </c>
      <c r="K45" s="44"/>
    </row>
    <row r="46" spans="1:11" ht="30" x14ac:dyDescent="0.2">
      <c r="A46" s="29" t="s">
        <v>243</v>
      </c>
      <c r="B46" s="39" t="s">
        <v>120</v>
      </c>
      <c r="C46" s="30" t="s">
        <v>119</v>
      </c>
      <c r="D46" s="31" t="s">
        <v>118</v>
      </c>
      <c r="E46" s="30" t="s">
        <v>40</v>
      </c>
      <c r="F46" s="32">
        <v>3</v>
      </c>
      <c r="G46" s="33">
        <v>700.23</v>
      </c>
      <c r="H46" s="33">
        <f>G46*I9</f>
        <v>871.43623500000001</v>
      </c>
      <c r="I46" s="33">
        <f t="shared" si="2"/>
        <v>2614.3087049999999</v>
      </c>
      <c r="K46" s="44"/>
    </row>
    <row r="47" spans="1:11" ht="30" x14ac:dyDescent="0.2">
      <c r="A47" s="29" t="s">
        <v>244</v>
      </c>
      <c r="B47" s="39" t="s">
        <v>121</v>
      </c>
      <c r="C47" s="30" t="s">
        <v>122</v>
      </c>
      <c r="D47" s="31" t="s">
        <v>123</v>
      </c>
      <c r="E47" s="30" t="s">
        <v>40</v>
      </c>
      <c r="F47" s="32">
        <v>10</v>
      </c>
      <c r="G47" s="33">
        <v>780.56</v>
      </c>
      <c r="H47" s="33">
        <f>G47*I9</f>
        <v>971.4069199999999</v>
      </c>
      <c r="I47" s="33">
        <f t="shared" si="2"/>
        <v>9714.0691999999981</v>
      </c>
      <c r="K47" s="44"/>
    </row>
    <row r="48" spans="1:11" ht="30" x14ac:dyDescent="0.2">
      <c r="A48" s="29" t="s">
        <v>245</v>
      </c>
      <c r="B48" s="39" t="s">
        <v>124</v>
      </c>
      <c r="C48" s="30" t="s">
        <v>125</v>
      </c>
      <c r="D48" s="31" t="s">
        <v>126</v>
      </c>
      <c r="E48" s="30" t="s">
        <v>40</v>
      </c>
      <c r="F48" s="32">
        <v>5</v>
      </c>
      <c r="G48" s="33">
        <v>927.47</v>
      </c>
      <c r="H48" s="33">
        <f>G48*I9</f>
        <v>1154.2364150000001</v>
      </c>
      <c r="I48" s="33">
        <f t="shared" si="2"/>
        <v>5771.1820750000006</v>
      </c>
      <c r="K48" s="44"/>
    </row>
    <row r="49" spans="1:11" ht="30" x14ac:dyDescent="0.2">
      <c r="A49" s="29" t="s">
        <v>246</v>
      </c>
      <c r="B49" s="39" t="s">
        <v>127</v>
      </c>
      <c r="C49" s="30" t="s">
        <v>128</v>
      </c>
      <c r="D49" s="31" t="s">
        <v>129</v>
      </c>
      <c r="E49" s="30" t="s">
        <v>40</v>
      </c>
      <c r="F49" s="32">
        <v>5</v>
      </c>
      <c r="G49" s="33">
        <v>1103.3599999999999</v>
      </c>
      <c r="H49" s="33">
        <f>G49*I9</f>
        <v>1373.1315199999999</v>
      </c>
      <c r="I49" s="33">
        <f t="shared" si="2"/>
        <v>6865.6575999999995</v>
      </c>
      <c r="K49" s="44"/>
    </row>
    <row r="50" spans="1:11" ht="30" x14ac:dyDescent="0.2">
      <c r="A50" s="29" t="s">
        <v>247</v>
      </c>
      <c r="B50" s="39" t="s">
        <v>130</v>
      </c>
      <c r="C50" s="30" t="s">
        <v>131</v>
      </c>
      <c r="D50" s="31" t="s">
        <v>132</v>
      </c>
      <c r="E50" s="30" t="s">
        <v>40</v>
      </c>
      <c r="F50" s="32">
        <v>2</v>
      </c>
      <c r="G50" s="33">
        <v>2189.11</v>
      </c>
      <c r="H50" s="33">
        <f>G50*I9</f>
        <v>2724.3473950000002</v>
      </c>
      <c r="I50" s="33">
        <f t="shared" si="2"/>
        <v>5448.6947900000005</v>
      </c>
      <c r="K50" s="44"/>
    </row>
    <row r="51" spans="1:11" ht="120" x14ac:dyDescent="0.2">
      <c r="A51" s="29" t="s">
        <v>248</v>
      </c>
      <c r="B51" s="29" t="s">
        <v>116</v>
      </c>
      <c r="C51" s="30" t="s">
        <v>117</v>
      </c>
      <c r="D51" s="31" t="s">
        <v>107</v>
      </c>
      <c r="E51" s="30" t="s">
        <v>8</v>
      </c>
      <c r="F51" s="32">
        <v>300</v>
      </c>
      <c r="G51" s="33">
        <v>94.77</v>
      </c>
      <c r="H51" s="33">
        <f>G51*I9</f>
        <v>117.94126499999999</v>
      </c>
      <c r="I51" s="33">
        <f t="shared" si="2"/>
        <v>35382.379499999995</v>
      </c>
      <c r="K51" s="44"/>
    </row>
    <row r="52" spans="1:11" ht="120" x14ac:dyDescent="0.2">
      <c r="A52" s="29" t="s">
        <v>249</v>
      </c>
      <c r="B52" s="29" t="s">
        <v>140</v>
      </c>
      <c r="C52" s="30" t="s">
        <v>141</v>
      </c>
      <c r="D52" s="31" t="s">
        <v>108</v>
      </c>
      <c r="E52" s="30" t="s">
        <v>8</v>
      </c>
      <c r="F52" s="32">
        <v>300</v>
      </c>
      <c r="G52" s="33">
        <v>51.05</v>
      </c>
      <c r="H52" s="33">
        <f>G52*I9</f>
        <v>63.531724999999994</v>
      </c>
      <c r="I52" s="33">
        <f t="shared" si="2"/>
        <v>19059.517499999998</v>
      </c>
      <c r="K52" s="44"/>
    </row>
    <row r="53" spans="1:11" ht="180" x14ac:dyDescent="0.2">
      <c r="A53" s="29" t="s">
        <v>250</v>
      </c>
      <c r="B53" s="29" t="s">
        <v>142</v>
      </c>
      <c r="C53" s="30" t="s">
        <v>65</v>
      </c>
      <c r="D53" s="31" t="s">
        <v>109</v>
      </c>
      <c r="E53" s="30" t="s">
        <v>8</v>
      </c>
      <c r="F53" s="32">
        <v>300</v>
      </c>
      <c r="G53" s="33">
        <v>221.16</v>
      </c>
      <c r="H53" s="33">
        <f>G53*I9</f>
        <v>275.23361999999997</v>
      </c>
      <c r="I53" s="33">
        <f t="shared" si="2"/>
        <v>82570.085999999996</v>
      </c>
      <c r="K53" s="44"/>
    </row>
    <row r="54" spans="1:11" ht="75" x14ac:dyDescent="0.2">
      <c r="A54" s="29" t="s">
        <v>251</v>
      </c>
      <c r="B54" s="29" t="s">
        <v>206</v>
      </c>
      <c r="C54" s="30" t="s">
        <v>207</v>
      </c>
      <c r="D54" s="31" t="s">
        <v>205</v>
      </c>
      <c r="E54" s="30" t="s">
        <v>22</v>
      </c>
      <c r="F54" s="32">
        <v>355.40190999999999</v>
      </c>
      <c r="G54" s="33">
        <v>332.91</v>
      </c>
      <c r="H54" s="33">
        <f>G54*I9</f>
        <v>414.30649499999998</v>
      </c>
      <c r="I54" s="33">
        <f t="shared" si="2"/>
        <v>147245.31964840545</v>
      </c>
      <c r="K54" s="44"/>
    </row>
    <row r="55" spans="1:11" s="10" customFormat="1" ht="26.25" customHeight="1" x14ac:dyDescent="0.2">
      <c r="A55" s="37">
        <v>6</v>
      </c>
      <c r="B55" s="61" t="s">
        <v>48</v>
      </c>
      <c r="C55" s="62"/>
      <c r="D55" s="62"/>
      <c r="E55" s="62"/>
      <c r="F55" s="63"/>
      <c r="G55" s="41"/>
      <c r="H55" s="41"/>
      <c r="I55" s="38">
        <f>SUM(I56:I69)</f>
        <v>1062658.3268749998</v>
      </c>
      <c r="K55" s="44"/>
    </row>
    <row r="56" spans="1:11" ht="90" x14ac:dyDescent="0.2">
      <c r="A56" s="29" t="s">
        <v>157</v>
      </c>
      <c r="B56" s="29" t="s">
        <v>41</v>
      </c>
      <c r="C56" s="30" t="s">
        <v>42</v>
      </c>
      <c r="D56" s="31" t="s">
        <v>93</v>
      </c>
      <c r="E56" s="30" t="s">
        <v>40</v>
      </c>
      <c r="F56" s="32">
        <v>200</v>
      </c>
      <c r="G56" s="33">
        <v>1418.83</v>
      </c>
      <c r="H56" s="33">
        <f>G56*I9</f>
        <v>1765.7339349999997</v>
      </c>
      <c r="I56" s="33">
        <f>F56*H56</f>
        <v>353146.78699999995</v>
      </c>
      <c r="K56" s="44"/>
    </row>
    <row r="57" spans="1:11" ht="90" x14ac:dyDescent="0.2">
      <c r="A57" s="29" t="s">
        <v>158</v>
      </c>
      <c r="B57" s="29" t="s">
        <v>43</v>
      </c>
      <c r="C57" s="30" t="s">
        <v>44</v>
      </c>
      <c r="D57" s="31" t="s">
        <v>91</v>
      </c>
      <c r="E57" s="30" t="s">
        <v>40</v>
      </c>
      <c r="F57" s="32">
        <v>100</v>
      </c>
      <c r="G57" s="33">
        <v>812.39</v>
      </c>
      <c r="H57" s="33">
        <f>G57*I9</f>
        <v>1011.0193549999999</v>
      </c>
      <c r="I57" s="33">
        <f t="shared" ref="I57:I69" si="3">F57*H57</f>
        <v>101101.93549999999</v>
      </c>
      <c r="K57" s="44"/>
    </row>
    <row r="58" spans="1:11" ht="75" x14ac:dyDescent="0.2">
      <c r="A58" s="29" t="s">
        <v>177</v>
      </c>
      <c r="B58" s="29" t="s">
        <v>25</v>
      </c>
      <c r="C58" s="30" t="s">
        <v>65</v>
      </c>
      <c r="D58" s="31" t="s">
        <v>92</v>
      </c>
      <c r="E58" s="30" t="s">
        <v>40</v>
      </c>
      <c r="F58" s="32">
        <v>60</v>
      </c>
      <c r="G58" s="33">
        <v>1900</v>
      </c>
      <c r="H58" s="33">
        <f>G58*I9</f>
        <v>2364.5499999999997</v>
      </c>
      <c r="I58" s="33">
        <f t="shared" si="3"/>
        <v>141872.99999999997</v>
      </c>
      <c r="K58" s="44"/>
    </row>
    <row r="59" spans="1:11" ht="44.25" customHeight="1" x14ac:dyDescent="0.2">
      <c r="A59" s="29" t="s">
        <v>252</v>
      </c>
      <c r="B59" s="39" t="s">
        <v>135</v>
      </c>
      <c r="C59" s="30" t="s">
        <v>134</v>
      </c>
      <c r="D59" s="31" t="s">
        <v>133</v>
      </c>
      <c r="E59" s="30" t="s">
        <v>40</v>
      </c>
      <c r="F59" s="32">
        <v>500</v>
      </c>
      <c r="G59" s="33">
        <v>133.69999999999999</v>
      </c>
      <c r="H59" s="33">
        <f>G59*I9</f>
        <v>166.38964999999999</v>
      </c>
      <c r="I59" s="33">
        <f t="shared" si="3"/>
        <v>83194.824999999997</v>
      </c>
      <c r="K59" s="44"/>
    </row>
    <row r="60" spans="1:11" ht="60" x14ac:dyDescent="0.2">
      <c r="A60" s="29" t="s">
        <v>253</v>
      </c>
      <c r="B60" s="29" t="s">
        <v>86</v>
      </c>
      <c r="C60" s="30" t="s">
        <v>87</v>
      </c>
      <c r="D60" s="31" t="s">
        <v>88</v>
      </c>
      <c r="E60" s="30" t="s">
        <v>8</v>
      </c>
      <c r="F60" s="32">
        <v>1000</v>
      </c>
      <c r="G60" s="33">
        <v>42.5</v>
      </c>
      <c r="H60" s="33">
        <f>G60*I9</f>
        <v>52.891249999999999</v>
      </c>
      <c r="I60" s="33">
        <f t="shared" si="3"/>
        <v>52891.25</v>
      </c>
      <c r="K60" s="44"/>
    </row>
    <row r="61" spans="1:11" ht="135" x14ac:dyDescent="0.2">
      <c r="A61" s="29" t="s">
        <v>254</v>
      </c>
      <c r="B61" s="29" t="s">
        <v>90</v>
      </c>
      <c r="C61" s="30" t="s">
        <v>65</v>
      </c>
      <c r="D61" s="31" t="s">
        <v>89</v>
      </c>
      <c r="E61" s="30" t="s">
        <v>8</v>
      </c>
      <c r="F61" s="32">
        <v>1500</v>
      </c>
      <c r="G61" s="33">
        <v>24.13</v>
      </c>
      <c r="H61" s="33">
        <f>G61*I9</f>
        <v>30.029784999999997</v>
      </c>
      <c r="I61" s="33">
        <f t="shared" si="3"/>
        <v>45044.677499999998</v>
      </c>
      <c r="K61" s="44"/>
    </row>
    <row r="62" spans="1:11" ht="150" x14ac:dyDescent="0.2">
      <c r="A62" s="29" t="s">
        <v>255</v>
      </c>
      <c r="B62" s="29" t="s">
        <v>136</v>
      </c>
      <c r="C62" s="30" t="s">
        <v>213</v>
      </c>
      <c r="D62" s="31" t="s">
        <v>224</v>
      </c>
      <c r="E62" s="30" t="s">
        <v>22</v>
      </c>
      <c r="F62" s="32">
        <v>250</v>
      </c>
      <c r="G62" s="33">
        <v>701.11</v>
      </c>
      <c r="H62" s="33">
        <f>G62*I9</f>
        <v>872.53139499999997</v>
      </c>
      <c r="I62" s="33">
        <f t="shared" si="3"/>
        <v>218132.84875</v>
      </c>
      <c r="K62" s="44"/>
    </row>
    <row r="63" spans="1:11" ht="45" x14ac:dyDescent="0.2">
      <c r="A63" s="29" t="s">
        <v>256</v>
      </c>
      <c r="B63" s="29" t="s">
        <v>143</v>
      </c>
      <c r="C63" s="30" t="s">
        <v>144</v>
      </c>
      <c r="D63" s="31" t="s">
        <v>138</v>
      </c>
      <c r="E63" s="30" t="s">
        <v>22</v>
      </c>
      <c r="F63" s="32">
        <v>250</v>
      </c>
      <c r="G63" s="33">
        <v>1.2</v>
      </c>
      <c r="H63" s="33">
        <f>G63*I9</f>
        <v>1.4933999999999998</v>
      </c>
      <c r="I63" s="33">
        <f t="shared" si="3"/>
        <v>373.34999999999997</v>
      </c>
      <c r="K63" s="44"/>
    </row>
    <row r="64" spans="1:11" ht="45" x14ac:dyDescent="0.2">
      <c r="A64" s="29" t="s">
        <v>257</v>
      </c>
      <c r="B64" s="29" t="s">
        <v>145</v>
      </c>
      <c r="C64" s="30" t="s">
        <v>146</v>
      </c>
      <c r="D64" s="31" t="s">
        <v>139</v>
      </c>
      <c r="E64" s="30" t="s">
        <v>147</v>
      </c>
      <c r="F64" s="32">
        <v>2500</v>
      </c>
      <c r="G64" s="33">
        <v>0.8</v>
      </c>
      <c r="H64" s="33">
        <f>G64*I9</f>
        <v>0.99560000000000004</v>
      </c>
      <c r="I64" s="33">
        <f t="shared" si="3"/>
        <v>2489</v>
      </c>
      <c r="K64" s="44"/>
    </row>
    <row r="65" spans="1:11" ht="75" x14ac:dyDescent="0.2">
      <c r="A65" s="29" t="s">
        <v>258</v>
      </c>
      <c r="B65" s="29" t="s">
        <v>148</v>
      </c>
      <c r="C65" s="30" t="s">
        <v>65</v>
      </c>
      <c r="D65" s="31" t="s">
        <v>137</v>
      </c>
      <c r="E65" s="30" t="s">
        <v>149</v>
      </c>
      <c r="F65" s="32">
        <v>2500</v>
      </c>
      <c r="G65" s="33">
        <v>1.36</v>
      </c>
      <c r="H65" s="33">
        <f>G65*I9</f>
        <v>1.69252</v>
      </c>
      <c r="I65" s="33">
        <f t="shared" si="3"/>
        <v>4231.3</v>
      </c>
      <c r="K65" s="44"/>
    </row>
    <row r="66" spans="1:11" ht="60" x14ac:dyDescent="0.2">
      <c r="A66" s="29" t="s">
        <v>259</v>
      </c>
      <c r="B66" s="29" t="s">
        <v>215</v>
      </c>
      <c r="C66" s="30" t="s">
        <v>216</v>
      </c>
      <c r="D66" s="31" t="s">
        <v>214</v>
      </c>
      <c r="E66" s="30" t="s">
        <v>57</v>
      </c>
      <c r="F66" s="32">
        <v>5625</v>
      </c>
      <c r="G66" s="33">
        <v>6.75</v>
      </c>
      <c r="H66" s="33">
        <f>G66*I9</f>
        <v>8.4003750000000004</v>
      </c>
      <c r="I66" s="33">
        <f t="shared" si="3"/>
        <v>47252.109375</v>
      </c>
      <c r="K66" s="44"/>
    </row>
    <row r="67" spans="1:11" ht="45" x14ac:dyDescent="0.2">
      <c r="A67" s="29" t="s">
        <v>260</v>
      </c>
      <c r="B67" s="29" t="s">
        <v>222</v>
      </c>
      <c r="C67" s="30" t="s">
        <v>223</v>
      </c>
      <c r="D67" s="31" t="s">
        <v>220</v>
      </c>
      <c r="E67" s="30" t="s">
        <v>221</v>
      </c>
      <c r="F67" s="32">
        <v>2500</v>
      </c>
      <c r="G67" s="33">
        <v>0.48</v>
      </c>
      <c r="H67" s="33">
        <f>G67*I9</f>
        <v>0.59736</v>
      </c>
      <c r="I67" s="33">
        <f t="shared" si="3"/>
        <v>1493.4</v>
      </c>
      <c r="K67" s="44"/>
    </row>
    <row r="68" spans="1:11" ht="75" x14ac:dyDescent="0.2">
      <c r="A68" s="29" t="s">
        <v>261</v>
      </c>
      <c r="B68" s="29" t="s">
        <v>218</v>
      </c>
      <c r="C68" s="30" t="s">
        <v>219</v>
      </c>
      <c r="D68" s="31" t="s">
        <v>217</v>
      </c>
      <c r="E68" s="30" t="s">
        <v>57</v>
      </c>
      <c r="F68" s="32">
        <v>5625</v>
      </c>
      <c r="G68" s="33">
        <v>1.42</v>
      </c>
      <c r="H68" s="33">
        <f>G68*I9</f>
        <v>1.7671899999999998</v>
      </c>
      <c r="I68" s="33">
        <f t="shared" si="3"/>
        <v>9940.4437499999985</v>
      </c>
      <c r="K68" s="44"/>
    </row>
    <row r="69" spans="1:11" ht="45" x14ac:dyDescent="0.2">
      <c r="A69" s="29" t="s">
        <v>262</v>
      </c>
      <c r="B69" s="29" t="s">
        <v>222</v>
      </c>
      <c r="C69" s="30" t="s">
        <v>223</v>
      </c>
      <c r="D69" s="31" t="s">
        <v>220</v>
      </c>
      <c r="E69" s="30" t="s">
        <v>221</v>
      </c>
      <c r="F69" s="32">
        <v>2500</v>
      </c>
      <c r="G69" s="33">
        <v>0.48</v>
      </c>
      <c r="H69" s="33">
        <f>G69*I9</f>
        <v>0.59736</v>
      </c>
      <c r="I69" s="33">
        <f t="shared" si="3"/>
        <v>1493.4</v>
      </c>
      <c r="K69" s="44"/>
    </row>
    <row r="70" spans="1:11" s="20" customFormat="1" ht="21" customHeight="1" x14ac:dyDescent="0.2">
      <c r="A70" s="37">
        <v>7</v>
      </c>
      <c r="B70" s="61" t="s">
        <v>99</v>
      </c>
      <c r="C70" s="62"/>
      <c r="D70" s="62"/>
      <c r="E70" s="62"/>
      <c r="F70" s="63"/>
      <c r="G70" s="41"/>
      <c r="H70" s="41"/>
      <c r="I70" s="38">
        <f>SUM(I71:I73)</f>
        <v>72976.235499999995</v>
      </c>
      <c r="K70" s="44"/>
    </row>
    <row r="71" spans="1:11" ht="30" x14ac:dyDescent="0.2">
      <c r="A71" s="29" t="s">
        <v>178</v>
      </c>
      <c r="B71" s="29" t="s">
        <v>150</v>
      </c>
      <c r="C71" s="30" t="s">
        <v>151</v>
      </c>
      <c r="D71" s="31" t="s">
        <v>100</v>
      </c>
      <c r="E71" s="30" t="s">
        <v>57</v>
      </c>
      <c r="F71" s="32">
        <v>800</v>
      </c>
      <c r="G71" s="33">
        <v>38.51</v>
      </c>
      <c r="H71" s="33">
        <f>G71*I9</f>
        <v>47.925694999999997</v>
      </c>
      <c r="I71" s="33">
        <f>F71*H71</f>
        <v>38340.555999999997</v>
      </c>
      <c r="K71" s="44"/>
    </row>
    <row r="72" spans="1:11" ht="90" x14ac:dyDescent="0.2">
      <c r="A72" s="29" t="s">
        <v>179</v>
      </c>
      <c r="B72" s="29" t="s">
        <v>152</v>
      </c>
      <c r="C72" s="30" t="s">
        <v>153</v>
      </c>
      <c r="D72" s="31" t="s">
        <v>101</v>
      </c>
      <c r="E72" s="30" t="s">
        <v>57</v>
      </c>
      <c r="F72" s="32">
        <v>200</v>
      </c>
      <c r="G72" s="33">
        <v>102.46</v>
      </c>
      <c r="H72" s="33">
        <f>G72*I9</f>
        <v>127.51146999999999</v>
      </c>
      <c r="I72" s="33">
        <f t="shared" ref="I72:I73" si="4">F72*H72</f>
        <v>25502.293999999998</v>
      </c>
      <c r="K72" s="44"/>
    </row>
    <row r="73" spans="1:11" ht="30" x14ac:dyDescent="0.2">
      <c r="A73" s="29" t="s">
        <v>263</v>
      </c>
      <c r="B73" s="29" t="s">
        <v>154</v>
      </c>
      <c r="C73" s="30" t="s">
        <v>155</v>
      </c>
      <c r="D73" s="31" t="s">
        <v>102</v>
      </c>
      <c r="E73" s="30" t="s">
        <v>8</v>
      </c>
      <c r="F73" s="32">
        <v>100</v>
      </c>
      <c r="G73" s="33">
        <v>73.39</v>
      </c>
      <c r="H73" s="33">
        <f>G73*I9</f>
        <v>91.333855</v>
      </c>
      <c r="I73" s="33">
        <f t="shared" si="4"/>
        <v>9133.3855000000003</v>
      </c>
      <c r="K73" s="44"/>
    </row>
    <row r="74" spans="1:11" s="10" customFormat="1" ht="24.75" customHeight="1" x14ac:dyDescent="0.2">
      <c r="A74" s="37">
        <v>8</v>
      </c>
      <c r="B74" s="61" t="s">
        <v>49</v>
      </c>
      <c r="C74" s="62"/>
      <c r="D74" s="62"/>
      <c r="E74" s="62"/>
      <c r="F74" s="63"/>
      <c r="G74" s="41"/>
      <c r="H74" s="41"/>
      <c r="I74" s="38">
        <f>SUM(I75:I76)</f>
        <v>93337.499999999985</v>
      </c>
      <c r="K74" s="44"/>
    </row>
    <row r="75" spans="1:11" ht="165" x14ac:dyDescent="0.2">
      <c r="A75" s="29" t="s">
        <v>188</v>
      </c>
      <c r="B75" s="29" t="s">
        <v>25</v>
      </c>
      <c r="C75" s="30" t="s">
        <v>65</v>
      </c>
      <c r="D75" s="31" t="s">
        <v>45</v>
      </c>
      <c r="E75" s="30" t="s">
        <v>8</v>
      </c>
      <c r="F75" s="32">
        <v>500</v>
      </c>
      <c r="G75" s="33">
        <v>50</v>
      </c>
      <c r="H75" s="33">
        <f>G75*I9</f>
        <v>62.224999999999994</v>
      </c>
      <c r="I75" s="33">
        <f>F75*H75</f>
        <v>31112.499999999996</v>
      </c>
      <c r="K75" s="44"/>
    </row>
    <row r="76" spans="1:11" ht="135" x14ac:dyDescent="0.2">
      <c r="A76" s="29" t="s">
        <v>264</v>
      </c>
      <c r="B76" s="29" t="s">
        <v>25</v>
      </c>
      <c r="C76" s="30" t="s">
        <v>65</v>
      </c>
      <c r="D76" s="31" t="s">
        <v>46</v>
      </c>
      <c r="E76" s="30" t="s">
        <v>8</v>
      </c>
      <c r="F76" s="32">
        <v>500</v>
      </c>
      <c r="G76" s="33">
        <v>100</v>
      </c>
      <c r="H76" s="33">
        <f>G76*I9</f>
        <v>124.44999999999999</v>
      </c>
      <c r="I76" s="33">
        <f>F76*H76</f>
        <v>62224.999999999993</v>
      </c>
      <c r="K76" s="44"/>
    </row>
    <row r="77" spans="1:11" ht="15.75" customHeight="1" x14ac:dyDescent="0.2">
      <c r="A77" s="37">
        <v>9</v>
      </c>
      <c r="B77" s="61" t="s">
        <v>184</v>
      </c>
      <c r="C77" s="62"/>
      <c r="D77" s="62"/>
      <c r="E77" s="62"/>
      <c r="F77" s="63"/>
      <c r="G77" s="41"/>
      <c r="H77" s="41"/>
      <c r="I77" s="38">
        <f>I78</f>
        <v>10670.965250000001</v>
      </c>
      <c r="K77" s="44"/>
    </row>
    <row r="78" spans="1:11" ht="105" x14ac:dyDescent="0.2">
      <c r="A78" s="29" t="s">
        <v>265</v>
      </c>
      <c r="B78" s="40">
        <v>5901</v>
      </c>
      <c r="C78" s="30" t="s">
        <v>186</v>
      </c>
      <c r="D78" s="31" t="s">
        <v>185</v>
      </c>
      <c r="E78" s="30" t="s">
        <v>187</v>
      </c>
      <c r="F78" s="32">
        <v>50</v>
      </c>
      <c r="G78" s="33">
        <v>171.49</v>
      </c>
      <c r="H78" s="33">
        <f>G78*I9</f>
        <v>213.41930500000001</v>
      </c>
      <c r="I78" s="33">
        <f>F78*H78</f>
        <v>10670.965250000001</v>
      </c>
      <c r="K78" s="44"/>
    </row>
    <row r="79" spans="1:11" x14ac:dyDescent="0.2">
      <c r="A79" s="51" t="s">
        <v>4</v>
      </c>
      <c r="B79" s="51"/>
      <c r="C79" s="51"/>
      <c r="D79" s="51"/>
      <c r="E79" s="51"/>
      <c r="F79" s="51"/>
      <c r="G79" s="51"/>
      <c r="H79" s="51"/>
      <c r="I79" s="52">
        <f>I11+I20+I22+I31+I33+I55+I70+I74+I77</f>
        <v>3605754.6136034052</v>
      </c>
    </row>
    <row r="80" spans="1:11" x14ac:dyDescent="0.2">
      <c r="A80" s="51"/>
      <c r="B80" s="51"/>
      <c r="C80" s="51"/>
      <c r="D80" s="51"/>
      <c r="E80" s="51"/>
      <c r="F80" s="51"/>
      <c r="G80" s="51"/>
      <c r="H80" s="51"/>
      <c r="I80" s="52"/>
    </row>
    <row r="81" spans="1:4" ht="98.25" customHeight="1" x14ac:dyDescent="0.2"/>
    <row r="82" spans="1:4" x14ac:dyDescent="0.2">
      <c r="A82" s="45" t="s">
        <v>190</v>
      </c>
      <c r="B82" s="45"/>
      <c r="C82" s="45"/>
      <c r="D82" s="45"/>
    </row>
    <row r="83" spans="1:4" ht="10.5" customHeight="1" x14ac:dyDescent="0.2">
      <c r="A83" s="45"/>
      <c r="B83" s="45"/>
      <c r="C83" s="45"/>
      <c r="D83" s="45"/>
    </row>
    <row r="84" spans="1:4" x14ac:dyDescent="0.2">
      <c r="A84" s="46" t="s">
        <v>191</v>
      </c>
      <c r="B84" s="46"/>
      <c r="C84" s="46"/>
      <c r="D84" s="46"/>
    </row>
    <row r="85" spans="1:4" ht="33.75" customHeight="1" x14ac:dyDescent="0.2">
      <c r="A85" s="46"/>
      <c r="B85" s="46"/>
      <c r="C85" s="46"/>
      <c r="D85" s="46"/>
    </row>
    <row r="86" spans="1:4" ht="18.75" x14ac:dyDescent="0.3">
      <c r="A86" s="46" t="s">
        <v>192</v>
      </c>
      <c r="B86" s="46"/>
      <c r="C86" s="46"/>
      <c r="D86" s="46"/>
    </row>
    <row r="87" spans="1:4" ht="18.75" x14ac:dyDescent="0.3">
      <c r="A87" s="21"/>
      <c r="B87" s="21"/>
      <c r="C87" s="21"/>
      <c r="D87" s="21"/>
    </row>
    <row r="88" spans="1:4" ht="18.75" x14ac:dyDescent="0.2">
      <c r="A88" s="45" t="s">
        <v>266</v>
      </c>
      <c r="B88" s="45"/>
      <c r="C88" s="45"/>
      <c r="D88" s="45"/>
    </row>
  </sheetData>
  <sheetProtection algorithmName="SHA-512" hashValue="VI9WrccfTBRyRUTB+6NkohuOiqUGrxD3JZUseokny+an7pBZwKKz05OgrkEc5FSKaYdxMRD6TpcAcTzASbTsJg==" saltValue="/iBqBtAxL51SlXKqHoJlXw==" spinCount="100000" sheet="1" formatCells="0" formatColumns="0" formatRows="0" insertColumns="0" insertRows="0" insertHyperlinks="0" deleteColumns="0" deleteRows="0" sort="0" autoFilter="0" pivotTables="0"/>
  <protectedRanges>
    <protectedRange sqref="G12:G78" name="Intervalo1"/>
  </protectedRanges>
  <mergeCells count="30">
    <mergeCell ref="B70:F70"/>
    <mergeCell ref="B74:F74"/>
    <mergeCell ref="B33:F33"/>
    <mergeCell ref="B55:F55"/>
    <mergeCell ref="B20:F20"/>
    <mergeCell ref="A5:F6"/>
    <mergeCell ref="G5:H6"/>
    <mergeCell ref="B10:C10"/>
    <mergeCell ref="D1:G1"/>
    <mergeCell ref="H1:I1"/>
    <mergeCell ref="A1:C1"/>
    <mergeCell ref="B11:F11"/>
    <mergeCell ref="B22:F22"/>
    <mergeCell ref="I5:I6"/>
    <mergeCell ref="A82:D83"/>
    <mergeCell ref="A84:D85"/>
    <mergeCell ref="A86:D86"/>
    <mergeCell ref="A88:D88"/>
    <mergeCell ref="A3:I3"/>
    <mergeCell ref="G8:G9"/>
    <mergeCell ref="F8:F9"/>
    <mergeCell ref="A4:I4"/>
    <mergeCell ref="A79:H80"/>
    <mergeCell ref="I79:I80"/>
    <mergeCell ref="A7:E7"/>
    <mergeCell ref="F7:I7"/>
    <mergeCell ref="A8:E8"/>
    <mergeCell ref="A9:E9"/>
    <mergeCell ref="B77:F77"/>
    <mergeCell ref="B31:F31"/>
  </mergeCells>
  <pageMargins left="0.7" right="0.7" top="0.75" bottom="0.75" header="0.3" footer="0.3"/>
  <pageSetup paperSize="9"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ORÇAMENTÁRIA</vt:lpstr>
      <vt:lpstr>'PLANILHA ORÇAMENTÁRIA'!Area_de_impressao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PROCESSO LICITATÓRIO:</dc:title>
  <dc:creator>Machado Teste</dc:creator>
  <cp:lastModifiedBy>User</cp:lastModifiedBy>
  <cp:lastPrinted>2020-04-23T16:48:00Z</cp:lastPrinted>
  <dcterms:created xsi:type="dcterms:W3CDTF">2019-10-14T13:49:34Z</dcterms:created>
  <dcterms:modified xsi:type="dcterms:W3CDTF">2020-04-23T17:08:23Z</dcterms:modified>
</cp:coreProperties>
</file>