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William Obras\Desktop\SANTA ROSA 2021\"/>
    </mc:Choice>
  </mc:AlternateContent>
  <bookViews>
    <workbookView xWindow="0" yWindow="0" windowWidth="23730" windowHeight="9195" tabRatio="359"/>
  </bookViews>
  <sheets>
    <sheet name="ESCOLA SANTA ROSA" sheetId="7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'ESCOLA SANTA ROSA'!$B$13:$J$515</definedName>
    <definedName name="_p.reatia">#REF!</definedName>
    <definedName name="_potencia">#REF!</definedName>
    <definedName name="_Print_Area_MI">#REF!</definedName>
    <definedName name="_Rendimento">#REF!</definedName>
    <definedName name="_rev." localSheetId="0">#REF!</definedName>
    <definedName name="_rev.">#REF!</definedName>
    <definedName name="_Subestação">#REF!</definedName>
    <definedName name="_tabelaDenominação">#REF!</definedName>
    <definedName name="_Tag_Carga">#REF!</definedName>
    <definedName name="_Tag_CCM">#REF!</definedName>
    <definedName name="_Titulos_Impressão_IM" localSheetId="0">[1]MCBR!#REF!</definedName>
    <definedName name="_Titulos_Impressão_IM">[1]MCBR!#REF!</definedName>
    <definedName name="_wrn.pendenci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X">'[1]#REF'!$A$7</definedName>
    <definedName name="A">#REF!</definedName>
    <definedName name="A1OO" localSheetId="0">[2]LISTAGEM!#REF!</definedName>
    <definedName name="A1OO">[2]LISTAGEM!#REF!</definedName>
    <definedName name="AA1OO" localSheetId="0">[2]LISTAGEM!#REF!</definedName>
    <definedName name="AA1OO">[2]LISTAGEM!#REF!</definedName>
    <definedName name="agu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NILHAS1">#REF!</definedName>
    <definedName name="_xlnm.Print_Area" localSheetId="0">'ESCOLA SANTA ROSA'!$B$2:$P$517</definedName>
    <definedName name="Área_impressão_IM">#N/A</definedName>
    <definedName name="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uxiliar">#REF!</definedName>
    <definedName name="_xlnm.Database">#REF!</definedName>
    <definedName name="bbbbvvvvvvv">#REF!</definedName>
    <definedName name="caix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aix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argos_Salários" localSheetId="0">[3]Wages!#REF!</definedName>
    <definedName name="Cargos_Salários">[3]Wages!#REF!</definedName>
    <definedName name="CCM">#REF!</definedName>
    <definedName name="ccvcxvxc">#REF!</definedName>
    <definedName name="CMC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t" localSheetId="0">#REF!</definedName>
    <definedName name="ct">#REF!</definedName>
    <definedName name="CT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u">#REF!</definedName>
    <definedName name="DD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DDDDDD">#REF!</definedName>
    <definedName name="dddddddddddd">#REF!</definedName>
    <definedName name="Denominação">#REF!</definedName>
    <definedName name="DESCRITIVO1">#REF!</definedName>
    <definedName name="eee">#REF!</definedName>
    <definedName name="eeeeeeeeeeeeeeee">#REF!</definedName>
    <definedName name="eewr">#REF!</definedName>
    <definedName name="ersrwerwer">#REF!</definedName>
    <definedName name="ewerwe">#REF!</definedName>
    <definedName name="f">#REF!</definedName>
    <definedName name="FFTY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l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ggggg">#REF!</definedName>
    <definedName name="GJ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K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ranulometria">#REF!</definedName>
    <definedName name="GUI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KKKKK">#REF!</definedName>
    <definedName name="LIST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NT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STER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M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ESTRE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nnnnnnnnnn">#REF!</definedName>
    <definedName name="P">#REF!</definedName>
    <definedName name="P.Aparente">#REF!</definedName>
    <definedName name="P.Reatia">#REF!</definedName>
    <definedName name="pativar">#REF!</definedName>
    <definedName name="pendencias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encias3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otencia">#REF!</definedName>
    <definedName name="Print_Area_MI">#REF!</definedName>
    <definedName name="Rendimento">#REF!</definedName>
    <definedName name="resultadorendimento">#REF!</definedName>
    <definedName name="REV." localSheetId="0">#REF!</definedName>
    <definedName name="REV.">#REF!</definedName>
    <definedName name="s">#REF!</definedName>
    <definedName name="sa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fsdfsd">#REF!</definedName>
    <definedName name="S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RT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T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sss">#REF!</definedName>
    <definedName name="Subestação">#REF!</definedName>
    <definedName name="t">#REF!</definedName>
    <definedName name="tabelaDenominação">#REF!</definedName>
    <definedName name="Tag_Carga">#REF!</definedName>
    <definedName name="Tag_CCM">#REF!</definedName>
    <definedName name="teeeeeeee">#REF!</definedName>
    <definedName name="teste">#REF!</definedName>
    <definedName name="teste1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teteetete">#REF!</definedName>
    <definedName name="_xlnm.Print_Titles" localSheetId="0">'ESCOLA SANTA ROSA'!$2:$13</definedName>
    <definedName name="Títulos_impressão_IM" localSheetId="0">[4]MCBR!#REF!</definedName>
    <definedName name="Títulos_impressão_IM">[4]MCBR!#REF!</definedName>
    <definedName name="tttttt">#REF!</definedName>
    <definedName name="tttttttt">#REF!</definedName>
    <definedName name="UI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VC">#REF!</definedName>
    <definedName name="w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ersdfsdscs">#REF!</definedName>
    <definedName name="werwe">#REF!</definedName>
    <definedName name="werwerwerew">#REF!</definedName>
    <definedName name="werwerwerwe">#REF!</definedName>
    <definedName name="werwrwerwerwe">#REF!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">#REF!</definedName>
    <definedName name="xxxx">#REF!</definedName>
  </definedNames>
  <calcPr calcId="152511"/>
</workbook>
</file>

<file path=xl/calcChain.xml><?xml version="1.0" encoding="utf-8"?>
<calcChain xmlns="http://schemas.openxmlformats.org/spreadsheetml/2006/main">
  <c r="J389" i="7" l="1"/>
  <c r="J390" i="7"/>
  <c r="J388" i="7"/>
  <c r="J384" i="7" l="1"/>
  <c r="L384" i="7"/>
  <c r="N384" i="7"/>
  <c r="P384" i="7"/>
  <c r="J506" i="7" l="1"/>
  <c r="J505" i="7"/>
  <c r="H244" i="7"/>
  <c r="J323" i="7"/>
  <c r="J440" i="7"/>
  <c r="J447" i="7"/>
  <c r="J383" i="7"/>
  <c r="J352" i="7"/>
  <c r="J353" i="7"/>
  <c r="J359" i="7"/>
  <c r="J360" i="7"/>
  <c r="J367" i="7"/>
  <c r="J368" i="7"/>
  <c r="J374" i="7"/>
  <c r="J375" i="7"/>
  <c r="J295" i="7"/>
  <c r="J302" i="7"/>
  <c r="J303" i="7"/>
  <c r="J304" i="7"/>
  <c r="J314" i="7"/>
  <c r="J322" i="7"/>
  <c r="J324" i="7"/>
  <c r="J327" i="7"/>
  <c r="J328" i="7"/>
  <c r="J329" i="7"/>
  <c r="J341" i="7"/>
  <c r="J292" i="7"/>
  <c r="J274" i="7"/>
  <c r="J278" i="7"/>
  <c r="J263" i="7"/>
  <c r="J252" i="7"/>
  <c r="J243" i="7"/>
  <c r="J244" i="7"/>
  <c r="J245" i="7"/>
  <c r="J181" i="7" l="1"/>
  <c r="J162" i="7"/>
  <c r="J136" i="7" l="1"/>
  <c r="J137" i="7"/>
  <c r="J153" i="7"/>
  <c r="J134" i="7"/>
  <c r="J102" i="7" l="1"/>
  <c r="J103" i="7"/>
  <c r="J104" i="7"/>
  <c r="J105" i="7"/>
  <c r="J106" i="7"/>
  <c r="J107" i="7"/>
  <c r="J101" i="7"/>
  <c r="J96" i="7"/>
  <c r="J97" i="7"/>
  <c r="J95" i="7"/>
  <c r="J92" i="7"/>
  <c r="J87" i="7"/>
  <c r="J88" i="7"/>
  <c r="J89" i="7"/>
  <c r="J86" i="7"/>
  <c r="J78" i="7"/>
  <c r="J79" i="7"/>
  <c r="J80" i="7"/>
  <c r="J81" i="7"/>
  <c r="J82" i="7"/>
  <c r="J83" i="7"/>
  <c r="J77" i="7"/>
  <c r="J74" i="7"/>
  <c r="J73" i="7"/>
  <c r="J61" i="7"/>
  <c r="J62" i="7"/>
  <c r="J63" i="7"/>
  <c r="J64" i="7"/>
  <c r="J65" i="7"/>
  <c r="J66" i="7"/>
  <c r="J67" i="7"/>
  <c r="J68" i="7"/>
  <c r="J69" i="7"/>
  <c r="J70" i="7"/>
  <c r="J60" i="7"/>
  <c r="J48" i="7"/>
  <c r="J49" i="7"/>
  <c r="J50" i="7"/>
  <c r="J51" i="7"/>
  <c r="J52" i="7"/>
  <c r="J53" i="7"/>
  <c r="J54" i="7"/>
  <c r="J55" i="7"/>
  <c r="J56" i="7"/>
  <c r="J57" i="7"/>
  <c r="J47" i="7"/>
  <c r="J40" i="7"/>
  <c r="J41" i="7"/>
  <c r="J42" i="7"/>
  <c r="J43" i="7"/>
  <c r="J44" i="7"/>
  <c r="J39" i="7"/>
  <c r="J30" i="7"/>
  <c r="J31" i="7"/>
  <c r="J32" i="7"/>
  <c r="J33" i="7"/>
  <c r="J34" i="7"/>
  <c r="J35" i="7"/>
  <c r="J36" i="7"/>
  <c r="J29" i="7"/>
  <c r="J23" i="7"/>
  <c r="J24" i="7"/>
  <c r="J22" i="7"/>
  <c r="J19" i="7"/>
  <c r="J16" i="7"/>
  <c r="J509" i="7"/>
  <c r="J495" i="7"/>
  <c r="J478" i="7"/>
  <c r="J475" i="7"/>
  <c r="J474" i="7"/>
  <c r="J435" i="7"/>
  <c r="J436" i="7"/>
  <c r="J437" i="7"/>
  <c r="J438" i="7"/>
  <c r="J439" i="7"/>
  <c r="J441" i="7"/>
  <c r="J442" i="7"/>
  <c r="J443" i="7"/>
  <c r="J444" i="7"/>
  <c r="J445" i="7"/>
  <c r="J446" i="7"/>
  <c r="J448" i="7"/>
  <c r="J449" i="7"/>
  <c r="J450" i="7"/>
  <c r="J434" i="7"/>
  <c r="J408" i="7"/>
  <c r="J409" i="7"/>
  <c r="J410" i="7"/>
  <c r="J407" i="7"/>
  <c r="J400" i="7"/>
  <c r="J402" i="7"/>
  <c r="J403" i="7"/>
  <c r="J398" i="7"/>
  <c r="J385" i="7"/>
  <c r="J293" i="7"/>
  <c r="J294" i="7"/>
  <c r="J296" i="7"/>
  <c r="J297" i="7"/>
  <c r="J326" i="7"/>
  <c r="J336" i="7"/>
  <c r="J212" i="7"/>
  <c r="J209" i="7"/>
  <c r="J208" i="7"/>
  <c r="J154" i="7"/>
  <c r="J155" i="7"/>
  <c r="J156" i="7"/>
  <c r="J157" i="7"/>
  <c r="J127" i="7"/>
  <c r="J126" i="7"/>
  <c r="J118" i="7"/>
  <c r="J411" i="7" l="1"/>
  <c r="J90" i="7"/>
  <c r="J482" i="7"/>
  <c r="J483" i="7"/>
  <c r="J484" i="7"/>
  <c r="J487" i="7"/>
  <c r="J488" i="7"/>
  <c r="J489" i="7"/>
  <c r="J490" i="7"/>
  <c r="J491" i="7"/>
  <c r="J494" i="7"/>
  <c r="J498" i="7" s="1"/>
  <c r="J496" i="7"/>
  <c r="J497" i="7"/>
  <c r="J500" i="7"/>
  <c r="J501" i="7"/>
  <c r="J502" i="7"/>
  <c r="J481" i="7"/>
  <c r="J468" i="7"/>
  <c r="J465" i="7"/>
  <c r="J466" i="7"/>
  <c r="J467" i="7"/>
  <c r="J469" i="7"/>
  <c r="J470" i="7"/>
  <c r="J455" i="7"/>
  <c r="J456" i="7"/>
  <c r="J457" i="7"/>
  <c r="J458" i="7"/>
  <c r="J459" i="7"/>
  <c r="J460" i="7"/>
  <c r="J461" i="7"/>
  <c r="J462" i="7"/>
  <c r="J454" i="7"/>
  <c r="J425" i="7"/>
  <c r="J426" i="7"/>
  <c r="J427" i="7"/>
  <c r="J428" i="7"/>
  <c r="J429" i="7"/>
  <c r="J430" i="7"/>
  <c r="J431" i="7"/>
  <c r="J415" i="7"/>
  <c r="J416" i="7"/>
  <c r="J417" i="7"/>
  <c r="J418" i="7"/>
  <c r="J419" i="7"/>
  <c r="J420" i="7"/>
  <c r="J421" i="7"/>
  <c r="J422" i="7"/>
  <c r="J414" i="7"/>
  <c r="J401" i="7"/>
  <c r="J404" i="7"/>
  <c r="J399" i="7"/>
  <c r="J405" i="7" s="1"/>
  <c r="J396" i="7" s="1"/>
  <c r="J393" i="7"/>
  <c r="J394" i="7"/>
  <c r="J379" i="7"/>
  <c r="J380" i="7"/>
  <c r="J381" i="7"/>
  <c r="J382" i="7"/>
  <c r="J386" i="7"/>
  <c r="J387" i="7"/>
  <c r="J369" i="7"/>
  <c r="J370" i="7"/>
  <c r="J371" i="7"/>
  <c r="J372" i="7"/>
  <c r="J373" i="7"/>
  <c r="J366" i="7"/>
  <c r="J361" i="7"/>
  <c r="J362" i="7"/>
  <c r="J363" i="7"/>
  <c r="J364" i="7"/>
  <c r="J365" i="7"/>
  <c r="J348" i="7"/>
  <c r="J349" i="7"/>
  <c r="J350" i="7"/>
  <c r="J351" i="7"/>
  <c r="J354" i="7"/>
  <c r="J355" i="7"/>
  <c r="J356" i="7"/>
  <c r="J357" i="7"/>
  <c r="J358" i="7"/>
  <c r="J342" i="7"/>
  <c r="J343" i="7"/>
  <c r="J344" i="7"/>
  <c r="J345" i="7"/>
  <c r="J330" i="7"/>
  <c r="J331" i="7"/>
  <c r="J332" i="7"/>
  <c r="J333" i="7"/>
  <c r="J334" i="7"/>
  <c r="J335" i="7"/>
  <c r="J337" i="7"/>
  <c r="J338" i="7"/>
  <c r="J339" i="7"/>
  <c r="J340" i="7"/>
  <c r="J325" i="7"/>
  <c r="J305" i="7"/>
  <c r="J306" i="7"/>
  <c r="J307" i="7"/>
  <c r="J308" i="7"/>
  <c r="J309" i="7"/>
  <c r="J310" i="7"/>
  <c r="J311" i="7"/>
  <c r="J312" i="7"/>
  <c r="J313" i="7"/>
  <c r="J315" i="7"/>
  <c r="J316" i="7"/>
  <c r="J317" i="7"/>
  <c r="J318" i="7"/>
  <c r="J319" i="7"/>
  <c r="J320" i="7"/>
  <c r="J321" i="7"/>
  <c r="J301" i="7"/>
  <c r="J299" i="7"/>
  <c r="J300" i="7"/>
  <c r="J298" i="7"/>
  <c r="J432" i="7" l="1"/>
  <c r="J471" i="7"/>
  <c r="J391" i="7"/>
  <c r="J423" i="7"/>
  <c r="J412" i="7" s="1"/>
  <c r="J463" i="7"/>
  <c r="J346" i="7"/>
  <c r="J291" i="7" s="1"/>
  <c r="J376" i="7"/>
  <c r="J347" i="7" s="1"/>
  <c r="J273" i="7"/>
  <c r="J275" i="7"/>
  <c r="J276" i="7"/>
  <c r="J277" i="7"/>
  <c r="J279" i="7"/>
  <c r="J280" i="7"/>
  <c r="J281" i="7"/>
  <c r="J282" i="7"/>
  <c r="J283" i="7"/>
  <c r="J284" i="7"/>
  <c r="J285" i="7"/>
  <c r="J286" i="7"/>
  <c r="J287" i="7"/>
  <c r="J288" i="7"/>
  <c r="J289" i="7"/>
  <c r="J262" i="7"/>
  <c r="J264" i="7"/>
  <c r="J265" i="7"/>
  <c r="J266" i="7"/>
  <c r="J267" i="7"/>
  <c r="J268" i="7"/>
  <c r="J269" i="7"/>
  <c r="J270" i="7"/>
  <c r="J249" i="7"/>
  <c r="J250" i="7"/>
  <c r="J251" i="7"/>
  <c r="J253" i="7"/>
  <c r="J254" i="7"/>
  <c r="J255" i="7"/>
  <c r="J256" i="7"/>
  <c r="J257" i="7"/>
  <c r="J258" i="7"/>
  <c r="J259" i="7"/>
  <c r="J241" i="7"/>
  <c r="J242" i="7"/>
  <c r="J246" i="7"/>
  <c r="J216" i="7"/>
  <c r="J217" i="7"/>
  <c r="J218" i="7"/>
  <c r="J219" i="7"/>
  <c r="J220" i="7"/>
  <c r="J221" i="7"/>
  <c r="J222" i="7"/>
  <c r="J223" i="7"/>
  <c r="J224" i="7"/>
  <c r="J225" i="7"/>
  <c r="J226" i="7"/>
  <c r="J227" i="7"/>
  <c r="J228" i="7"/>
  <c r="J229" i="7"/>
  <c r="J230" i="7"/>
  <c r="J231" i="7"/>
  <c r="J232" i="7"/>
  <c r="J233" i="7"/>
  <c r="J234" i="7"/>
  <c r="J235" i="7"/>
  <c r="J236" i="7"/>
  <c r="J237" i="7"/>
  <c r="J238" i="7"/>
  <c r="J215" i="7"/>
  <c r="J202" i="7"/>
  <c r="J203" i="7"/>
  <c r="J204" i="7"/>
  <c r="J189" i="7"/>
  <c r="J190" i="7"/>
  <c r="J191" i="7"/>
  <c r="J192" i="7"/>
  <c r="J193" i="7"/>
  <c r="J194" i="7"/>
  <c r="J195" i="7"/>
  <c r="J196" i="7"/>
  <c r="J197" i="7"/>
  <c r="J198" i="7"/>
  <c r="J199" i="7"/>
  <c r="J176" i="7"/>
  <c r="J177" i="7"/>
  <c r="J178" i="7"/>
  <c r="J179" i="7"/>
  <c r="J180" i="7"/>
  <c r="J182" i="7"/>
  <c r="J183" i="7"/>
  <c r="J184" i="7"/>
  <c r="J185" i="7"/>
  <c r="J186" i="7"/>
  <c r="J161" i="7"/>
  <c r="J163" i="7"/>
  <c r="J164" i="7"/>
  <c r="J165" i="7"/>
  <c r="J166" i="7"/>
  <c r="J167" i="7"/>
  <c r="J168" i="7"/>
  <c r="J169" i="7"/>
  <c r="J170" i="7"/>
  <c r="J171" i="7"/>
  <c r="J172" i="7"/>
  <c r="J173" i="7"/>
  <c r="J160" i="7"/>
  <c r="J452" i="7" l="1"/>
  <c r="J152" i="7"/>
  <c r="J139" i="7"/>
  <c r="J140" i="7"/>
  <c r="J141" i="7"/>
  <c r="J142" i="7"/>
  <c r="J143" i="7"/>
  <c r="J144" i="7"/>
  <c r="J145" i="7"/>
  <c r="J146" i="7"/>
  <c r="J147" i="7"/>
  <c r="J148" i="7"/>
  <c r="J149" i="7"/>
  <c r="J150" i="7"/>
  <c r="J151" i="7"/>
  <c r="J135" i="7"/>
  <c r="J138" i="7"/>
  <c r="J129" i="7"/>
  <c r="J130" i="7"/>
  <c r="J128" i="7"/>
  <c r="J120" i="7"/>
  <c r="J121" i="7"/>
  <c r="J122" i="7"/>
  <c r="J123" i="7"/>
  <c r="J119" i="7"/>
  <c r="J116" i="7"/>
  <c r="J117" i="7"/>
  <c r="J112" i="7"/>
  <c r="J111" i="7"/>
  <c r="J110" i="7"/>
  <c r="O505" i="7" l="1"/>
  <c r="P509" i="7" l="1"/>
  <c r="P510" i="7" s="1"/>
  <c r="P506" i="7"/>
  <c r="P505" i="7"/>
  <c r="P502" i="7"/>
  <c r="P501" i="7"/>
  <c r="P500" i="7"/>
  <c r="P497" i="7"/>
  <c r="P496" i="7"/>
  <c r="P495" i="7"/>
  <c r="P494" i="7"/>
  <c r="P491" i="7"/>
  <c r="P490" i="7"/>
  <c r="P489" i="7"/>
  <c r="P488" i="7"/>
  <c r="P487" i="7"/>
  <c r="P484" i="7"/>
  <c r="P483" i="7"/>
  <c r="P482" i="7"/>
  <c r="P481" i="7"/>
  <c r="P478" i="7"/>
  <c r="P479" i="7" s="1"/>
  <c r="P475" i="7"/>
  <c r="P474" i="7"/>
  <c r="P470" i="7"/>
  <c r="P469" i="7"/>
  <c r="P468" i="7"/>
  <c r="P467" i="7"/>
  <c r="P466" i="7"/>
  <c r="P465" i="7"/>
  <c r="P462" i="7"/>
  <c r="P461" i="7"/>
  <c r="P460" i="7"/>
  <c r="P459" i="7"/>
  <c r="P458" i="7"/>
  <c r="P457" i="7"/>
  <c r="P456" i="7"/>
  <c r="P455" i="7"/>
  <c r="P454" i="7"/>
  <c r="P450" i="7"/>
  <c r="P449" i="7"/>
  <c r="P448" i="7"/>
  <c r="P447" i="7"/>
  <c r="P446" i="7"/>
  <c r="P445" i="7"/>
  <c r="P444" i="7"/>
  <c r="P443" i="7"/>
  <c r="P442" i="7"/>
  <c r="P441" i="7"/>
  <c r="P440" i="7"/>
  <c r="P439" i="7"/>
  <c r="P438" i="7"/>
  <c r="P437" i="7"/>
  <c r="P436" i="7"/>
  <c r="P435" i="7"/>
  <c r="P434" i="7"/>
  <c r="P431" i="7"/>
  <c r="P430" i="7"/>
  <c r="P429" i="7"/>
  <c r="P428" i="7"/>
  <c r="P427" i="7"/>
  <c r="P426" i="7"/>
  <c r="P425" i="7"/>
  <c r="P422" i="7"/>
  <c r="P421" i="7"/>
  <c r="P420" i="7"/>
  <c r="P419" i="7"/>
  <c r="P418" i="7"/>
  <c r="P417" i="7"/>
  <c r="P416" i="7"/>
  <c r="P415" i="7"/>
  <c r="P414" i="7"/>
  <c r="P410" i="7"/>
  <c r="P409" i="7"/>
  <c r="P408" i="7"/>
  <c r="P407" i="7"/>
  <c r="P404" i="7"/>
  <c r="P403" i="7"/>
  <c r="P402" i="7"/>
  <c r="P401" i="7"/>
  <c r="P400" i="7"/>
  <c r="P399" i="7"/>
  <c r="P398" i="7"/>
  <c r="P394" i="7"/>
  <c r="P393" i="7"/>
  <c r="P390" i="7"/>
  <c r="P386" i="7"/>
  <c r="P385" i="7"/>
  <c r="P383" i="7"/>
  <c r="P382" i="7"/>
  <c r="P381" i="7"/>
  <c r="P380" i="7"/>
  <c r="P379" i="7"/>
  <c r="P375" i="7"/>
  <c r="P374" i="7"/>
  <c r="P373" i="7"/>
  <c r="P372" i="7"/>
  <c r="P371" i="7"/>
  <c r="P370" i="7"/>
  <c r="P369" i="7"/>
  <c r="P368" i="7"/>
  <c r="P367" i="7"/>
  <c r="P366" i="7"/>
  <c r="P365" i="7"/>
  <c r="P364" i="7"/>
  <c r="P363" i="7"/>
  <c r="P362" i="7"/>
  <c r="P361" i="7"/>
  <c r="P360" i="7"/>
  <c r="P359" i="7"/>
  <c r="P358" i="7"/>
  <c r="P357" i="7"/>
  <c r="P356" i="7"/>
  <c r="P355" i="7"/>
  <c r="P354" i="7"/>
  <c r="P353" i="7"/>
  <c r="P352" i="7"/>
  <c r="P351" i="7"/>
  <c r="P350" i="7"/>
  <c r="P349" i="7"/>
  <c r="P348" i="7"/>
  <c r="P345" i="7"/>
  <c r="P344" i="7"/>
  <c r="P343" i="7"/>
  <c r="P342" i="7"/>
  <c r="P341" i="7"/>
  <c r="P340" i="7"/>
  <c r="P339" i="7"/>
  <c r="P338" i="7"/>
  <c r="P337" i="7"/>
  <c r="P336" i="7"/>
  <c r="P335" i="7"/>
  <c r="P334" i="7"/>
  <c r="P333" i="7"/>
  <c r="P332" i="7"/>
  <c r="P331" i="7"/>
  <c r="P330" i="7"/>
  <c r="P329" i="7"/>
  <c r="P328" i="7"/>
  <c r="P327" i="7"/>
  <c r="P326" i="7"/>
  <c r="P325" i="7"/>
  <c r="P324" i="7"/>
  <c r="P323" i="7"/>
  <c r="P322" i="7"/>
  <c r="P321" i="7"/>
  <c r="P320" i="7"/>
  <c r="P319" i="7"/>
  <c r="P318" i="7"/>
  <c r="P317" i="7"/>
  <c r="P316" i="7"/>
  <c r="P315" i="7"/>
  <c r="P314" i="7"/>
  <c r="P313" i="7"/>
  <c r="P312" i="7"/>
  <c r="P311" i="7"/>
  <c r="P310" i="7"/>
  <c r="P309" i="7"/>
  <c r="P308" i="7"/>
  <c r="P307" i="7"/>
  <c r="P306" i="7"/>
  <c r="P305" i="7"/>
  <c r="P304" i="7"/>
  <c r="P303" i="7"/>
  <c r="P302" i="7"/>
  <c r="P301" i="7"/>
  <c r="P300" i="7"/>
  <c r="P299" i="7"/>
  <c r="P298" i="7"/>
  <c r="P297" i="7"/>
  <c r="P296" i="7"/>
  <c r="P295" i="7"/>
  <c r="P294" i="7"/>
  <c r="P293" i="7"/>
  <c r="P292" i="7"/>
  <c r="P289" i="7"/>
  <c r="P288" i="7"/>
  <c r="P287" i="7"/>
  <c r="P286" i="7"/>
  <c r="P285" i="7"/>
  <c r="P284" i="7"/>
  <c r="P283" i="7"/>
  <c r="P282" i="7"/>
  <c r="P281" i="7"/>
  <c r="P280" i="7"/>
  <c r="P279" i="7"/>
  <c r="P278" i="7"/>
  <c r="P277" i="7"/>
  <c r="P276" i="7"/>
  <c r="P275" i="7"/>
  <c r="P274" i="7"/>
  <c r="P273" i="7"/>
  <c r="P270" i="7"/>
  <c r="P269" i="7"/>
  <c r="P268" i="7"/>
  <c r="P267" i="7"/>
  <c r="P266" i="7"/>
  <c r="P265" i="7"/>
  <c r="P264" i="7"/>
  <c r="P263" i="7"/>
  <c r="P262" i="7"/>
  <c r="P259" i="7"/>
  <c r="P258" i="7"/>
  <c r="P257" i="7"/>
  <c r="P256" i="7"/>
  <c r="P255" i="7"/>
  <c r="P254" i="7"/>
  <c r="P253" i="7"/>
  <c r="P252" i="7"/>
  <c r="P251" i="7"/>
  <c r="P250" i="7"/>
  <c r="P249" i="7"/>
  <c r="P246" i="7"/>
  <c r="P245" i="7"/>
  <c r="P244" i="7"/>
  <c r="P243" i="7"/>
  <c r="P242" i="7"/>
  <c r="P241" i="7"/>
  <c r="P238" i="7"/>
  <c r="P237" i="7"/>
  <c r="P236" i="7"/>
  <c r="P235" i="7"/>
  <c r="P234" i="7"/>
  <c r="P233" i="7"/>
  <c r="P232" i="7"/>
  <c r="P231" i="7"/>
  <c r="P230" i="7"/>
  <c r="P229" i="7"/>
  <c r="P228" i="7"/>
  <c r="P227" i="7"/>
  <c r="P226" i="7"/>
  <c r="P225" i="7"/>
  <c r="P224" i="7"/>
  <c r="P223" i="7"/>
  <c r="P222" i="7"/>
  <c r="P221" i="7"/>
  <c r="P220" i="7"/>
  <c r="P219" i="7"/>
  <c r="P218" i="7"/>
  <c r="P217" i="7"/>
  <c r="P216" i="7"/>
  <c r="P215" i="7"/>
  <c r="P212" i="7"/>
  <c r="P213" i="7" s="1"/>
  <c r="P209" i="7"/>
  <c r="P208" i="7"/>
  <c r="P204" i="7"/>
  <c r="P203" i="7"/>
  <c r="P202" i="7"/>
  <c r="P199" i="7"/>
  <c r="P198" i="7"/>
  <c r="P197" i="7"/>
  <c r="P196" i="7"/>
  <c r="P195" i="7"/>
  <c r="P194" i="7"/>
  <c r="P193" i="7"/>
  <c r="P192" i="7"/>
  <c r="P191" i="7"/>
  <c r="P190" i="7"/>
  <c r="P189" i="7"/>
  <c r="P186" i="7"/>
  <c r="P185" i="7"/>
  <c r="P184" i="7"/>
  <c r="P183" i="7"/>
  <c r="P182" i="7"/>
  <c r="P181" i="7"/>
  <c r="P180" i="7"/>
  <c r="P179" i="7"/>
  <c r="P178" i="7"/>
  <c r="P177" i="7"/>
  <c r="P176" i="7"/>
  <c r="P173" i="7"/>
  <c r="P172" i="7"/>
  <c r="P171" i="7"/>
  <c r="P170" i="7"/>
  <c r="P169" i="7"/>
  <c r="P168" i="7"/>
  <c r="P167" i="7"/>
  <c r="P166" i="7"/>
  <c r="P165" i="7"/>
  <c r="P164" i="7"/>
  <c r="P163" i="7"/>
  <c r="P162" i="7"/>
  <c r="P161" i="7"/>
  <c r="P160" i="7"/>
  <c r="P157" i="7"/>
  <c r="P156" i="7"/>
  <c r="P155" i="7"/>
  <c r="P154" i="7"/>
  <c r="P152" i="7"/>
  <c r="P151" i="7"/>
  <c r="P150" i="7"/>
  <c r="P149" i="7"/>
  <c r="P148" i="7"/>
  <c r="P147" i="7"/>
  <c r="P146" i="7"/>
  <c r="P145" i="7"/>
  <c r="P144" i="7"/>
  <c r="P143" i="7"/>
  <c r="P142" i="7"/>
  <c r="P141" i="7"/>
  <c r="P140" i="7"/>
  <c r="P139" i="7"/>
  <c r="P138" i="7"/>
  <c r="P137" i="7"/>
  <c r="P136" i="7"/>
  <c r="P135" i="7"/>
  <c r="P134" i="7"/>
  <c r="P130" i="7"/>
  <c r="P129" i="7"/>
  <c r="P128" i="7"/>
  <c r="P127" i="7"/>
  <c r="P126" i="7"/>
  <c r="P123" i="7"/>
  <c r="P122" i="7"/>
  <c r="P121" i="7"/>
  <c r="P120" i="7"/>
  <c r="P119" i="7"/>
  <c r="P118" i="7"/>
  <c r="P117" i="7"/>
  <c r="P116" i="7"/>
  <c r="P112" i="7"/>
  <c r="P111" i="7"/>
  <c r="P110" i="7"/>
  <c r="P107" i="7"/>
  <c r="P106" i="7"/>
  <c r="P105" i="7"/>
  <c r="P104" i="7"/>
  <c r="P103" i="7"/>
  <c r="P102" i="7"/>
  <c r="P101" i="7"/>
  <c r="P97" i="7"/>
  <c r="P96" i="7"/>
  <c r="P95" i="7"/>
  <c r="P92" i="7"/>
  <c r="P93" i="7" s="1"/>
  <c r="P88" i="7"/>
  <c r="P87" i="7"/>
  <c r="P86" i="7"/>
  <c r="P83" i="7"/>
  <c r="P82" i="7"/>
  <c r="P81" i="7"/>
  <c r="P80" i="7"/>
  <c r="P79" i="7"/>
  <c r="P78" i="7"/>
  <c r="P77" i="7"/>
  <c r="P74" i="7"/>
  <c r="P73" i="7"/>
  <c r="P70" i="7"/>
  <c r="P69" i="7"/>
  <c r="P68" i="7"/>
  <c r="P67" i="7"/>
  <c r="P66" i="7"/>
  <c r="P65" i="7"/>
  <c r="P64" i="7"/>
  <c r="P63" i="7"/>
  <c r="P62" i="7"/>
  <c r="P61" i="7"/>
  <c r="P60" i="7"/>
  <c r="P57" i="7"/>
  <c r="P56" i="7"/>
  <c r="P55" i="7"/>
  <c r="P54" i="7"/>
  <c r="P53" i="7"/>
  <c r="P52" i="7"/>
  <c r="P51" i="7"/>
  <c r="P50" i="7"/>
  <c r="P49" i="7"/>
  <c r="P48" i="7"/>
  <c r="P47" i="7"/>
  <c r="P44" i="7"/>
  <c r="P43" i="7"/>
  <c r="P42" i="7"/>
  <c r="P41" i="7"/>
  <c r="P40" i="7"/>
  <c r="P39" i="7"/>
  <c r="P36" i="7"/>
  <c r="P35" i="7"/>
  <c r="P34" i="7"/>
  <c r="P33" i="7"/>
  <c r="P32" i="7"/>
  <c r="P31" i="7"/>
  <c r="P30" i="7"/>
  <c r="P29" i="7"/>
  <c r="P24" i="7"/>
  <c r="P23" i="7"/>
  <c r="P22" i="7"/>
  <c r="P19" i="7"/>
  <c r="P16" i="7"/>
  <c r="N509" i="7"/>
  <c r="N510" i="7" s="1"/>
  <c r="N506" i="7"/>
  <c r="N505" i="7"/>
  <c r="N502" i="7"/>
  <c r="N501" i="7"/>
  <c r="N500" i="7"/>
  <c r="N497" i="7"/>
  <c r="N496" i="7"/>
  <c r="N495" i="7"/>
  <c r="N494" i="7"/>
  <c r="N491" i="7"/>
  <c r="N490" i="7"/>
  <c r="N489" i="7"/>
  <c r="N488" i="7"/>
  <c r="N487" i="7"/>
  <c r="N484" i="7"/>
  <c r="N483" i="7"/>
  <c r="N482" i="7"/>
  <c r="N481" i="7"/>
  <c r="N478" i="7"/>
  <c r="N479" i="7" s="1"/>
  <c r="N475" i="7"/>
  <c r="N474" i="7"/>
  <c r="N470" i="7"/>
  <c r="N469" i="7"/>
  <c r="N468" i="7"/>
  <c r="N467" i="7"/>
  <c r="N466" i="7"/>
  <c r="N465" i="7"/>
  <c r="N462" i="7"/>
  <c r="N461" i="7"/>
  <c r="N460" i="7"/>
  <c r="N459" i="7"/>
  <c r="N458" i="7"/>
  <c r="N457" i="7"/>
  <c r="N456" i="7"/>
  <c r="N455" i="7"/>
  <c r="N454" i="7"/>
  <c r="N450" i="7"/>
  <c r="N449" i="7"/>
  <c r="N448" i="7"/>
  <c r="N447" i="7"/>
  <c r="N446" i="7"/>
  <c r="N445" i="7"/>
  <c r="N444" i="7"/>
  <c r="N443" i="7"/>
  <c r="N442" i="7"/>
  <c r="N441" i="7"/>
  <c r="N440" i="7"/>
  <c r="N439" i="7"/>
  <c r="N438" i="7"/>
  <c r="N437" i="7"/>
  <c r="N436" i="7"/>
  <c r="N435" i="7"/>
  <c r="N434" i="7"/>
  <c r="N431" i="7"/>
  <c r="N430" i="7"/>
  <c r="N429" i="7"/>
  <c r="N428" i="7"/>
  <c r="N427" i="7"/>
  <c r="N426" i="7"/>
  <c r="N425" i="7"/>
  <c r="N422" i="7"/>
  <c r="N421" i="7"/>
  <c r="N420" i="7"/>
  <c r="N419" i="7"/>
  <c r="N418" i="7"/>
  <c r="N417" i="7"/>
  <c r="N416" i="7"/>
  <c r="N415" i="7"/>
  <c r="N414" i="7"/>
  <c r="N410" i="7"/>
  <c r="N409" i="7"/>
  <c r="N408" i="7"/>
  <c r="N407" i="7"/>
  <c r="N404" i="7"/>
  <c r="N403" i="7"/>
  <c r="N402" i="7"/>
  <c r="N401" i="7"/>
  <c r="N400" i="7"/>
  <c r="N399" i="7"/>
  <c r="N398" i="7"/>
  <c r="N394" i="7"/>
  <c r="N393" i="7"/>
  <c r="N390" i="7"/>
  <c r="N386" i="7"/>
  <c r="N385" i="7"/>
  <c r="N383" i="7"/>
  <c r="N382" i="7"/>
  <c r="N381" i="7"/>
  <c r="N380" i="7"/>
  <c r="N379" i="7"/>
  <c r="N375" i="7"/>
  <c r="N374" i="7"/>
  <c r="N373" i="7"/>
  <c r="N372" i="7"/>
  <c r="N371" i="7"/>
  <c r="N370" i="7"/>
  <c r="N369" i="7"/>
  <c r="N368" i="7"/>
  <c r="N367" i="7"/>
  <c r="N366" i="7"/>
  <c r="N365" i="7"/>
  <c r="N364" i="7"/>
  <c r="N363" i="7"/>
  <c r="N362" i="7"/>
  <c r="N361" i="7"/>
  <c r="N360" i="7"/>
  <c r="N359" i="7"/>
  <c r="N358" i="7"/>
  <c r="N357" i="7"/>
  <c r="N356" i="7"/>
  <c r="N355" i="7"/>
  <c r="N354" i="7"/>
  <c r="N353" i="7"/>
  <c r="N352" i="7"/>
  <c r="N351" i="7"/>
  <c r="N350" i="7"/>
  <c r="N349" i="7"/>
  <c r="N348" i="7"/>
  <c r="N345" i="7"/>
  <c r="N344" i="7"/>
  <c r="N343" i="7"/>
  <c r="N342" i="7"/>
  <c r="N341" i="7"/>
  <c r="N340" i="7"/>
  <c r="N339" i="7"/>
  <c r="N338" i="7"/>
  <c r="N337" i="7"/>
  <c r="N336" i="7"/>
  <c r="N335" i="7"/>
  <c r="N334" i="7"/>
  <c r="N333" i="7"/>
  <c r="N332" i="7"/>
  <c r="N331" i="7"/>
  <c r="N330" i="7"/>
  <c r="N329" i="7"/>
  <c r="N328" i="7"/>
  <c r="N327" i="7"/>
  <c r="N326" i="7"/>
  <c r="N325" i="7"/>
  <c r="N324" i="7"/>
  <c r="N323" i="7"/>
  <c r="N322" i="7"/>
  <c r="N321" i="7"/>
  <c r="N320" i="7"/>
  <c r="N319" i="7"/>
  <c r="N318" i="7"/>
  <c r="N317" i="7"/>
  <c r="N316" i="7"/>
  <c r="N315" i="7"/>
  <c r="N314" i="7"/>
  <c r="N313" i="7"/>
  <c r="N312" i="7"/>
  <c r="N311" i="7"/>
  <c r="N310" i="7"/>
  <c r="N309" i="7"/>
  <c r="N308" i="7"/>
  <c r="N307" i="7"/>
  <c r="N306" i="7"/>
  <c r="N305" i="7"/>
  <c r="N304" i="7"/>
  <c r="N303" i="7"/>
  <c r="N302" i="7"/>
  <c r="N301" i="7"/>
  <c r="N300" i="7"/>
  <c r="N299" i="7"/>
  <c r="N298" i="7"/>
  <c r="N297" i="7"/>
  <c r="N296" i="7"/>
  <c r="N295" i="7"/>
  <c r="N294" i="7"/>
  <c r="N293" i="7"/>
  <c r="N292" i="7"/>
  <c r="N289" i="7"/>
  <c r="N288" i="7"/>
  <c r="N287" i="7"/>
  <c r="N286" i="7"/>
  <c r="N285" i="7"/>
  <c r="N284" i="7"/>
  <c r="N283" i="7"/>
  <c r="N282" i="7"/>
  <c r="N281" i="7"/>
  <c r="N280" i="7"/>
  <c r="N279" i="7"/>
  <c r="N278" i="7"/>
  <c r="N277" i="7"/>
  <c r="N276" i="7"/>
  <c r="N275" i="7"/>
  <c r="N274" i="7"/>
  <c r="N273" i="7"/>
  <c r="N270" i="7"/>
  <c r="N269" i="7"/>
  <c r="N268" i="7"/>
  <c r="N267" i="7"/>
  <c r="N266" i="7"/>
  <c r="N265" i="7"/>
  <c r="N264" i="7"/>
  <c r="N263" i="7"/>
  <c r="N262" i="7"/>
  <c r="N259" i="7"/>
  <c r="N258" i="7"/>
  <c r="N257" i="7"/>
  <c r="N256" i="7"/>
  <c r="N255" i="7"/>
  <c r="N254" i="7"/>
  <c r="N253" i="7"/>
  <c r="N252" i="7"/>
  <c r="N251" i="7"/>
  <c r="N250" i="7"/>
  <c r="N249" i="7"/>
  <c r="N246" i="7"/>
  <c r="N245" i="7"/>
  <c r="N244" i="7"/>
  <c r="N243" i="7"/>
  <c r="N242" i="7"/>
  <c r="N241" i="7"/>
  <c r="N238" i="7"/>
  <c r="N237" i="7"/>
  <c r="N236" i="7"/>
  <c r="N235" i="7"/>
  <c r="N234" i="7"/>
  <c r="N233" i="7"/>
  <c r="N232" i="7"/>
  <c r="N231" i="7"/>
  <c r="N230" i="7"/>
  <c r="N229" i="7"/>
  <c r="N228" i="7"/>
  <c r="N227" i="7"/>
  <c r="N226" i="7"/>
  <c r="N225" i="7"/>
  <c r="N224" i="7"/>
  <c r="N223" i="7"/>
  <c r="N222" i="7"/>
  <c r="N221" i="7"/>
  <c r="N220" i="7"/>
  <c r="N219" i="7"/>
  <c r="N218" i="7"/>
  <c r="N217" i="7"/>
  <c r="N216" i="7"/>
  <c r="N215" i="7"/>
  <c r="N212" i="7"/>
  <c r="N213" i="7" s="1"/>
  <c r="N209" i="7"/>
  <c r="N208" i="7"/>
  <c r="N204" i="7"/>
  <c r="N203" i="7"/>
  <c r="N202" i="7"/>
  <c r="N199" i="7"/>
  <c r="N198" i="7"/>
  <c r="N197" i="7"/>
  <c r="N196" i="7"/>
  <c r="N195" i="7"/>
  <c r="N194" i="7"/>
  <c r="N193" i="7"/>
  <c r="N192" i="7"/>
  <c r="N191" i="7"/>
  <c r="N190" i="7"/>
  <c r="N189" i="7"/>
  <c r="N186" i="7"/>
  <c r="N185" i="7"/>
  <c r="N184" i="7"/>
  <c r="N183" i="7"/>
  <c r="N182" i="7"/>
  <c r="N181" i="7"/>
  <c r="N180" i="7"/>
  <c r="N179" i="7"/>
  <c r="N178" i="7"/>
  <c r="N177" i="7"/>
  <c r="N176" i="7"/>
  <c r="N173" i="7"/>
  <c r="N172" i="7"/>
  <c r="N171" i="7"/>
  <c r="N170" i="7"/>
  <c r="N169" i="7"/>
  <c r="N168" i="7"/>
  <c r="N167" i="7"/>
  <c r="N166" i="7"/>
  <c r="N165" i="7"/>
  <c r="N164" i="7"/>
  <c r="N163" i="7"/>
  <c r="N162" i="7"/>
  <c r="N161" i="7"/>
  <c r="N160" i="7"/>
  <c r="N157" i="7"/>
  <c r="N156" i="7"/>
  <c r="N155" i="7"/>
  <c r="N154" i="7"/>
  <c r="N152" i="7"/>
  <c r="N151" i="7"/>
  <c r="N150" i="7"/>
  <c r="N149" i="7"/>
  <c r="N148" i="7"/>
  <c r="N147" i="7"/>
  <c r="N146" i="7"/>
  <c r="N145" i="7"/>
  <c r="N144" i="7"/>
  <c r="N143" i="7"/>
  <c r="N142" i="7"/>
  <c r="N141" i="7"/>
  <c r="N140" i="7"/>
  <c r="N139" i="7"/>
  <c r="N138" i="7"/>
  <c r="N137" i="7"/>
  <c r="N136" i="7"/>
  <c r="N135" i="7"/>
  <c r="N134" i="7"/>
  <c r="N130" i="7"/>
  <c r="N129" i="7"/>
  <c r="N128" i="7"/>
  <c r="N127" i="7"/>
  <c r="N126" i="7"/>
  <c r="N123" i="7"/>
  <c r="N122" i="7"/>
  <c r="N121" i="7"/>
  <c r="N120" i="7"/>
  <c r="N119" i="7"/>
  <c r="N118" i="7"/>
  <c r="N117" i="7"/>
  <c r="N116" i="7"/>
  <c r="N112" i="7"/>
  <c r="N111" i="7"/>
  <c r="N110" i="7"/>
  <c r="N107" i="7"/>
  <c r="N106" i="7"/>
  <c r="N105" i="7"/>
  <c r="N104" i="7"/>
  <c r="N103" i="7"/>
  <c r="N102" i="7"/>
  <c r="N101" i="7"/>
  <c r="N97" i="7"/>
  <c r="N96" i="7"/>
  <c r="N95" i="7"/>
  <c r="N92" i="7"/>
  <c r="N93" i="7" s="1"/>
  <c r="N88" i="7"/>
  <c r="N87" i="7"/>
  <c r="N86" i="7"/>
  <c r="N83" i="7"/>
  <c r="N82" i="7"/>
  <c r="N81" i="7"/>
  <c r="N80" i="7"/>
  <c r="N79" i="7"/>
  <c r="N78" i="7"/>
  <c r="N77" i="7"/>
  <c r="N74" i="7"/>
  <c r="N73" i="7"/>
  <c r="N70" i="7"/>
  <c r="N69" i="7"/>
  <c r="N68" i="7"/>
  <c r="N67" i="7"/>
  <c r="N66" i="7"/>
  <c r="N65" i="7"/>
  <c r="N64" i="7"/>
  <c r="N63" i="7"/>
  <c r="N62" i="7"/>
  <c r="N61" i="7"/>
  <c r="N60" i="7"/>
  <c r="N57" i="7"/>
  <c r="N56" i="7"/>
  <c r="N55" i="7"/>
  <c r="N54" i="7"/>
  <c r="N53" i="7"/>
  <c r="N52" i="7"/>
  <c r="N51" i="7"/>
  <c r="N50" i="7"/>
  <c r="N49" i="7"/>
  <c r="N48" i="7"/>
  <c r="N47" i="7"/>
  <c r="N44" i="7"/>
  <c r="N43" i="7"/>
  <c r="N42" i="7"/>
  <c r="N41" i="7"/>
  <c r="N40" i="7"/>
  <c r="N39" i="7"/>
  <c r="N36" i="7"/>
  <c r="N35" i="7"/>
  <c r="N34" i="7"/>
  <c r="N33" i="7"/>
  <c r="N32" i="7"/>
  <c r="N31" i="7"/>
  <c r="N30" i="7"/>
  <c r="N29" i="7"/>
  <c r="N24" i="7"/>
  <c r="N23" i="7"/>
  <c r="N22" i="7"/>
  <c r="N19" i="7"/>
  <c r="N16" i="7"/>
  <c r="J510" i="7"/>
  <c r="J508" i="7" s="1"/>
  <c r="J507" i="7"/>
  <c r="J504" i="7" s="1"/>
  <c r="J503" i="7"/>
  <c r="J499" i="7" s="1"/>
  <c r="J493" i="7"/>
  <c r="J492" i="7"/>
  <c r="J486" i="7" s="1"/>
  <c r="J485" i="7"/>
  <c r="J480" i="7" s="1"/>
  <c r="J479" i="7"/>
  <c r="J476" i="7"/>
  <c r="J472" i="7" s="1"/>
  <c r="J451" i="7"/>
  <c r="J433" i="7" s="1"/>
  <c r="J395" i="7"/>
  <c r="J377" i="7" s="1"/>
  <c r="J290" i="7"/>
  <c r="J272" i="7" s="1"/>
  <c r="J271" i="7"/>
  <c r="J261" i="7" s="1"/>
  <c r="J260" i="7"/>
  <c r="J247" i="7"/>
  <c r="J239" i="7"/>
  <c r="J213" i="7"/>
  <c r="J210" i="7"/>
  <c r="J205" i="7"/>
  <c r="J200" i="7"/>
  <c r="J187" i="7"/>
  <c r="J174" i="7"/>
  <c r="J131" i="7"/>
  <c r="J124" i="7"/>
  <c r="J113" i="7"/>
  <c r="J108" i="7"/>
  <c r="J98" i="7"/>
  <c r="J93" i="7"/>
  <c r="J84" i="7"/>
  <c r="J75" i="7"/>
  <c r="J71" i="7"/>
  <c r="J58" i="7"/>
  <c r="J45" i="7"/>
  <c r="J37" i="7"/>
  <c r="J25" i="7"/>
  <c r="J20" i="7"/>
  <c r="L509" i="7"/>
  <c r="L510" i="7" s="1"/>
  <c r="L506" i="7"/>
  <c r="L505" i="7"/>
  <c r="L502" i="7"/>
  <c r="L501" i="7"/>
  <c r="L500" i="7"/>
  <c r="L497" i="7"/>
  <c r="L496" i="7"/>
  <c r="L495" i="7"/>
  <c r="L494" i="7"/>
  <c r="L491" i="7"/>
  <c r="L490" i="7"/>
  <c r="L489" i="7"/>
  <c r="L488" i="7"/>
  <c r="L487" i="7"/>
  <c r="L484" i="7"/>
  <c r="L483" i="7"/>
  <c r="L482" i="7"/>
  <c r="L481" i="7"/>
  <c r="L478" i="7"/>
  <c r="L479" i="7" s="1"/>
  <c r="L475" i="7"/>
  <c r="L474" i="7"/>
  <c r="L470" i="7"/>
  <c r="L469" i="7"/>
  <c r="L468" i="7"/>
  <c r="L467" i="7"/>
  <c r="L466" i="7"/>
  <c r="L465" i="7"/>
  <c r="L462" i="7"/>
  <c r="L461" i="7"/>
  <c r="L460" i="7"/>
  <c r="L459" i="7"/>
  <c r="L458" i="7"/>
  <c r="L457" i="7"/>
  <c r="L456" i="7"/>
  <c r="L455" i="7"/>
  <c r="L454" i="7"/>
  <c r="L450" i="7"/>
  <c r="L449" i="7"/>
  <c r="L448" i="7"/>
  <c r="L447" i="7"/>
  <c r="L446" i="7"/>
  <c r="L445" i="7"/>
  <c r="L444" i="7"/>
  <c r="L443" i="7"/>
  <c r="L442" i="7"/>
  <c r="L441" i="7"/>
  <c r="L440" i="7"/>
  <c r="L439" i="7"/>
  <c r="L438" i="7"/>
  <c r="L437" i="7"/>
  <c r="L436" i="7"/>
  <c r="L435" i="7"/>
  <c r="L434" i="7"/>
  <c r="L431" i="7"/>
  <c r="L430" i="7"/>
  <c r="L429" i="7"/>
  <c r="L428" i="7"/>
  <c r="L427" i="7"/>
  <c r="L426" i="7"/>
  <c r="L425" i="7"/>
  <c r="L422" i="7"/>
  <c r="L421" i="7"/>
  <c r="L420" i="7"/>
  <c r="L419" i="7"/>
  <c r="L418" i="7"/>
  <c r="L417" i="7"/>
  <c r="L416" i="7"/>
  <c r="L415" i="7"/>
  <c r="L414" i="7"/>
  <c r="L410" i="7"/>
  <c r="L409" i="7"/>
  <c r="L408" i="7"/>
  <c r="L407" i="7"/>
  <c r="L404" i="7"/>
  <c r="L403" i="7"/>
  <c r="L402" i="7"/>
  <c r="L401" i="7"/>
  <c r="L400" i="7"/>
  <c r="L399" i="7"/>
  <c r="L398" i="7"/>
  <c r="L394" i="7"/>
  <c r="L393" i="7"/>
  <c r="L390" i="7"/>
  <c r="L386" i="7"/>
  <c r="L385" i="7"/>
  <c r="L383" i="7"/>
  <c r="L382" i="7"/>
  <c r="L381" i="7"/>
  <c r="L380" i="7"/>
  <c r="L379" i="7"/>
  <c r="L375" i="7"/>
  <c r="L374" i="7"/>
  <c r="L373" i="7"/>
  <c r="L372" i="7"/>
  <c r="L371" i="7"/>
  <c r="L370" i="7"/>
  <c r="L369" i="7"/>
  <c r="L368" i="7"/>
  <c r="L367" i="7"/>
  <c r="L366" i="7"/>
  <c r="L365" i="7"/>
  <c r="L364" i="7"/>
  <c r="L363" i="7"/>
  <c r="L362" i="7"/>
  <c r="L361" i="7"/>
  <c r="L360" i="7"/>
  <c r="L359" i="7"/>
  <c r="L358" i="7"/>
  <c r="L357" i="7"/>
  <c r="L356" i="7"/>
  <c r="L355" i="7"/>
  <c r="L354" i="7"/>
  <c r="L353" i="7"/>
  <c r="L352" i="7"/>
  <c r="L351" i="7"/>
  <c r="L350" i="7"/>
  <c r="L349" i="7"/>
  <c r="L348" i="7"/>
  <c r="L345" i="7"/>
  <c r="L344" i="7"/>
  <c r="L343" i="7"/>
  <c r="L342" i="7"/>
  <c r="L341" i="7"/>
  <c r="L340" i="7"/>
  <c r="L339" i="7"/>
  <c r="L338" i="7"/>
  <c r="L337" i="7"/>
  <c r="L336" i="7"/>
  <c r="L335" i="7"/>
  <c r="L334" i="7"/>
  <c r="L333" i="7"/>
  <c r="L332" i="7"/>
  <c r="L331" i="7"/>
  <c r="L330" i="7"/>
  <c r="L329" i="7"/>
  <c r="L328" i="7"/>
  <c r="L327" i="7"/>
  <c r="L326" i="7"/>
  <c r="L325" i="7"/>
  <c r="L324" i="7"/>
  <c r="L323" i="7"/>
  <c r="L322" i="7"/>
  <c r="L321" i="7"/>
  <c r="L320" i="7"/>
  <c r="L319" i="7"/>
  <c r="L318" i="7"/>
  <c r="L317" i="7"/>
  <c r="L316" i="7"/>
  <c r="L315" i="7"/>
  <c r="L314" i="7"/>
  <c r="L313" i="7"/>
  <c r="L312" i="7"/>
  <c r="L311" i="7"/>
  <c r="L310" i="7"/>
  <c r="L309" i="7"/>
  <c r="L308" i="7"/>
  <c r="L307" i="7"/>
  <c r="L306" i="7"/>
  <c r="L305" i="7"/>
  <c r="L304" i="7"/>
  <c r="L303" i="7"/>
  <c r="L302" i="7"/>
  <c r="L301" i="7"/>
  <c r="L300" i="7"/>
  <c r="L299" i="7"/>
  <c r="L298" i="7"/>
  <c r="L297" i="7"/>
  <c r="L296" i="7"/>
  <c r="L295" i="7"/>
  <c r="L294" i="7"/>
  <c r="L293" i="7"/>
  <c r="L292" i="7"/>
  <c r="L289" i="7"/>
  <c r="L288" i="7"/>
  <c r="L287" i="7"/>
  <c r="L286" i="7"/>
  <c r="L285" i="7"/>
  <c r="L284" i="7"/>
  <c r="L283" i="7"/>
  <c r="L282" i="7"/>
  <c r="L281" i="7"/>
  <c r="L280" i="7"/>
  <c r="L279" i="7"/>
  <c r="L278" i="7"/>
  <c r="L277" i="7"/>
  <c r="L276" i="7"/>
  <c r="L275" i="7"/>
  <c r="L274" i="7"/>
  <c r="L273" i="7"/>
  <c r="L270" i="7"/>
  <c r="L269" i="7"/>
  <c r="L268" i="7"/>
  <c r="L267" i="7"/>
  <c r="L266" i="7"/>
  <c r="L265" i="7"/>
  <c r="L264" i="7"/>
  <c r="L263" i="7"/>
  <c r="L262" i="7"/>
  <c r="L259" i="7"/>
  <c r="L258" i="7"/>
  <c r="L257" i="7"/>
  <c r="L256" i="7"/>
  <c r="L255" i="7"/>
  <c r="L254" i="7"/>
  <c r="L253" i="7"/>
  <c r="L252" i="7"/>
  <c r="L251" i="7"/>
  <c r="L250" i="7"/>
  <c r="L249" i="7"/>
  <c r="L246" i="7"/>
  <c r="L245" i="7"/>
  <c r="L244" i="7"/>
  <c r="L243" i="7"/>
  <c r="L242" i="7"/>
  <c r="L241" i="7"/>
  <c r="L238" i="7"/>
  <c r="L237" i="7"/>
  <c r="L236" i="7"/>
  <c r="L235" i="7"/>
  <c r="L234" i="7"/>
  <c r="L233" i="7"/>
  <c r="L232" i="7"/>
  <c r="L231" i="7"/>
  <c r="L230" i="7"/>
  <c r="L229" i="7"/>
  <c r="L228" i="7"/>
  <c r="L227" i="7"/>
  <c r="L226" i="7"/>
  <c r="L225" i="7"/>
  <c r="L224" i="7"/>
  <c r="L223" i="7"/>
  <c r="L222" i="7"/>
  <c r="L221" i="7"/>
  <c r="L220" i="7"/>
  <c r="L219" i="7"/>
  <c r="L218" i="7"/>
  <c r="L217" i="7"/>
  <c r="L216" i="7"/>
  <c r="L215" i="7"/>
  <c r="L212" i="7"/>
  <c r="L213" i="7" s="1"/>
  <c r="L209" i="7"/>
  <c r="L208" i="7"/>
  <c r="L204" i="7"/>
  <c r="L203" i="7"/>
  <c r="L202" i="7"/>
  <c r="L199" i="7"/>
  <c r="L198" i="7"/>
  <c r="L197" i="7"/>
  <c r="L196" i="7"/>
  <c r="L195" i="7"/>
  <c r="L194" i="7"/>
  <c r="L193" i="7"/>
  <c r="L192" i="7"/>
  <c r="L191" i="7"/>
  <c r="L190" i="7"/>
  <c r="L189" i="7"/>
  <c r="L186" i="7"/>
  <c r="L185" i="7"/>
  <c r="L184" i="7"/>
  <c r="L183" i="7"/>
  <c r="L182" i="7"/>
  <c r="L181" i="7"/>
  <c r="L180" i="7"/>
  <c r="L179" i="7"/>
  <c r="L178" i="7"/>
  <c r="L177" i="7"/>
  <c r="L176" i="7"/>
  <c r="L173" i="7"/>
  <c r="L172" i="7"/>
  <c r="L171" i="7"/>
  <c r="L170" i="7"/>
  <c r="L169" i="7"/>
  <c r="L168" i="7"/>
  <c r="L167" i="7"/>
  <c r="L166" i="7"/>
  <c r="L165" i="7"/>
  <c r="L164" i="7"/>
  <c r="L163" i="7"/>
  <c r="L162" i="7"/>
  <c r="L161" i="7"/>
  <c r="L160" i="7"/>
  <c r="L157" i="7"/>
  <c r="L156" i="7"/>
  <c r="L155" i="7"/>
  <c r="L154" i="7"/>
  <c r="L152" i="7"/>
  <c r="L151" i="7"/>
  <c r="L150" i="7"/>
  <c r="L149" i="7"/>
  <c r="L148" i="7"/>
  <c r="L147" i="7"/>
  <c r="L146" i="7"/>
  <c r="L145" i="7"/>
  <c r="L144" i="7"/>
  <c r="L143" i="7"/>
  <c r="L142" i="7"/>
  <c r="L141" i="7"/>
  <c r="L140" i="7"/>
  <c r="L139" i="7"/>
  <c r="L138" i="7"/>
  <c r="L137" i="7"/>
  <c r="L136" i="7"/>
  <c r="L135" i="7"/>
  <c r="L134" i="7"/>
  <c r="L130" i="7"/>
  <c r="L129" i="7"/>
  <c r="L128" i="7"/>
  <c r="L127" i="7"/>
  <c r="L126" i="7"/>
  <c r="L123" i="7"/>
  <c r="L122" i="7"/>
  <c r="L121" i="7"/>
  <c r="L120" i="7"/>
  <c r="L119" i="7"/>
  <c r="L118" i="7"/>
  <c r="L117" i="7"/>
  <c r="L116" i="7"/>
  <c r="L112" i="7"/>
  <c r="L111" i="7"/>
  <c r="L110" i="7"/>
  <c r="L107" i="7"/>
  <c r="L106" i="7"/>
  <c r="L105" i="7"/>
  <c r="L104" i="7"/>
  <c r="L103" i="7"/>
  <c r="L102" i="7"/>
  <c r="L101" i="7"/>
  <c r="L97" i="7"/>
  <c r="L96" i="7"/>
  <c r="L95" i="7"/>
  <c r="L92" i="7"/>
  <c r="L93" i="7" s="1"/>
  <c r="L88" i="7"/>
  <c r="L87" i="7"/>
  <c r="L86" i="7"/>
  <c r="L83" i="7"/>
  <c r="L82" i="7"/>
  <c r="L81" i="7"/>
  <c r="L80" i="7"/>
  <c r="L79" i="7"/>
  <c r="L78" i="7"/>
  <c r="L77" i="7"/>
  <c r="L74" i="7"/>
  <c r="L73" i="7"/>
  <c r="L70" i="7"/>
  <c r="L69" i="7"/>
  <c r="L68" i="7"/>
  <c r="L67" i="7"/>
  <c r="L66" i="7"/>
  <c r="L65" i="7"/>
  <c r="L64" i="7"/>
  <c r="L63" i="7"/>
  <c r="L62" i="7"/>
  <c r="L61" i="7"/>
  <c r="L60" i="7"/>
  <c r="L57" i="7"/>
  <c r="L56" i="7"/>
  <c r="L55" i="7"/>
  <c r="L54" i="7"/>
  <c r="L53" i="7"/>
  <c r="L52" i="7"/>
  <c r="L51" i="7"/>
  <c r="L50" i="7"/>
  <c r="L49" i="7"/>
  <c r="L48" i="7"/>
  <c r="L47" i="7"/>
  <c r="L44" i="7"/>
  <c r="L43" i="7"/>
  <c r="L42" i="7"/>
  <c r="L41" i="7"/>
  <c r="L40" i="7"/>
  <c r="L39" i="7"/>
  <c r="L36" i="7"/>
  <c r="L35" i="7"/>
  <c r="L34" i="7"/>
  <c r="L33" i="7"/>
  <c r="L32" i="7"/>
  <c r="L31" i="7"/>
  <c r="L30" i="7"/>
  <c r="L29" i="7"/>
  <c r="L24" i="7"/>
  <c r="L23" i="7"/>
  <c r="L22" i="7"/>
  <c r="L19" i="7"/>
  <c r="L16" i="7"/>
  <c r="J99" i="7" l="1"/>
  <c r="J206" i="7"/>
  <c r="J114" i="7"/>
  <c r="P90" i="7"/>
  <c r="L90" i="7"/>
  <c r="N90" i="7"/>
  <c r="J26" i="7"/>
  <c r="P476" i="7"/>
  <c r="L476" i="7"/>
  <c r="P395" i="7"/>
  <c r="N395" i="7"/>
  <c r="L210" i="7"/>
  <c r="N75" i="7"/>
  <c r="L503" i="7"/>
  <c r="N423" i="7"/>
  <c r="N463" i="7"/>
  <c r="L113" i="7"/>
  <c r="P485" i="7"/>
  <c r="L75" i="7"/>
  <c r="P503" i="7"/>
  <c r="L108" i="7"/>
  <c r="L346" i="7"/>
  <c r="L376" i="7"/>
  <c r="L395" i="7"/>
  <c r="L432" i="7"/>
  <c r="L463" i="7"/>
  <c r="L485" i="7"/>
  <c r="L37" i="7"/>
  <c r="L71" i="7"/>
  <c r="L131" i="7"/>
  <c r="L290" i="7"/>
  <c r="L405" i="7"/>
  <c r="L411" i="7"/>
  <c r="N98" i="7"/>
  <c r="P205" i="7"/>
  <c r="P376" i="7"/>
  <c r="P391" i="7"/>
  <c r="P451" i="7"/>
  <c r="P463" i="7"/>
  <c r="P471" i="7"/>
  <c r="L45" i="7"/>
  <c r="L58" i="7"/>
  <c r="L84" i="7"/>
  <c r="L98" i="7"/>
  <c r="L423" i="7"/>
  <c r="L471" i="7"/>
  <c r="L498" i="7"/>
  <c r="N58" i="7"/>
  <c r="N84" i="7"/>
  <c r="P108" i="7"/>
  <c r="P131" i="7"/>
  <c r="L25" i="7"/>
  <c r="L124" i="7"/>
  <c r="L271" i="7"/>
  <c r="L391" i="7"/>
  <c r="L492" i="7"/>
  <c r="P37" i="7"/>
  <c r="P75" i="7"/>
  <c r="P113" i="7"/>
  <c r="L158" i="7"/>
  <c r="L174" i="7"/>
  <c r="L205" i="7"/>
  <c r="L239" i="7"/>
  <c r="L247" i="7"/>
  <c r="L260" i="7"/>
  <c r="L200" i="7"/>
  <c r="N205" i="7"/>
  <c r="N432" i="7"/>
  <c r="N451" i="7"/>
  <c r="L187" i="7"/>
  <c r="L451" i="7"/>
  <c r="N405" i="7"/>
  <c r="N200" i="7"/>
  <c r="N239" i="7"/>
  <c r="N247" i="7"/>
  <c r="N260" i="7"/>
  <c r="N471" i="7"/>
  <c r="N476" i="7"/>
  <c r="N503" i="7"/>
  <c r="P98" i="7"/>
  <c r="P187" i="7"/>
  <c r="P210" i="7"/>
  <c r="P271" i="7"/>
  <c r="P290" i="7"/>
  <c r="P411" i="7"/>
  <c r="P423" i="7"/>
  <c r="P492" i="7"/>
  <c r="N45" i="7"/>
  <c r="N108" i="7"/>
  <c r="N113" i="7"/>
  <c r="N131" i="7"/>
  <c r="N187" i="7"/>
  <c r="N346" i="7"/>
  <c r="N498" i="7"/>
  <c r="P84" i="7"/>
  <c r="P124" i="7"/>
  <c r="P432" i="7"/>
  <c r="N20" i="7"/>
  <c r="N71" i="7"/>
  <c r="N290" i="7"/>
  <c r="N376" i="7"/>
  <c r="N411" i="7"/>
  <c r="N492" i="7"/>
  <c r="P158" i="7"/>
  <c r="P174" i="7"/>
  <c r="P405" i="7"/>
  <c r="N124" i="7"/>
  <c r="N210" i="7"/>
  <c r="P71" i="7"/>
  <c r="P239" i="7"/>
  <c r="P247" i="7"/>
  <c r="P260" i="7"/>
  <c r="N37" i="7"/>
  <c r="N158" i="7"/>
  <c r="N174" i="7"/>
  <c r="N271" i="7"/>
  <c r="N391" i="7"/>
  <c r="N485" i="7"/>
  <c r="P20" i="7"/>
  <c r="P45" i="7"/>
  <c r="P58" i="7"/>
  <c r="P200" i="7"/>
  <c r="P346" i="7"/>
  <c r="P498" i="7"/>
  <c r="P507" i="7"/>
  <c r="N507" i="7"/>
  <c r="P25" i="7"/>
  <c r="N25" i="7"/>
  <c r="L507" i="7"/>
  <c r="L20" i="7"/>
  <c r="J17" i="7"/>
  <c r="J14" i="7" s="1"/>
  <c r="N153" i="7" l="1"/>
  <c r="J158" i="7"/>
  <c r="J132" i="7" s="1"/>
  <c r="J512" i="7" s="1"/>
  <c r="L153" i="7"/>
  <c r="E513" i="7" l="1"/>
  <c r="E514" i="7" s="1"/>
  <c r="N17" i="7"/>
  <c r="N512" i="7" s="1"/>
  <c r="M513" i="7" s="1"/>
  <c r="M514" i="7" s="1"/>
  <c r="P153" i="7"/>
  <c r="M9" i="7" l="1"/>
  <c r="L17" i="7"/>
  <c r="L512" i="7" s="1"/>
  <c r="K513" i="7" s="1"/>
  <c r="K514" i="7" s="1"/>
  <c r="K9" i="7" s="1"/>
  <c r="P17" i="7"/>
  <c r="P512" i="7" s="1"/>
  <c r="O513" i="7" s="1"/>
  <c r="O514" i="7" s="1"/>
  <c r="O9" i="7" s="1"/>
</calcChain>
</file>

<file path=xl/sharedStrings.xml><?xml version="1.0" encoding="utf-8"?>
<sst xmlns="http://schemas.openxmlformats.org/spreadsheetml/2006/main" count="2622" uniqueCount="1171">
  <si>
    <t/>
  </si>
  <si>
    <t>pç</t>
  </si>
  <si>
    <t>m</t>
  </si>
  <si>
    <t>-</t>
  </si>
  <si>
    <t>Nº OMNE:</t>
  </si>
  <si>
    <t>_</t>
  </si>
  <si>
    <t>u</t>
  </si>
  <si>
    <t>INC-ADP-006</t>
  </si>
  <si>
    <t>INC-EXT-016</t>
  </si>
  <si>
    <t>INC-HID-005</t>
  </si>
  <si>
    <t>INC-ESG-005</t>
  </si>
  <si>
    <t>INC-LUM-005</t>
  </si>
  <si>
    <t>INC-MAN-005</t>
  </si>
  <si>
    <t>INC-REG-005</t>
  </si>
  <si>
    <t>INC-VAL-010</t>
  </si>
  <si>
    <t>INC-ACI-005</t>
  </si>
  <si>
    <t>HID-TUB-125</t>
  </si>
  <si>
    <t>HID-TUB-095</t>
  </si>
  <si>
    <t>HID-TUB-105</t>
  </si>
  <si>
    <t>ARC-VAL-050</t>
  </si>
  <si>
    <t>ARC-VAL-080</t>
  </si>
  <si>
    <t>MET-VAL-024</t>
  </si>
  <si>
    <t>SETOP</t>
  </si>
  <si>
    <t>HID-REG-046</t>
  </si>
  <si>
    <t>INC-BOM-015</t>
  </si>
  <si>
    <t>ELE-ELE-050</t>
  </si>
  <si>
    <t>ELE-TOM-015</t>
  </si>
  <si>
    <t>INC-BOM-030</t>
  </si>
  <si>
    <t>INC-MAN-020</t>
  </si>
  <si>
    <t>m²</t>
  </si>
  <si>
    <t>m³</t>
  </si>
  <si>
    <t>REV-CHA-005</t>
  </si>
  <si>
    <t>REV-REB-005</t>
  </si>
  <si>
    <t>ALV-BLO-025</t>
  </si>
  <si>
    <t>EXTINTOR DE INCÊNDIO TIPO PÓ QUÍMICO 2-A:20-B:C, CAPACIDADE 6 KG</t>
  </si>
  <si>
    <t>ADAPTADOR EM LATAO P/ INSTALACAO PREDIAL DE COMBATE A INCENDIO ENGATE RAPIDO 2 1/2" X ROSCA INTERNA 5 FIOS 2 1/2"</t>
  </si>
  <si>
    <t>INC-ABR-005</t>
  </si>
  <si>
    <t>ABRIGO EM CHAPA TIPO EXTERNO 1 PORTA DE AÇO CARBONO, COMPLETO, VIDRO TRANSPARENTE, COM A INSCRIÇÃO "INCÊNDIO", SUPORTE BASCULANTE PARA MANGUEIRA PINTADO DE VERMELHO NAS DIMENSÕES 90 X 60 X 17 CM</t>
  </si>
  <si>
    <t>INC-CHA-005</t>
  </si>
  <si>
    <t>INC-BOM-025</t>
  </si>
  <si>
    <t>CHAVE PARA CONEXÕES DE ENGATE RÁPIDO, (STORZ), 63 X 38 MM</t>
  </si>
  <si>
    <t>CILINDRO DE PRESSÃO OU MOLA PNEUMÁTICA DE DIÂMETRO 150MM, COMPRIMENTO DE 1,20M COM GARRAS PARA FIXAÇÃO NA PAREDE</t>
  </si>
  <si>
    <t>ESGUICHO TIPO AGULHETA, JUNTA DE UNIÃO ENGATE RÁPIDO D = 38 MM</t>
  </si>
  <si>
    <t>MANGUEIRA DE FIBRA SINTÉTICA E BORRACHA D = 38 MM, 15 M</t>
  </si>
  <si>
    <t>MANÔMETRO WILLY, MOD. 2 1/2", ESCALA DE LEITURA DE 0 A 100 PSI</t>
  </si>
  <si>
    <t>PRESSOSTATO TELEMECANIQUE, MODELO XML B004 A2S11, COM ESCALA DE 3 A 58 PSI</t>
  </si>
  <si>
    <t>FORNECIMENTO E ASSENTAMENTO DE TUBO DE AÇO GALVANIZADO COM COSTURA , INCLUSIVE CONEXÕES E SUPORTES, D = 1"</t>
  </si>
  <si>
    <t>FORNECIMENTO E ASSENTAMENTO DE TUBO DE AÇO GALVANIZADO COM COSTURA , INCLUSIVE CONEXÕES E SUPORTES, D = 1/2"</t>
  </si>
  <si>
    <t>FORNECIMENTO E ASSENTAMENTO DE TUBO DE AÇO GALVANIZADO COM COSTURA , INCLUSIVE CONEXÕES E SUPORTES, D = 2 1/2"</t>
  </si>
  <si>
    <t>VÁLVULA DE RETENÇÃO DE PÉ COM CRIVO, D = 65 MM (2 1/2")</t>
  </si>
  <si>
    <t>VÁLVULA DE RETENÇÃO EM LATÃO, DIÂMETRO DE 1/2" NPT</t>
  </si>
  <si>
    <t>VÁLVULA RETENÇÃO HORIZONTAL D = 63 MM (2 1/2")</t>
  </si>
  <si>
    <t>VÁLVULA DE RETENÇÃO EM LATÃO, DIÂMETRO DE 2 1/2" NPT</t>
  </si>
  <si>
    <t>REGISTRO GLOBO ANGULAR 15º D = 63 MM PARA HIDRANTE INTERNO</t>
  </si>
  <si>
    <t>HIDRANTE DE RECALQUE COMPLETO EM CAIXA DE ALVENARIA</t>
  </si>
  <si>
    <t>ACIONADOR MANUAL DE ALARME DE INCÊNDIO</t>
  </si>
  <si>
    <t>SIRENE PARA ALARME DE BOMBA EM FUNCIONAMENTO, 220V</t>
  </si>
  <si>
    <t>CABO DE COBRE ISOLAMENTO ANTI-CHAMA, SEÇÃO 2,5 MM2, 450/750 V - FLEXÍVEL (CINZA)</t>
  </si>
  <si>
    <t>CABO DE COBRE ISOLAMENTO ANTI-CHAMA, SEÇÃO 2,5 MM2, 450/750 V - FLEXÍVEL (VERDE)</t>
  </si>
  <si>
    <t>ELETRODUTO DE AÇO GALVANIZADO LEVE, INCLUSIVE CONEXÕES, SUPORTES E FIXAÇÃO DN 15 (1/2")</t>
  </si>
  <si>
    <t>TOMADA SIMPLES - 2P + T - 20A COM PLACA</t>
  </si>
  <si>
    <t>ALVENARIA DE VEDAÇÃO COM BLOCO DE CONCRETO, CLASSE C, ESP. 15CM, APARENTE, INCLUSIVE ARGAMASSA PARA ASSENTAMENTO</t>
  </si>
  <si>
    <t>CHAPISCO DE PAREDES COM ARGAMASSA 1:3 CIMENTO E AREIA, A COLHER</t>
  </si>
  <si>
    <t>REBOCO COM ARGAMASSA 1:7, CIMENTO E AREIA</t>
  </si>
  <si>
    <t>REGISTRO DE GAVETA BRUTO D = 65 MM (2 1/2") - PADRÃO POPULAR (FERRO GALVANIZADO)</t>
  </si>
  <si>
    <t>HID-REG-071</t>
  </si>
  <si>
    <t>REGISTRO DE GAVETA COM CANOPLA D = 15 MM (1/2") - PADRÃO POPULAR (FERRO GALVANIZADO)</t>
  </si>
  <si>
    <t>ESCAVAÇÃO MANUAL DE VALAS H &lt;= 1,50 M</t>
  </si>
  <si>
    <t>TER-ESC-035</t>
  </si>
  <si>
    <t>SUBTOTAL</t>
  </si>
  <si>
    <t>Nº PREFEITURA:</t>
  </si>
  <si>
    <t>CAIXA DÁGUA DE POLIETILENO COM TAMPA 1500 L</t>
  </si>
  <si>
    <t>HID-DAG-020</t>
  </si>
  <si>
    <t>ADAPTADOR SOLDÁVEL DE PVC MARROM COM FLANGES LIVRES PARA CAIXA DÁGUA Ø 50 MM X 1 1/2"</t>
  </si>
  <si>
    <t>ADAPTADOR SOLDÁVEL DE PVC MARROM COM FLANGES LIVRES PARA CAIXA DÁGUA Ø 60 MM X 2"</t>
  </si>
  <si>
    <t>ADAPTADOR SOLDÁVEL DE PVC MARROM COM FLANGES E ANEL PARA CAIXA DÁGUA Ø 40 MM X 1 1/4"</t>
  </si>
  <si>
    <t>HID-ADP-020</t>
  </si>
  <si>
    <t>TORNEIRA DE BÓIA, D = 15 MM (1/2")</t>
  </si>
  <si>
    <t>MET-BOI-010</t>
  </si>
  <si>
    <t>TORNEIRA DE BÓIA, D = 25 MM (1")</t>
  </si>
  <si>
    <t>MET-BOI-020</t>
  </si>
  <si>
    <t>PONTO DE ÁGUA FRIA EMBUTIDO, INCLUINDO TUBO DE PVC RÍGIDO SOLDÁVEL E CONEXÕES</t>
  </si>
  <si>
    <t>INST-AGU-005</t>
  </si>
  <si>
    <t>REGISTRO PRESSÃO COM CANOPLA CROMADO D = 15 MM (1/2") - PADRÃO MÉDIO</t>
  </si>
  <si>
    <t>HID-REG-005</t>
  </si>
  <si>
    <t>REGISTRO DE GAVETA COM CANOPLA D = 20 MM (3/4") - PADRÃO MÉDIO</t>
  </si>
  <si>
    <t>HID-REG-075</t>
  </si>
  <si>
    <t>BRAÇO PARA CHUVEIRO 510-C 1/2" X 40 CM</t>
  </si>
  <si>
    <t>MET-CHU-005</t>
  </si>
  <si>
    <t>FORNECIMENTO E ASSENTAMENTO DE TUBO PVC RÍGIDO SOLDÁVEL ÁGUA, INCLUSIVE CONEXÕES E SUPORTES, D = 20 MM (NBR 7362)</t>
  </si>
  <si>
    <t>HID-TUB-005</t>
  </si>
  <si>
    <t>FORNECIMENTO E ASSENTAMENTO DE TUBO PVC RÍGIDO SOLDÁVEL, ÁGUA INCLUSIVE CONEXÕES E SUPORTES, D = 50 MM (NBR 7362)</t>
  </si>
  <si>
    <t>HID-TUB-025</t>
  </si>
  <si>
    <t>FORNECIMENTO E ASSENTAMENTO DE TUBO PVC RÍGIDO SOLDÁVEL, ÁGUA INCLUSIVE CONEXÕES E SUPORTES, D = 75 MM (NBR 7362)</t>
  </si>
  <si>
    <t>HID-TUB-035</t>
  </si>
  <si>
    <t>FORNECIMENTO E ASSENTAMENTO DE TUBO PVC RÍGIDO SOLDÁVEL ÁGUA, INCLUSIVE CONEXÕES E SUPORTES, D = 25 MM (NBR 7362)</t>
  </si>
  <si>
    <t>HID-TUB-010</t>
  </si>
  <si>
    <t>CHUVEIRO-ELÉTRICO CROMADO 1/2"</t>
  </si>
  <si>
    <t>MET-CHU-025</t>
  </si>
  <si>
    <t>TORNEIRA PARA TANQUE EM METAL, CROMADO, 1/2" - REF. 1152</t>
  </si>
  <si>
    <t>MET-TOR-040</t>
  </si>
  <si>
    <t>TORNEIRA DE MESA PARA PIA DE COZINHA BICA MÓVEL EM METAL CROMADA 1/2"</t>
  </si>
  <si>
    <t>MET-TOR-015</t>
  </si>
  <si>
    <t>TORNEIRA PARA LAVATÓRIO PRESMATIC ANTIVANDALISMO</t>
  </si>
  <si>
    <t>MET-TOR-030</t>
  </si>
  <si>
    <t>TANQUE EM POLIPROPILENO , 24 LITROS, DIMENSÕES 58 X 52 X 32 CM</t>
  </si>
  <si>
    <t>LOU-TAN-040</t>
  </si>
  <si>
    <t>BOJO EM AÇO INOX N° 2 (56 X 33 X 11,5 CM) COM VÁLVULA E SIFÃO CROMADOS</t>
  </si>
  <si>
    <t>LOU-BOJ-010</t>
  </si>
  <si>
    <t>LAVATÓRIO MÉDIO LOUÇA BRANCA SEM COLUNA, INCLUSIVE VÁLVULA E SIFÃO CROMADOS</t>
  </si>
  <si>
    <t>LOU-LAV-015</t>
  </si>
  <si>
    <t>CUBA DE LOUÇA BRANCA DE EMBUTIR, OVAL, INCLUSIVE VÁLVULA, SIFÃO E LIGAÇÕES CROMADAS</t>
  </si>
  <si>
    <t>LOU-CUB-005</t>
  </si>
  <si>
    <t>VASO SANITÁRIO LOUÇA BRANCA INCLUSIVE VÁLVULA DE DESCARGA (ESPECIAL)</t>
  </si>
  <si>
    <t>LOU-VAS-020</t>
  </si>
  <si>
    <t>VASO SANITÁRIO LOUÇA BRANCA COM CAIXA ACOPLADA</t>
  </si>
  <si>
    <t>LOU-VAS-015</t>
  </si>
  <si>
    <t>CAIXA DE GORDURA PRÉ-FABRICADA SIMPLES VOL. 31 LITROS(CAIXA DE SABÃO)</t>
  </si>
  <si>
    <t>HID-GOR-030</t>
  </si>
  <si>
    <t>CAIXA DE GORDURA ESPECIAL VOL. ACIMA DE 120 LITROS, EM ALVENARIA DE 1/2 TIJOLO REQUEIMADO REVESTIDA E IMPERMEABILIZADA, COM TAMPA DE CONCRETO, INCLUSIVE ESCAVAÇÃO, REATERRO E BOTA-FORA</t>
  </si>
  <si>
    <t>HID-GOR-040</t>
  </si>
  <si>
    <t>CAIXA ALVENARIA 50 X 50 X 60 CM, TAMPA EM CONCRETO-INSPEÇÃO /PASSAGEM, INCLUSIVE ESCAVAÇÃO, REATERRO E BOTA-FORA</t>
  </si>
  <si>
    <t>HID-CXS-040</t>
  </si>
  <si>
    <t>CAIXA SIFONADA EM PVC COM GRELHA REDONDA 100 X 100 X 50 MM</t>
  </si>
  <si>
    <t>HID-SIF-015</t>
  </si>
  <si>
    <t>PONTO DE ESGOTO, INCLUINDO TUBO DE PVC RÍGIDO SOLDÁVEL DE 40 MM E CONEXÕES (LAVATÓRIOS, MICTÓRIOS, RALOS SIFONADOS, ETC.)</t>
  </si>
  <si>
    <t>INST-ESG-005</t>
  </si>
  <si>
    <t>PONTO DE ESGOTO, INCLUINDO TUBO DE PVC RÍGIDO SOLDÁVEL DE 50 MM E CONEXÕES (PIAS DE COZINHA, MÁQUINAS DE LAVAR, ETC.)</t>
  </si>
  <si>
    <t>INST-ESG-010</t>
  </si>
  <si>
    <t>PONTO DE ESGOTO, INCLUINDO TUBO DE PVC RÍGIDO SOLDÁVEL DE 100 MM E CONEXÕES (VASO SANITÁRIO)</t>
  </si>
  <si>
    <t>INST-ESG-015</t>
  </si>
  <si>
    <t>FORNECIMENTO E ASSENTAMENTO DE TUBO PVC ESGOTO PB, INCLUSIVE CONEXÕES E SUPORTES, D = 50 MM (NBR 7362)</t>
  </si>
  <si>
    <t>HID-TUB-045</t>
  </si>
  <si>
    <t>FORNECIMENTO E ASSENTAMENTO DE TUBO PVC ESGOTO PB, INCLUSIVE CONEXÕES E SUPORTES, D = 100 MM (NBR 7362)</t>
  </si>
  <si>
    <t>HID-TUB-055</t>
  </si>
  <si>
    <t>FORNECIMENTO E ASSENTAMENTO DE TUBO PVC ESGOTO PB, INCLUSIVE CONEXÕES E SUPORTES, D = 150 MM (NBR 7362)</t>
  </si>
  <si>
    <t>HID-TUB-060</t>
  </si>
  <si>
    <t>FORNECIMENTO E ASSENTAMENTO DE TUBO PVC ESGOTO PB, INCLUSIVE CONEXÕES E SUPORTES, D = 40 MM (NBR 7362)</t>
  </si>
  <si>
    <t>HID-TUB-075</t>
  </si>
  <si>
    <t>FORNECIMENTO E ASSENTAMENTO DE TUBO PVC ESGOTO PB, INCLUSIVE CONEXÕES E SUPORTES, D = 75 MM (NBR 7362)</t>
  </si>
  <si>
    <t>HID-TUB-050</t>
  </si>
  <si>
    <t>FORNECIMENTO E ASSENTAMENTO DE TUBO PVC ESGOTO, REFORÇADO PB, VIROLA E ANEL - INCLUSIVE CONEXÕES E SUPORTES, D = 100 MM (NBR 7362)</t>
  </si>
  <si>
    <t>HID-TUB-085</t>
  </si>
  <si>
    <t>RALO SEMI- HEMISFÉRICO TIPO ABACAXI D = 100 MM</t>
  </si>
  <si>
    <t>HID-RAL-025</t>
  </si>
  <si>
    <t>GRELHA DE FERRO FUNDIDO 30 X 30 CM</t>
  </si>
  <si>
    <t>HID-GRE-011</t>
  </si>
  <si>
    <t>CALHA DE CHAPA GALVANIZADA Nº. 22 GSG, DESENVOLVIMENTO = 40 CM</t>
  </si>
  <si>
    <t>PLU-CAL-010</t>
  </si>
  <si>
    <t>FORNECIMENTO, ASSENTAMENTO E REJUNTAMENTO DE TUBO DE CONCRETO SIMPLES PS1 D = 400 MM</t>
  </si>
  <si>
    <t>DRE-TUB-045</t>
  </si>
  <si>
    <t>TELECOMUNICAÇÕES</t>
  </si>
  <si>
    <t>CAIXA DE DISTRIBUIÇÃO GERAL OU DERIVAÇÃO DG Nº3</t>
  </si>
  <si>
    <t>U</t>
  </si>
  <si>
    <t>ELE-CXS-140</t>
  </si>
  <si>
    <t>CAIXA SUBTERRÂNEA DE ENTRADA TELEFÔNICA TIPO R1, 60 X 35 X 50CM</t>
  </si>
  <si>
    <t>ELE-CXS-125</t>
  </si>
  <si>
    <t>CAIXA ALVENARIA 30 X 30 X 60 CM, TAMPA EM CONCRETO-INSPEÇÃO /PASSAGEM, INCLUSIVE ESCAVAÇÃO, REATERRO E BOTA-FORA</t>
  </si>
  <si>
    <t>HID-CXS-015</t>
  </si>
  <si>
    <t>ELETRODUTO FLEXÍVEL CORRUGADO, PVC, ANTI-CHAMA DN 32 MM (1"’’) - APLICAÇÃO EM ALVENARIA</t>
  </si>
  <si>
    <t>M</t>
  </si>
  <si>
    <t>ELE-MAN-020</t>
  </si>
  <si>
    <t>MANGUEIRA PVC FLEXÍVEL CORRUGADO ANTI-CHAMA DN 50 MM (1.1/2")</t>
  </si>
  <si>
    <t>ELE-MAN-030</t>
  </si>
  <si>
    <t>MANGUEIRA PVC FLEXÍVEL CORRUGADO ANTI-CHAMA DN 60 MM (2")</t>
  </si>
  <si>
    <t>ELE-MAN-035</t>
  </si>
  <si>
    <t>DUTO CORRUGADO EM PEAD (POLIETILENO DE ALTA DENSIDADE), PARA PROTEÇÃO DE CABOS SUBTERRÂNEOS DN 50 MM (2")</t>
  </si>
  <si>
    <t>ELE-DUT-010</t>
  </si>
  <si>
    <t>CANALETA EM PVC PARA INSTALAÇÃO ELÉTRICA APARENTE, INCLUSIVE CONEXÕES, DIMENSÕES 50 X 20 MM</t>
  </si>
  <si>
    <t>ELE-CAN-010</t>
  </si>
  <si>
    <t>CABO UTP 4 PARES CATEGORIA 6 COM REVESTIMENTO EXTERNO NÃO PROPAGANTE A CHAMA</t>
  </si>
  <si>
    <t>CAB-CAB-015</t>
  </si>
  <si>
    <t>CABO COAXIAL RG-59, IMPEDÂNCIA 75 OHM, CONDUTOR EM FIO DE COBRE NU, BLINDAGEM TRANÇA FORMADA POR FIOS DE COBRE MALHA 90%</t>
  </si>
  <si>
    <t>CAB-CAB-010</t>
  </si>
  <si>
    <t>CABO TELEFÔNICO CTP-APL-5N 50.30</t>
  </si>
  <si>
    <t>ELE-CAB-165</t>
  </si>
  <si>
    <t>RACK DE PAREDE 4U x 470mm 19"</t>
  </si>
  <si>
    <t>EQUALIZAÇÃO</t>
  </si>
  <si>
    <t>RACK DE PAREDE 12U x 570mm 19''</t>
  </si>
  <si>
    <t>PATCH PANEL 48 POSIÇÕES, CATEGORIA COM GUIA TRASEIRO</t>
  </si>
  <si>
    <t>CJ</t>
  </si>
  <si>
    <t>CAB-PATCH-020</t>
  </si>
  <si>
    <t>PATCH PANEL 24 POSIÇÕES, CATEGORIA COM GUIA TRASEIRO</t>
  </si>
  <si>
    <t>CAB-PATCH-015</t>
  </si>
  <si>
    <t>CALHA DE TOMADAS PARA FIXAÇÃO NO RACK, COM 8 TOMADAS 2P +T</t>
  </si>
  <si>
    <t>CAB-RACK-010</t>
  </si>
  <si>
    <t>ORGANIZADOR DE CABOS DE 1U PARA RACK 19"</t>
  </si>
  <si>
    <t>CAB-RACK-020</t>
  </si>
  <si>
    <t>GAVETA DE VENTILAÇÃO COM 4 VENTILADORES PARA RACK 19"</t>
  </si>
  <si>
    <t>CAB-RACK-015</t>
  </si>
  <si>
    <t>CERTIFICAÇÃO DE GARANTIA DE TRANSMISSÃO DE CABOS LÓGICOS - CATEGORIA 5E</t>
  </si>
  <si>
    <t>CAB-CER-005</t>
  </si>
  <si>
    <t>CONVERSOR DE MÍDIA COM UMA PORTA ETHERNET 10 BASE T (RJ45) PARA UMA PORTA 10 BASE FL (FIBRA ÓPTICA MULTIMODO) COM CONECTOR ST.</t>
  </si>
  <si>
    <t>ROTEADOR WIRELESS 300Mbps, 2.4Ghz, 1 PORTA WAN 10/100Mbps e 4 PORTAS LAN 10/100Mbps.</t>
  </si>
  <si>
    <t>TOMADA DUPLA PARA LÓGICA RJ45, 4"X2", EMBUTIR, COMPLETA</t>
  </si>
  <si>
    <t>CAB-TOM-015</t>
  </si>
  <si>
    <t>TOMADA PARA PINO JACK 1/4, SOM E TV COM PLACA 4" X 2"</t>
  </si>
  <si>
    <t>ELE-TOM-045</t>
  </si>
  <si>
    <t>CAIXA DE LIGAÇÃO DE PVC PARA ELETRODUTO FLEXÍVEL RETANGULAR, DIMENSÕES 4 X 2"</t>
  </si>
  <si>
    <t>ELE-CXS-160</t>
  </si>
  <si>
    <t>CAIXA DE LIGAÇÃO DE PVC PARA ELETRODUTO FLEXÍVEL, OCTOGONAL COM ANEL DESLIZANTE, DIMENSÕES 3 X 3"</t>
  </si>
  <si>
    <t>ELE-CXS-180</t>
  </si>
  <si>
    <t>CONECTOR RJ 45 FÊMEA CAT 6</t>
  </si>
  <si>
    <t>CAB-CON-005</t>
  </si>
  <si>
    <t>CONECTOR RG6 PARA CABO COAXIAL, COMPRESSÃO</t>
  </si>
  <si>
    <t>EMENDA "T" PARA CABO COAXIAL RG6/RG59.</t>
  </si>
  <si>
    <t>ENTRADA DE ENERGIA</t>
  </si>
  <si>
    <t>ELE-CXS-330</t>
  </si>
  <si>
    <t>SINAPI</t>
  </si>
  <si>
    <t>CAIXA PARA MEDIDOR POLIFÁSICO CONFORME PADRÕES CEMIG TIPO CM-4</t>
  </si>
  <si>
    <t>ELE-CXS-341</t>
  </si>
  <si>
    <t>CAIXA DE PASSAGEM EM CHAPA DE AÇO, EMBUTIR 330 X 330 X 122 MM</t>
  </si>
  <si>
    <t>ELE-CXS-015</t>
  </si>
  <si>
    <t>POSTE DE AÇO PARA ENTRADA DE ENERGIA H = 4,50 M</t>
  </si>
  <si>
    <t>ELE-PAD-115D</t>
  </si>
  <si>
    <t>ISOLADOR ROLDANA</t>
  </si>
  <si>
    <t>ELE-PAD-120</t>
  </si>
  <si>
    <t>CINTA CIRCULAR EM ACO GALVANIZADO DE 150 MM DE DIAMETRO PARA FIXACAO DE CAIXA MEDICAO.</t>
  </si>
  <si>
    <t>ELE-PAD-125</t>
  </si>
  <si>
    <t>HASTE Ø16 X 150 PARA ARMAÇÃO SECUNDÁRIA</t>
  </si>
  <si>
    <t>ELE-PAD-135</t>
  </si>
  <si>
    <t>CABEÇOTE DE ALUMINIO 1 1/2"</t>
  </si>
  <si>
    <t>ELE-CBÇ-015</t>
  </si>
  <si>
    <t>ELE-CAB-315</t>
  </si>
  <si>
    <t>CABO DE COBRE NÚ # 16 MM2, ENTERRADO, EXCLUSIVE ESCAVAÇÃO E REATERRO</t>
  </si>
  <si>
    <t>ELE-COR-015</t>
  </si>
  <si>
    <t>CONECTOR CABO-HASTE EM BRONZE NATURAL PARA UM CABO DE COBRE DE 16-70 MM²</t>
  </si>
  <si>
    <t>SPDA-CON-030</t>
  </si>
  <si>
    <t>HASTE PARA ATERRAMENTO, ALTA CAMADA, 3/4" X 3M</t>
  </si>
  <si>
    <t>SPDA-HST-005</t>
  </si>
  <si>
    <t>CAIXA DE INSPEÇÃO EM PVC 300X300 MM COM TAPA EM FERRO FUNDIDO</t>
  </si>
  <si>
    <t>SPDA-CXS-020</t>
  </si>
  <si>
    <t>INSTALAÇÕES ELÉTRICAS</t>
  </si>
  <si>
    <t>QUADRO DE DISTRIBUICAO DE ENERGIA DE EMBUTIR, EM CHAPA METALICA, PARA 50 DISJUNTORES TERMOMAGNETICOS MONOPOLARES, COM BARRAMENTO TRIFASICO E NEUTRO, FORNECIMENTO E INSTALACAO</t>
  </si>
  <si>
    <t>74131/008</t>
  </si>
  <si>
    <t>QUADRO DE DISTRIBUIÇÃO PARA 36 MÓDULOS COM BARRAMENTO 100 A</t>
  </si>
  <si>
    <t>ELE-QUA-020</t>
  </si>
  <si>
    <t>QUADRO DE DISTRIBUIÇÃO PARA 12 MÓDULOS COM BARRAMENTO E CHAVE</t>
  </si>
  <si>
    <t>ELE-QUA-006</t>
  </si>
  <si>
    <t>DISJUNTOR TRIPOLAR TERMOMAGNÉTICO 5KA, DE 70A</t>
  </si>
  <si>
    <t>ELE-DIS-084</t>
  </si>
  <si>
    <t>DISJUNTOR TRIPOLAR TIPO DIN, CORRENTE NOMINAL DE 32A - FORNECIMENTO E INSTALAÇÃO. AF_04/2016</t>
  </si>
  <si>
    <t>DISJUNTOR BIPOLAR TERMOMAGNÉTICO 10KA, DE 35A</t>
  </si>
  <si>
    <t>ELE-DIS-022</t>
  </si>
  <si>
    <t>DISJUNTOR BIPOLAR TERMOMAGNÉTICO 5KA, DE 25A</t>
  </si>
  <si>
    <t>ELE-DIS-064</t>
  </si>
  <si>
    <t>DISJUNTOR MONOPOLAR TERMOMAGNÉTICO 5KA, DE 20A</t>
  </si>
  <si>
    <t>ELE-DIS-008</t>
  </si>
  <si>
    <t>DISJUNTOR MONOPOLAR TERMOMAGNÉTICO 5KA, DE 16A</t>
  </si>
  <si>
    <t>ELE-DIS-007</t>
  </si>
  <si>
    <t>ELE-CAB-295</t>
  </si>
  <si>
    <t>ELE-CAB-290</t>
  </si>
  <si>
    <t>ELE-CAB-285</t>
  </si>
  <si>
    <t>ELETRODUTO FLEXÍVEL CORRUGADO, PVC, ANTI-CHAMA DN 25 MM (3/4") - APLICAÇÃO EM ALVENARIA</t>
  </si>
  <si>
    <t>ELE-MAN-015</t>
  </si>
  <si>
    <t>DUTO CORRUGADO EM PEAD (POLIETILENO DE ALTA DENSIDADE), PARA PROTEÇÃO DE CABOS SUBTERRÂNEOS DN 100 MM (4")</t>
  </si>
  <si>
    <t>ELE-DUT-020</t>
  </si>
  <si>
    <t>CAIXA ALVENARIA 60 X 60 X 70 CM, TAMPA EM CONCRETO-INSPEÇÃO /PASSAGEM, INCLUSIVE ESCAVAÇÃO, REATERRO E BOTA-FORA</t>
  </si>
  <si>
    <t>HID-CXS-062</t>
  </si>
  <si>
    <t>CAIXA ALVENARIA 40 X 40 X 60 CM, TAMPA EM CONCRETO-INSPEÇÃO /PASSAGEM, INCLUSIVE ESCAVAÇÃO, REATERRO E BOTA-FORA</t>
  </si>
  <si>
    <t>HID-CXS-025</t>
  </si>
  <si>
    <t>FITA ZEBRADA AMARELA PARA SINALIZAÇÃO L = 7 M</t>
  </si>
  <si>
    <t>IIO-SIN-010</t>
  </si>
  <si>
    <t>RELÉ FOTOELÉTRICO RM 10 120 V, 1200 VA COM BASE</t>
  </si>
  <si>
    <t>ELE-REL-005</t>
  </si>
  <si>
    <t>POSTE CONCRETO SECAO CIRCULAR COMPRIMENTO=5M CARGA NOMINAL TOPO 100KG INCLUSIVE ESCAVACAO EXCLUSIVE TRANSPORTE - FORNECIMENTO E COLOCACAO</t>
  </si>
  <si>
    <t>73783/001</t>
  </si>
  <si>
    <t>LUMINÁRIA DE LED INDUSTRIAL DE SOBREPOR MODELO HIGH BAY DE 154W, COMPOSTO POR 2 MÓDULOS DE LED SMD DE ALTO DESEMPENHO, TEMPERATURA DE COR 4000K A 5000K.</t>
  </si>
  <si>
    <t>REFLETOR DE LED HOLOFOTE DE 50W IP66, BIVOLT 100-240V, TEMPERATURA DE COR 4000K, ALTO BRILHO E BAIXA DETERIORAÇÃO LUMINOSA.</t>
  </si>
  <si>
    <t>VENTILADOR DE PAREDE 60CM, POTÊNCIA DE 140W A 300W, ESTRUTURA DE AÇO, BIVOLT, BRANCO, COM GRADE DE PROTEÇÃO.</t>
  </si>
  <si>
    <t>INTERRUPTOR PARA VENTILADOR COM CONTROLE DE VELOCIDADE, SEM TECLA PARA LÂMPADA, BRANCO, COM PLACA.</t>
  </si>
  <si>
    <t>INTERRUPTOR UMA TECLA SIMPLES 10 A - 250 V, COM PLACA</t>
  </si>
  <si>
    <t>ELE-INT-015</t>
  </si>
  <si>
    <t>CONJUNTO 2 INTERRUPTORES SIMPLES COM PLACA</t>
  </si>
  <si>
    <t>ELE-INT-026</t>
  </si>
  <si>
    <t>CONJUNTO DE 1 TOMADA + 1 INTERRUPTOR COM PLACA</t>
  </si>
  <si>
    <t>ELE-TOM-035</t>
  </si>
  <si>
    <t>CONJUNTO 2 INTERRUPTORES SIMPLES + 1 TOMADA 2P UNIVERSAL RETANGULAR SEM PLACA</t>
  </si>
  <si>
    <t>ELE-INT-080</t>
  </si>
  <si>
    <t>TOMADA SIMPLES - 2P + T - 10A COM PLACA</t>
  </si>
  <si>
    <t>ELE-TOM-005</t>
  </si>
  <si>
    <t>TOMADA MÉDIA DE EMBUTIR (2 MÓDULOS), 2P+T 20 A, INCLUINDO SUPORTE E PLACA - FORNECIMENTO E INSTALAÇÃO. AF_12/2015</t>
  </si>
  <si>
    <t>TOMADA DUPLA - 2P + T - 20A COM PLACA</t>
  </si>
  <si>
    <t>ELE-TOM-025</t>
  </si>
  <si>
    <t>PLACA PARA CAIXA 2" X 4" PARA SAÍDA DE FIO</t>
  </si>
  <si>
    <t>ELE-PLA-030</t>
  </si>
  <si>
    <t>CABO PP DE COBRE TRIPOLAR, SEÇÃO 3X2,5MM2, 450/750V - FLEXÍVEL (ROLO COM 100 METROS)</t>
  </si>
  <si>
    <t>LAJ-REV-050</t>
  </si>
  <si>
    <t>LAJ-REV-030</t>
  </si>
  <si>
    <t>LAJE PRÉ-MOLDADA, A REVESTIR, INCLUSIVE CAPEAMENTO E = 5 CM, SC = 300 KG/M2, L = 4,00 M (LAJE PROTENDIDA - 1º PAVIMENTO)</t>
  </si>
  <si>
    <t>LAJ-REV-045</t>
  </si>
  <si>
    <t>LAJE PRÉ-MOLDADA, A REVESTIR, INCLUSIVE CAPEAMENTO E = 5 CM, SC = 200 KG/M2, L = 4,00 M  (LAJE PROTENDIDA - COBERTURA)</t>
  </si>
  <si>
    <t>LAJ-REV-025</t>
  </si>
  <si>
    <t>FORNECIMENTO E LANÇAMENTO DE CONCRETO ESTRUTURAL USINADO FCK &gt;= 30 MPA, BRITA 1 E MÓDULO DE ELASTICIDADE CONFORME NBR 6118</t>
  </si>
  <si>
    <t>EST-CON-090</t>
  </si>
  <si>
    <t>FORMA E DESFORMA DE COMPENSADO PLASTIFICADO ESPESSURA 14 MM, EXCLUSIVE ESCORAMENTO (5X)</t>
  </si>
  <si>
    <t>EST-FOR-030</t>
  </si>
  <si>
    <t>ARMAÇÃO DE PILAR OU VIGA DE UMA ESTRUTURA CONVENCIONAL DE CONCRETO ARMADO EM UM EDIFÍCIO DE MÚLTIPLOS PAVIMENTOS UTILIZANDO AÇO CA-50 DE 12,5 MM - MONTAGEM. AF_12/2015</t>
  </si>
  <si>
    <t>Kg</t>
  </si>
  <si>
    <t>ARMAÇÃO DE PILAR OU VIGA DE UMA ESTRUTURA CONVENCIONAL DE CONCRETO ARMADO EM UM EDIFÍCIO DE MÚLTIPLOS PAVIMENTOS UTILIZANDO AÇO CA-50 DE 10,0 MM - MONTAGEM. AF_12/2015</t>
  </si>
  <si>
    <t>ARMAÇÃO DE PILAR OU VIGA DE UMA ESTRUTURA CONVENCIONAL DE CONCRETO ARMADO EM UM EDIFÍCIO DE MÚLTIPLOS PAVIMENTOS UTILIZANDO AÇO CA-50 DE 6,3MM - MONTAGEM. AF_12/2015</t>
  </si>
  <si>
    <t>ARMAÇÃO DE PILAR OU VIGA DE UMA ESTRUTURA CONVENCIONAL DE CONCRETO ARMADO EM UM EDIFÍCIO DE MÚLTIPLOS PAVIMENTOS UTILIZANDO AÇO CA-50 DE 25,0 MM - MONTAGEM. AF_12/2015</t>
  </si>
  <si>
    <t>ARMAÇÃO DE PILAR OU VIGA DE UMA ESTRUTURA CONVENCIONAL DE CONCRETO ARMADO EM UM EDIFÍCIO DE MÚLTIPLOS PAVIMENTOS UTILIZANDO AÇO CA-50 DE 20,0 MM - MONTAGEM. AF_12/2015</t>
  </si>
  <si>
    <t>ARMAÇÃO DE PILAR OU VIGA DE UMA ESTRUTURA CONVENCIONAL DE CONCRETO ARMADO EM UM EDIFÍCIO DE MÚLTIPLOS PAVIMENTOS UTILIZANDO AÇO CA-50 DE 16,0 MM - MONTAGEM. AF_12/2015</t>
  </si>
  <si>
    <t>ARMAÇÃO DE PILAR OU VIGA DE UMA ESTRUTURA CONVENCIONAL DE CONCRETO ARMADO EM UM EDIFÍCIO DE MÚLTIPLOS PAVIMENTOS UTILIZANDO AÇO CA-60 DE 5,0MM - MONTAGEM. AF_12/2015</t>
  </si>
  <si>
    <t>CARGA, TRANSPORTE E DESCARGA DE MATERIAL DE 1ª CATEGORIA, COM CAMINHÃO.DISTÂNCIA MÉDIA DE TRANSPORTE DE 1.801 A 2.000 M</t>
  </si>
  <si>
    <t>OBR-VIA-066</t>
  </si>
  <si>
    <t>CARGA DE MATERIAL DE QUALQUER NATUREZA SOBRE CAMINHÃO - MANUAL</t>
  </si>
  <si>
    <t>TRA-CAR-005</t>
  </si>
  <si>
    <t>ARMAÇÃO DE BLOCO, VIGA BALDRAME OU SAPATA UTILIZANDO AÇO CA-50 DE 12,5MM - MONTAGEM. AF_06/2017 (ARMAÇÃO PARA OS FUSTES)</t>
  </si>
  <si>
    <t>ARMAÇÃO DE BLOCO, VIGA BALDRAME OU SAPATA UTILIZANDO AÇO CA-50 DE 10 MM - MONTAGEM. AF_06/2017 (ARMAÇÃO PARA OS FUSTES)</t>
  </si>
  <si>
    <t>IMP-PIN-010</t>
  </si>
  <si>
    <t>EXECUÇÃO DE ESCADA EM CONCRETO ARMADO, MOL M3 AS 1.782,08
DADA IN LOCO, FCK = 25 MPA. AF_02/2017</t>
  </si>
  <si>
    <t>ALV-TIJ-030</t>
  </si>
  <si>
    <t>PIS-CON-005</t>
  </si>
  <si>
    <t>FOR-GES-010</t>
  </si>
  <si>
    <t>REVESTIMENTO VEGETAL COM GRAMAS EM PLACAS (EXECUÇÃO, INCLUINDO FORNECIMENTO, UMIDECIMENTO, CORTE E CARGA DA GRAMA, ADUBAÇÃO E PLANTIO)</t>
  </si>
  <si>
    <t>RO-41402</t>
  </si>
  <si>
    <t>FORNECIMENTO DE ÁRVORE - SIBIPURUNA</t>
  </si>
  <si>
    <t>PAI-MUD-005</t>
  </si>
  <si>
    <t>FORNECIMENTO DE ÁRVORE - IPÊ ROSA</t>
  </si>
  <si>
    <t>PAI-MUD-010</t>
  </si>
  <si>
    <t>PIN-ACR-030</t>
  </si>
  <si>
    <t>PIN-ACR-035</t>
  </si>
  <si>
    <t>SEE-ARQ-005</t>
  </si>
  <si>
    <t>ARMADURA DE TELA DE AÇO CA-60 B SOLDADA TIPO Q-92 (DIÂMETRO DO FIO: 4,20 MM / DIMENSÕES DA TRAMA: 150 X 150 MM / TIPO DA MALHA: QUADRANGULAR)</t>
  </si>
  <si>
    <t>ARM-TEL-010</t>
  </si>
  <si>
    <t>LASTRO DE BRITA 2 OU 3 APILOADO MANUALMENTE</t>
  </si>
  <si>
    <t>FUN-LAS-010</t>
  </si>
  <si>
    <t>FORNECIMENTO E LANÇAMENTO DE CONCRETO ESTRUTURAL USINADO FCK &gt;= 25 MPA, BRITA 1 E MÓDULO DE ELASTICIDADE CONFORME NBR 6118</t>
  </si>
  <si>
    <t>EST-CON-085</t>
  </si>
  <si>
    <t>JUNTA DE DILATAÇÃO PREENCHIDA COM MASTIQUE ELÁSTICO</t>
  </si>
  <si>
    <t>PIS-JUN-005</t>
  </si>
  <si>
    <t>LONA PRETA</t>
  </si>
  <si>
    <t>PIS-LON-005</t>
  </si>
  <si>
    <t>SABONETEIRA PLASTICA TIPO DISPENSER PARA SABONETE LIQUIDO COM RESERVATORIO 800 ML</t>
  </si>
  <si>
    <t>ACE-SAB-025</t>
  </si>
  <si>
    <t>PAPELEIRA PLASTICA TIPO DISPENSER PARA PAPEL HIGIENICO ROLAO</t>
  </si>
  <si>
    <t>ACE-PAP-025</t>
  </si>
  <si>
    <t>PAPELEIRA DE LOUÇA BRANCA</t>
  </si>
  <si>
    <t>ACE-PAP-005</t>
  </si>
  <si>
    <t>BARRA DE APOIO LAVATÓRIO DE CANTO, EM ACO INOX POLIDO, DIAMETRO MINIMO 3 CM</t>
  </si>
  <si>
    <t>ACE-BAR-040</t>
  </si>
  <si>
    <t>BARRA DE APOIO P.N.E. L = 40 CM (PORTA)</t>
  </si>
  <si>
    <t>ACE-BAR-020</t>
  </si>
  <si>
    <t>BARRA DE APOIO EM AÇO INOX PARA P.N.E. L = 90 CM (VASO SANITÁRIO)</t>
  </si>
  <si>
    <t>ACE-BAR-015</t>
  </si>
  <si>
    <t>DESCRIÇÃO DETALHADA</t>
  </si>
  <si>
    <t>ITEM</t>
  </si>
  <si>
    <t>CARACTERÍSTICAS</t>
  </si>
  <si>
    <t>QUANT.</t>
  </si>
  <si>
    <t>UNID.</t>
  </si>
  <si>
    <t>REFERÊNCIA</t>
  </si>
  <si>
    <t>CÓDIGO</t>
  </si>
  <si>
    <t>VALOR UNITÁRIO (R$)</t>
  </si>
  <si>
    <t>VALOR TOTAL(R$)</t>
  </si>
  <si>
    <t>SERVIÇOS PRELIMINARES E GERAIS</t>
  </si>
  <si>
    <t>DESPESAS INICIAIS</t>
  </si>
  <si>
    <t>1.1</t>
  </si>
  <si>
    <t>1.2</t>
  </si>
  <si>
    <t>1.3</t>
  </si>
  <si>
    <t>CANTEIRO DE OBRAS</t>
  </si>
  <si>
    <t>ADMINISTRAÇÃO LOCAL</t>
  </si>
  <si>
    <t>1.3.1</t>
  </si>
  <si>
    <t>ESCOLA</t>
  </si>
  <si>
    <t>QUADRA POLIESPORTIVA</t>
  </si>
  <si>
    <t>ESTRUTURA</t>
  </si>
  <si>
    <t>LAJES</t>
  </si>
  <si>
    <t>3.1</t>
  </si>
  <si>
    <t>3.1.1</t>
  </si>
  <si>
    <t>3.1.1.1</t>
  </si>
  <si>
    <t>3.1.1.2</t>
  </si>
  <si>
    <t>3.1.1.3</t>
  </si>
  <si>
    <t>3.1.1.4</t>
  </si>
  <si>
    <t>PILARES</t>
  </si>
  <si>
    <t>3.1.2</t>
  </si>
  <si>
    <t>3.1.2.1</t>
  </si>
  <si>
    <t>3.1.2.2</t>
  </si>
  <si>
    <t>3.1.2.3</t>
  </si>
  <si>
    <t>3.1.2.4</t>
  </si>
  <si>
    <t>3.1.2.5</t>
  </si>
  <si>
    <t>3.1.2.6</t>
  </si>
  <si>
    <t>VIGAS</t>
  </si>
  <si>
    <t>3.1.3</t>
  </si>
  <si>
    <t>3.1.3.1</t>
  </si>
  <si>
    <t>3.1.3.2</t>
  </si>
  <si>
    <t>3.1.3.3</t>
  </si>
  <si>
    <t>3.1.3.4</t>
  </si>
  <si>
    <t>3.1.3.5</t>
  </si>
  <si>
    <t>3.1.3.6</t>
  </si>
  <si>
    <t>3.1.3.7</t>
  </si>
  <si>
    <t>3.1.3.9</t>
  </si>
  <si>
    <t>3.1.3.10</t>
  </si>
  <si>
    <t>VERGAS E CONTRA-VERGAS</t>
  </si>
  <si>
    <t>3.1.4</t>
  </si>
  <si>
    <t>3.1.4.1</t>
  </si>
  <si>
    <t>3.1.4.2</t>
  </si>
  <si>
    <t>4.1</t>
  </si>
  <si>
    <t>ALVENARIAS E DIVISÓRIAS</t>
  </si>
  <si>
    <t>4.1.1</t>
  </si>
  <si>
    <t>4.1.4</t>
  </si>
  <si>
    <t>4.1.5</t>
  </si>
  <si>
    <t>4.2</t>
  </si>
  <si>
    <t>4.2.1</t>
  </si>
  <si>
    <t>4.2.2</t>
  </si>
  <si>
    <t>4.2.3</t>
  </si>
  <si>
    <t>COBERTURAS</t>
  </si>
  <si>
    <t>5.1</t>
  </si>
  <si>
    <t>EST-MET-005</t>
  </si>
  <si>
    <t>FORNECIMENTO, FABRICAÇÃO, TRANSPORTE E MONTAGEM DE ESTRUTURA METÁLICA EM PERFIS LAMINADOS, INCLUSIVE PINTURA PRIMER</t>
  </si>
  <si>
    <t>5.2</t>
  </si>
  <si>
    <t>FORNECIMENTO, FABRICAÇÃO, TRANSPORTE E MONTAGEM DE ESTRUTURA METÁLICA PARA TELHADO SOBRE LAJE PARA TELHAS METÁLICAS, INCLUSIVE PINTURA PRIMER</t>
  </si>
  <si>
    <t>EST-MET-035</t>
  </si>
  <si>
    <t>COBERTURA EM TELHA METÁLICA GALVANIZADA TRAPEZOIDAL E = 0, 50 MM, SIMPLES</t>
  </si>
  <si>
    <t>COB-TEL-045</t>
  </si>
  <si>
    <t>COB-TEL-050</t>
  </si>
  <si>
    <t>5.1.1</t>
  </si>
  <si>
    <t>5.1.3</t>
  </si>
  <si>
    <t>5.1.4</t>
  </si>
  <si>
    <t>5.1.5</t>
  </si>
  <si>
    <t>5.2.1</t>
  </si>
  <si>
    <t>INSTALAÇÕES HIDROSSANITÁRIAS</t>
  </si>
  <si>
    <t>ÁGUA FRIA</t>
  </si>
  <si>
    <t>6.1</t>
  </si>
  <si>
    <t>6.1.1</t>
  </si>
  <si>
    <t>6.1.2</t>
  </si>
  <si>
    <t>6.1.3</t>
  </si>
  <si>
    <t>6.1.4</t>
  </si>
  <si>
    <t>6.1.5</t>
  </si>
  <si>
    <t>6.1.6</t>
  </si>
  <si>
    <t>6.1.7</t>
  </si>
  <si>
    <t>6.1.8</t>
  </si>
  <si>
    <t>6.1.9</t>
  </si>
  <si>
    <t>6.1.10</t>
  </si>
  <si>
    <t>6.1.11</t>
  </si>
  <si>
    <t>6.1.12</t>
  </si>
  <si>
    <t>6.1.13</t>
  </si>
  <si>
    <t>6.1.14</t>
  </si>
  <si>
    <t>6.1.15</t>
  </si>
  <si>
    <t>6.1.16</t>
  </si>
  <si>
    <t>6.2</t>
  </si>
  <si>
    <t>6.2.1</t>
  </si>
  <si>
    <t>6.2.2</t>
  </si>
  <si>
    <t>6.2.3</t>
  </si>
  <si>
    <t>6.2.4</t>
  </si>
  <si>
    <t>6.2.5</t>
  </si>
  <si>
    <t>6.2.6</t>
  </si>
  <si>
    <t>6.2.7</t>
  </si>
  <si>
    <t>6.2.8</t>
  </si>
  <si>
    <t>6.2.9</t>
  </si>
  <si>
    <t>6.2.10</t>
  </si>
  <si>
    <t>APARELHOS SANITÁRIOS</t>
  </si>
  <si>
    <t>ESGOTO SANITÁRIO</t>
  </si>
  <si>
    <t>6.3</t>
  </si>
  <si>
    <t>6.3.1</t>
  </si>
  <si>
    <t>6.3.2</t>
  </si>
  <si>
    <t>6.3.3</t>
  </si>
  <si>
    <t>6.3.4</t>
  </si>
  <si>
    <t>6.3.5</t>
  </si>
  <si>
    <t>6.3.6</t>
  </si>
  <si>
    <t>6.3.7</t>
  </si>
  <si>
    <t>6.3.8</t>
  </si>
  <si>
    <t>6.3.9</t>
  </si>
  <si>
    <t>6.3.10</t>
  </si>
  <si>
    <t>DRENAGEM PLUVIAL</t>
  </si>
  <si>
    <t>6.4</t>
  </si>
  <si>
    <t>6.4.1</t>
  </si>
  <si>
    <t>6.4.2</t>
  </si>
  <si>
    <t>6.4.3</t>
  </si>
  <si>
    <t>6.4.4</t>
  </si>
  <si>
    <t>6.4.5</t>
  </si>
  <si>
    <t>6.4.6</t>
  </si>
  <si>
    <t>6.4.7</t>
  </si>
  <si>
    <t>6.4.8</t>
  </si>
  <si>
    <t>6.4.9</t>
  </si>
  <si>
    <t>6.4.10</t>
  </si>
  <si>
    <t>INSTALAÇÕES DE COMBATE AO INCÊNDIO</t>
  </si>
  <si>
    <t>ILUMINAÇÃO DE EMERGÊNCIA</t>
  </si>
  <si>
    <t>EXTINTORES</t>
  </si>
  <si>
    <t>HIDRANTES</t>
  </si>
  <si>
    <t>ALARME DE INCÊNDIO</t>
  </si>
  <si>
    <t>7.1</t>
  </si>
  <si>
    <t>7.2</t>
  </si>
  <si>
    <t>7.3</t>
  </si>
  <si>
    <t>7.4</t>
  </si>
  <si>
    <t>7.5</t>
  </si>
  <si>
    <t>8.1</t>
  </si>
  <si>
    <t>8.2</t>
  </si>
  <si>
    <t>8.3</t>
  </si>
  <si>
    <t>8.4</t>
  </si>
  <si>
    <t>8.5</t>
  </si>
  <si>
    <t>8.6</t>
  </si>
  <si>
    <t>8.7</t>
  </si>
  <si>
    <t>8.8</t>
  </si>
  <si>
    <t>8.9</t>
  </si>
  <si>
    <t>9.1</t>
  </si>
  <si>
    <t>9.2</t>
  </si>
  <si>
    <t>9.3</t>
  </si>
  <si>
    <t>9.4</t>
  </si>
  <si>
    <t>9.5</t>
  </si>
  <si>
    <t>9.6</t>
  </si>
  <si>
    <t>9.7</t>
  </si>
  <si>
    <t>9.8</t>
  </si>
  <si>
    <t>9.9</t>
  </si>
  <si>
    <t>9.10</t>
  </si>
  <si>
    <t>9.11</t>
  </si>
  <si>
    <t>9.12</t>
  </si>
  <si>
    <t>9.13</t>
  </si>
  <si>
    <t>9.14</t>
  </si>
  <si>
    <t>9.15</t>
  </si>
  <si>
    <t>9.16</t>
  </si>
  <si>
    <t>9.17</t>
  </si>
  <si>
    <t>PISO</t>
  </si>
  <si>
    <t>REVESTIMENTOS</t>
  </si>
  <si>
    <t>ESQUADRIAS</t>
  </si>
  <si>
    <t>PINTURA</t>
  </si>
  <si>
    <t>PAISAGISMO</t>
  </si>
  <si>
    <t>LIMPEZA</t>
  </si>
  <si>
    <t>11.1</t>
  </si>
  <si>
    <t>12.1</t>
  </si>
  <si>
    <t>13.1</t>
  </si>
  <si>
    <t>14.1</t>
  </si>
  <si>
    <t>14.2</t>
  </si>
  <si>
    <t>15.1</t>
  </si>
  <si>
    <t>ESQ-POR-036</t>
  </si>
  <si>
    <t>FECHADURA DE EMBUTIR PARA PORTAS INTERNAS, COMPLETA, ACABAMENTO PADRÃO MÉDIO, COM EXECUÇÃO DE FURO - FORNECIMENTO E INSTALAÇÃO.</t>
  </si>
  <si>
    <t xml:space="preserve">PORTA EM ALUMÍNIO DE ABRIR TIPO VENEZIANA COM GUARNIÇÃO, FIXAÇÃO COM PARAFUSOS - FORNECIMENTO E INSTALAÇÃO. </t>
  </si>
  <si>
    <t>m2</t>
  </si>
  <si>
    <t>PORTA DE VIDRO TEMPERADO, 0,9X2,10M, ESPESSURA 10MM, INCLUSIVE ACESSORIOS</t>
  </si>
  <si>
    <t>73838/001</t>
  </si>
  <si>
    <t>FORNECIMENTO E ASSENTAMENTO DE JANELA DE ALUMÍNIO, LINHA SUPREMA ACABAMENTO ANODIZADO, TIPO BASCULA COM CONTRAMARCO, INCLUSIVE FORNECIMENTO DE VIDRO LISO DE 4MM, FERRAGENS E ACESSÓRIOS</t>
  </si>
  <si>
    <t>SER-JAN-025</t>
  </si>
  <si>
    <t>VEDAÇÃO DE ESQUADRIAS METÁLICAS COM SILICONE PASTOSO</t>
  </si>
  <si>
    <t>SER-VED-005</t>
  </si>
  <si>
    <t>FORNECIMENTO E ASSENTAMENTO DE GRADE FIXA DE FERRO, PARA PROTEÇÃO DE JANELAS</t>
  </si>
  <si>
    <t>SER-GRA-005</t>
  </si>
  <si>
    <t>ASSENTAMENTO DE GRADIS E PORTÕES</t>
  </si>
  <si>
    <t>SER-COL-015</t>
  </si>
  <si>
    <t>PORTÃO DE GRADE COLOCADO COM CADEADO</t>
  </si>
  <si>
    <t>SER-POR-055</t>
  </si>
  <si>
    <t>FORNECIMENTO E ASSENTAMENTO DE PORTA DE ALUMÍNIO, LINHA SUPREMA ACABAMENTO ANODIZADO, TIPO CORRER, COM DUAS FOLHAS, INCLUSIVE FORNECIMENTO DE VIDRO LISO DE 4MM, FERRAGENS E ACESSÓRIOS</t>
  </si>
  <si>
    <t>SER-POR-095</t>
  </si>
  <si>
    <t>CAIXILHO FIXO, DE ALUMINIO, PARA VIDRO</t>
  </si>
  <si>
    <t>12.2</t>
  </si>
  <si>
    <t>SOLEIRAS E PEITORIS</t>
  </si>
  <si>
    <t>SOLEIRA DE GRANITO CINZA ANDORINHA E = 2 CM</t>
  </si>
  <si>
    <t>SOL-GRA-005</t>
  </si>
  <si>
    <t>PRATELEIRA DE GRANITO CINZA ANDORINHA, E = 2 CM, APOIADA EM CONSOLE DE METALON 20 X 30 MM</t>
  </si>
  <si>
    <t>PRA-GRA-010</t>
  </si>
  <si>
    <t>BANCADA EM GRANITO CINZA ANDORINHA E = 3 CM, APOIADA EM CONSOLE DE METALON 20 X 30 MM</t>
  </si>
  <si>
    <t>BAN-GRA-005</t>
  </si>
  <si>
    <t>DIVISÓRIA EM GRANITO CINZA ANDORINHA E = 3 CM, INCLUSIVE FERRAGENS EM LATÃO CROMADO</t>
  </si>
  <si>
    <t>DIV-PED-015</t>
  </si>
  <si>
    <t>BANCADA SIMPLES EM CONCRETO, APOIADA EM ALVENARIA</t>
  </si>
  <si>
    <t>BAN-CON-005</t>
  </si>
  <si>
    <t>13.2</t>
  </si>
  <si>
    <t>SER-COR-011</t>
  </si>
  <si>
    <t>PIS-LAD-030</t>
  </si>
  <si>
    <t>PIS-CER-015</t>
  </si>
  <si>
    <t>PIN-VER-015</t>
  </si>
  <si>
    <t>PIN-VER-035</t>
  </si>
  <si>
    <t>VIDROS E ESPELHOS</t>
  </si>
  <si>
    <t>VID-TEM-005</t>
  </si>
  <si>
    <t>ESPELHO CRISTAL, ESPESSURA 4MM, COM PARAFUSOS DE FIXACAO, SEM MOLDURA</t>
  </si>
  <si>
    <t>6.2.11</t>
  </si>
  <si>
    <t>6.2.12</t>
  </si>
  <si>
    <t>6.2.13</t>
  </si>
  <si>
    <t>6.2.14</t>
  </si>
  <si>
    <t>ACESSÓRIOS</t>
  </si>
  <si>
    <t>6.5</t>
  </si>
  <si>
    <t>6.5.1</t>
  </si>
  <si>
    <t>6.5.2</t>
  </si>
  <si>
    <t>6.5.3</t>
  </si>
  <si>
    <t>ACESSIBILIDADE</t>
  </si>
  <si>
    <t>15.2</t>
  </si>
  <si>
    <t>16.1</t>
  </si>
  <si>
    <t>16.1.1</t>
  </si>
  <si>
    <t>ESCADAS</t>
  </si>
  <si>
    <t>FORRO DE GESSO EM PLACAS ACARTONADAS - FGE (SANITÁRIOS)</t>
  </si>
  <si>
    <t>12.1.1</t>
  </si>
  <si>
    <t>CANALETA COM GRELHA PARA ÁGUAS PLUVIAIS, 30 X 30 CM</t>
  </si>
  <si>
    <t>DRE-CAN-050</t>
  </si>
  <si>
    <t>TAMPA E ARO PARA CAIXA DE ENTRADA PASSEIO TIPO ZB (DIM.: 520 X 440 X 700 MM), CONFORME PADRÕES BOMBEIROS - INCÊNDIO. A TAMPA DEVE APRESENTAR EM SUA SUPERFICIE INTERNA, A MARCA DO FRABRICANTE, O ENCAIXE DA TAMPA NO ARO DEVE SER ESTÁVEL</t>
  </si>
  <si>
    <r>
      <t xml:space="preserve">BOMBA DO SISTEMA DE INCÊNDIO, </t>
    </r>
    <r>
      <rPr>
        <sz val="8"/>
        <color indexed="8"/>
        <rFont val="Arial"/>
        <family val="2"/>
      </rPr>
      <t>63MM, TRIFÁSICA 220V, POTÊNCIA 5,0CV NA COR VERMELHA, ROTOR FECHADO DE ALUMÍNIO SAE 323, CONFECCIONADO EM LATÃO FUNDIDO NBR 6941 E ACABAMENTO USINADO, FORNECIMENTO E INSTALAÇÃO - ALT. MAN. 25 M.C.A - VAZÃO MÍN. 263 L/MIN.</t>
    </r>
  </si>
  <si>
    <t>HID-BOM-040</t>
  </si>
  <si>
    <t>INC-BOM-010</t>
  </si>
  <si>
    <t>QUADRO DE FORÇA PARA MOTOR DE 5,0 CV, 220V, TRIFÁSICO, CONTENDO DISPOSITIVO PARA PARTIDA MANUAL E AUTOMÁTICA ATRAVÉS DE PRESSOSTATO E SAÍDA PARA ALARME DE BOMBA EM FUNCIONAMENTO</t>
  </si>
  <si>
    <t>LUMINÁRIA DE EMERGÊNCIA AUTÔNOMA IE-16 COM LÂMPADA DE 8 W (LED)</t>
  </si>
  <si>
    <t>LUMINÁRIA DE EMERGÊNCIA LED SMD 1200 LUMENS- TIPO CANHÃO</t>
  </si>
  <si>
    <t>CENTRAL DE ALARME DE INCÊNDIO CONVENCIONAL, AUTONOMIA DE 24 HORAS</t>
  </si>
  <si>
    <t>PAI-GRA-015</t>
  </si>
  <si>
    <t>LOC-OBR-005</t>
  </si>
  <si>
    <t>LOCAÇÃO DA OBRA (GABARITO)</t>
  </si>
  <si>
    <t>6.1.18</t>
  </si>
  <si>
    <t>BARRACÃO DEPÓSITO E FERRAMENTARIA TIPO I, A = 14,52 M2 (OBRA DE PEQUENO PORTE, EFETIVO ATÉ 30 HOMENS), INCLUSIVE MOBILIÁRIO - PADRÃO DEER-MG</t>
  </si>
  <si>
    <t>IIO-BAR-015</t>
  </si>
  <si>
    <t>1.2.3</t>
  </si>
  <si>
    <t>ENGENHEIRO CIVIL DE OBRA PLENO COM ENCARGOS COMPLEMENTARES</t>
  </si>
  <si>
    <t>ENGENHEIRO ELETRICISTA COM ENCARGOS COMPLEMENTARES</t>
  </si>
  <si>
    <t>VIGIA NOTURNO COM ENCARGOS COMPLEMENTARES</t>
  </si>
  <si>
    <t>1.3.2</t>
  </si>
  <si>
    <t>1.3.3</t>
  </si>
  <si>
    <t>h</t>
  </si>
  <si>
    <t>ESTRUTURA RAMPA METÁLICA ACESSÍVEL</t>
  </si>
  <si>
    <t>ARMADURA DE TELA DE AÇO CA-60 B SOLDADA TIPO Q138 (DIÂMETRO DO FIO: 4,20 MM / DIMENSÕES DA TRAMA: 100 X 100 MM / TIPO DA MALHA: QUADRANGULAR )</t>
  </si>
  <si>
    <t>ARM-TEL-005</t>
  </si>
  <si>
    <t>STEEL DECK MF-50, 0,8mm -FORNECIMENTO E INSTALAÇÃO</t>
  </si>
  <si>
    <t>ESQ-POR-060</t>
  </si>
  <si>
    <t>RODABANCADA EM GRANITO CINZA ANDORINHA H = 7 CM, E = 2 CM</t>
  </si>
  <si>
    <t>BAN-ROD-005</t>
  </si>
  <si>
    <t>FURAÇÃO E COLAGEM DE BOJO</t>
  </si>
  <si>
    <t>BAN-FUR-005</t>
  </si>
  <si>
    <t>TESTEIRA EM GRANITO CINZA ANDORINHA</t>
  </si>
  <si>
    <t>BAN-TES-005</t>
  </si>
  <si>
    <t>PIS-FAI-005</t>
  </si>
  <si>
    <t>ROD-CER-005</t>
  </si>
  <si>
    <t>RÉGUA DE 10 X 1,7 CM (PEROBA ROSA) CANTO BOLEADO</t>
  </si>
  <si>
    <t>SEE-REG-005</t>
  </si>
  <si>
    <t>CONJUNTO DE MESA E BANCOS DE CONCRETO PARA JOGOS (02 BANCOS EM ARCO COM D INTERNO = 130 CM E H = 43 CM E MESA COM D = 80 CM, E = 8 CM E H = 75 CM)</t>
  </si>
  <si>
    <t>cj</t>
  </si>
  <si>
    <t>MES-CON-005</t>
  </si>
  <si>
    <t>EQUIPAMENTOS</t>
  </si>
  <si>
    <t>PINTURA IMPERMEABILIZANTE COM ARGAMASSA POLIMÉRICA (SANITÁRIOS, COBERTURA E AS TRÊS PRIMEIRAS FIADAS DE ALVENARIA)</t>
  </si>
  <si>
    <t>LIMPEZA GERAL DE OBRA</t>
  </si>
  <si>
    <t>TOTAIS</t>
  </si>
  <si>
    <t>TOTAL SEM BDI (29,12%)</t>
  </si>
  <si>
    <t>TOTAL COM BDI (29,12%)</t>
  </si>
  <si>
    <t>COLOCAÇÃO DE MOLDURA DE GESSO</t>
  </si>
  <si>
    <t>FOR-GES-020</t>
  </si>
  <si>
    <t xml:space="preserve">REGIÃO/MÊS DE REFERÊNCIA: Região Central  </t>
  </si>
  <si>
    <t xml:space="preserve">FORMA DE EXECUÇÃO: INDIRETA </t>
  </si>
  <si>
    <t>BDI CALCULADO: 29,12%</t>
  </si>
  <si>
    <t>LIM-GER-005</t>
  </si>
  <si>
    <t>5.1.2</t>
  </si>
  <si>
    <t>CAIXA SIFONADA EM PVC COM GRELHA REDONDA 150 X 150 X 50 MM</t>
  </si>
  <si>
    <t>HID-SIF-006</t>
  </si>
  <si>
    <t>BEBEDOURO GEMINADO MG-F 80 INOX (INDUSTRIAL)</t>
  </si>
  <si>
    <t>6.5.11</t>
  </si>
  <si>
    <t>ACE-BEB-010</t>
  </si>
  <si>
    <t>INC-PLA-005</t>
  </si>
  <si>
    <t>PLACA FOTOLUMINESCENTE "E5" - 300 X 300 MM</t>
  </si>
  <si>
    <t>PLACA FOTOLUMINESCENTE "E8" - 300 X 300 MM</t>
  </si>
  <si>
    <t>INC-PLA-010</t>
  </si>
  <si>
    <t>Sinalizador de mensagem em PVC ou aço, com descrição [ ESTA PORTA PERMANECERÁ ABERTA DURANTE O HORÁRIO DE FUNCIONAMENTO COMERCIAL ], dimensões 30x18cm, fundo verde, pictograma fotoluminescente.</t>
  </si>
  <si>
    <t>INC-PLA-020</t>
  </si>
  <si>
    <t>PLACA FOTOLUMINESCENTE "S12" - 380 X 190 MM (SAÍDA)</t>
  </si>
  <si>
    <t>INC-PLA-035</t>
  </si>
  <si>
    <t>PLACA FOTOLUMINESCENTE "S1" OU "S2"- 380 X 190 MM (SAÍDA - DIREITA)</t>
  </si>
  <si>
    <t>INC-PLA-015</t>
  </si>
  <si>
    <t>PLACA FOTOLUMINESCENTE "S1" OU "S2"- 380 X 190 MM (SAÍDA - ESQUERDA)</t>
  </si>
  <si>
    <t>PLACA FOTOLUMINESCENTE "S3"- 380 X 190 MM (SAÍDA - ESQUERDA)</t>
  </si>
  <si>
    <t>PLACA FOTOLUMINESCENTE "S9" - 380 X 190 MM (SAÍDA ESCADA DESCE)</t>
  </si>
  <si>
    <t>INC-PLA-025</t>
  </si>
  <si>
    <t>SINALIZAÇÃO DE EMERGÊNCIA</t>
  </si>
  <si>
    <t>SINALIZADOR DE MENSAGEM EM PVC OU AÇO MODELO M1 COM DIZERES CONFORME DETALHE EM PROJETO</t>
  </si>
  <si>
    <t>SPDA</t>
  </si>
  <si>
    <t>RE-BAR 3/8" X 3,4M COM 3 CLIPS PARA EMENDA 8-10MM</t>
  </si>
  <si>
    <t>SPDA-BAR-030</t>
  </si>
  <si>
    <t>TERMINAL AÉREO H = 25 CM, D = 3/8"</t>
  </si>
  <si>
    <t>SPDA-TER-010</t>
  </si>
  <si>
    <t>CAIXA DE EQUALIZAÇÃO PARA USO INTERNO COM 9 TERMINAIS 210X210X90MM EM AÇO</t>
  </si>
  <si>
    <t>SPDA-CXS-010</t>
  </si>
  <si>
    <t>CONECTOR COM RABICHO EM LATÃO COM PORCA 3/8" PARA CABOS 16 A 35MM²</t>
  </si>
  <si>
    <t>SPDA-COM-035</t>
  </si>
  <si>
    <t>TERMINAL FIXADOR UNIVERSAL DE SPDA ESTANHADO PARA CABOS DE 16 A 70 MM2</t>
  </si>
  <si>
    <t>SPDA-FIX-010</t>
  </si>
  <si>
    <t>CONECTOR SPLIT-BOLT 35 MM²</t>
  </si>
  <si>
    <t>SPDA-CON-020</t>
  </si>
  <si>
    <t>CONECTOR CABO-HASTE EM BRONZE NATURAL PARA DOIS CABOS DE COBRE DE 16-70 MM²</t>
  </si>
  <si>
    <t>SPDA-CON-025</t>
  </si>
  <si>
    <t>PRESILHA PARA CABO DE ALUMÍNIO SEÇÃO TRANSVERSAL 70 MM2</t>
  </si>
  <si>
    <t>SPDA-PRE-015</t>
  </si>
  <si>
    <t>13.2.1</t>
  </si>
  <si>
    <t>13.2.2</t>
  </si>
  <si>
    <t>13.1.1</t>
  </si>
  <si>
    <t>13.1.2</t>
  </si>
  <si>
    <t>13.1.3</t>
  </si>
  <si>
    <t>13.1.4</t>
  </si>
  <si>
    <t>13.1.5</t>
  </si>
  <si>
    <t>13.1.6</t>
  </si>
  <si>
    <t>13.1.7</t>
  </si>
  <si>
    <t>18.1</t>
  </si>
  <si>
    <t>19.1</t>
  </si>
  <si>
    <t>SINALIZADOR DE EQUIPAMENTOS DE COMBATE A INCÊNDIO, MODELO E3, DIMENSÕES L=26,8CM, FUNDO BRANCO, PICTOGRAMA VERMELHO.</t>
  </si>
  <si>
    <t>16.1.2</t>
  </si>
  <si>
    <t>16.2</t>
  </si>
  <si>
    <t>16.2.1</t>
  </si>
  <si>
    <t>17.2</t>
  </si>
  <si>
    <t>PERFURAÇÃO DE ESTACA BROCA A TRADO MECANIZADO D=400MM</t>
  </si>
  <si>
    <t>FUN-TRA-045</t>
  </si>
  <si>
    <t>ARMAÇÃO DE BLOCO, VIGA BALDRAME OU SAPATA UTILIZANDO AÇO CA-50 DE 6,3 MM - MONTAGEM. AF_06/2017 (ARMAÇÃO PARA OS FUSTES)</t>
  </si>
  <si>
    <t>ARMAÇÃO DE BLOCO, VIGA BALDRAME OU SAPATA UTILIZANDO AÇO CA-50 DE 8 MM - MONTAGEM. AF_06/2017</t>
  </si>
  <si>
    <t>FORNECIMENTO DE CONCRETO ESTRUTURAL,USINADO, COM FCK-25 MPA, INCLUSIVE LANÇAMENTO, ADENSAMENTO E ACABAMENTO</t>
  </si>
  <si>
    <t>LAJE PRÉ-MOLDADA, A REVESTIR, INCLUSIVE CAPEAMENTO E = 5 CM, SC = 300 KG/M2, L = 6,00 M (LAJE PROTENDIDA - BIBLIOTECA)</t>
  </si>
  <si>
    <t>LAJE PRÉ-MOLDADA, A REVESTIR, INCLUSIVE CAPEAMENTO E = 5 CM, SC = 200 KG/M2, L = 6,00 M (LAJE PROTENDIDA - PISO BIBLIOTECA)</t>
  </si>
  <si>
    <t>FORNECIMENTO DE CONCRETO ESTRUTURAL ,USINADO, COM FCK-30 MPA, INCLUSIVE LANÇAMENTO, ADENSAMENTO E ACABAMENTO</t>
  </si>
  <si>
    <t>FORMA E DESFORMA DE COMPENSADO PLASTIFICADO, ESP.14MM, REAPROVEITAMENTO (5X), EXCLUSIVE ESCORAMENTO</t>
  </si>
  <si>
    <t>ARQUIBANCADA PADRÃO DE CONCRETO SEM SOLO, METRO DE CADA DEGRAU DE 90X40CM, DESEMPENADO A FRESCO E DEGRAUS INTERMEDIÁRIO DE 10 EM 10M (PARAMEDIÇÕES: MULTIPLICAR A EXTENSÃO PELO NÚMERO DE DEGRAUS)-(PADRÃO SEE) - CONFORME PROJETO</t>
  </si>
  <si>
    <t>EST-MET-050</t>
  </si>
  <si>
    <t>PLACA FOTOLUMINESCENTE "S8" - 380 X 190 MM (SAÍDA ESCADA DESCE)</t>
  </si>
  <si>
    <t>ADAPTADOR SOLDÁVEL DE PVC MARROM COM FLANGES E ANEL PARA CAIXA DÁGUA Ø 20 MM X 1/2"</t>
  </si>
  <si>
    <t>HID-ADP-005</t>
  </si>
  <si>
    <t>ADAPTADOR SOLDÁVEL DE PVC MARROM COM FLANGES  EANEL PARA CAIXA DÁGUA Ø 32 MM X 1"</t>
  </si>
  <si>
    <t>HID-ADP-015</t>
  </si>
  <si>
    <t>FORNECIMENTO E ASSENTAMENTO DE TUBO PVC RÍGIDO SOLDÁVEL, ÁGUA FRIA, DN 32 MM (1") , INCLUSIVE CONEXÕES</t>
  </si>
  <si>
    <t>FORNECIMENTO E ASSENTAMENTO DE TUBO PVC RÍGIDO SOLDÁVEL, ÁGUA FRIA, DN 40 MM (1.1/4"), INCLUSIVE CONEXÕES</t>
  </si>
  <si>
    <t>HID-TUB-020</t>
  </si>
  <si>
    <t>FORNECIMENTO E ASSENTAMENTO DE TUBO PVC ESGOTO, REFORÇADO PB, VIROLA E ANEL - INCLUSIVE CONEXÕES E SUPORTES, D = 150 MM (NBR 7362)</t>
  </si>
  <si>
    <t>HID-TUB-090</t>
  </si>
  <si>
    <t>FORNECIMENTO E ASSENTAMENTO DE TUBO PVC ESGOTO, REFORÇADO PB, VIROLA E ANEL - INCLUSIVE CONEXÕES E SUPORTES, D = 200 MM (NBR 7362)</t>
  </si>
  <si>
    <t>HID-TUB-065</t>
  </si>
  <si>
    <t>CANALETA TIPO2 - D=500MM ,PRÉ-MOLDADA DE CONCRETO,PADRÃO DEER-MG</t>
  </si>
  <si>
    <t>DRE-CAN-015</t>
  </si>
  <si>
    <t>CAIXA ALVENARIA 60X60X80CM, TAMPA EM GRELHA DE AÇO-PASSAGEM, INCLUSIVE ESCAVAÇÃO, REATERRO E BOTA-FORA</t>
  </si>
  <si>
    <t>HID-CXS-205</t>
  </si>
  <si>
    <t>ELE-CXS-210</t>
  </si>
  <si>
    <t>CONTRAPISO DESEMPENADO COM ARGAMASSA,TRAÇO1:3(CIMENTO E AREIA), ESP. 20MM</t>
  </si>
  <si>
    <t>REVESTIMENTO COM LADRILHO HIDRÁULICO APLICADO EM PISO (25X25CM) COM JUNTA SECA, COM DUAS(2)CORES, ASSENTAMENTO COM ARGAMASSA INDUSTRIALIZADA</t>
  </si>
  <si>
    <t>REVESTIMENTO COM CERÂMICA APLICADO EM PISO, ACABAMENTO ESMALTADO, AMBIENTE EXTERNO (ANTIDERRAPANTE), PADRÃO EXTRA, DIMENSÃO DA PEÇA ATÉ 2025CM2, PEIV, ASSENTAMENTO COM ARGAMASSA INDUSTRIALIZADA, INCLUSIVE REJUNTAMENTO</t>
  </si>
  <si>
    <t>APLICAÇÃO DE FAIXA/FITA ADESIVA ANTIDERRAPANTE, LARGURA 50MM, EM DEGRAUS DE ESCADA, INCLUSIVE FORNECIMENTO</t>
  </si>
  <si>
    <t>11.2</t>
  </si>
  <si>
    <t>REVESTIMENTO COM CERÂMICA APLICADO EM PAREDE, ACABAMENTO ESMALTADO, AMBIENTE INTERNO/EXTERNO, PADRÃOEXTRA, DIMENSÃO DA PEÇA ATÉ 2025 CM2, PEIIII, ASSENTAMENTO COM ARGAMASSA INDUSTRIALIZADA, INCLUSIVE REJUNTAMENTO</t>
  </si>
  <si>
    <t>ED-9081</t>
  </si>
  <si>
    <t>12.1.2</t>
  </si>
  <si>
    <t>12.1.3</t>
  </si>
  <si>
    <t>12.1.4</t>
  </si>
  <si>
    <t>RODAPÉ COM REVESTIMENTO EM CERÂMICA ESMALTADA COMERCIAL, ALTURA10CM, PEIIV, ASSENTAMENTO COM ARGAMASSA INDUSTRIALIZADA, INCLUSIVE REJUNTAMENTO</t>
  </si>
  <si>
    <t>12.1.5</t>
  </si>
  <si>
    <t>REVESTIMENTO CERÂMICO PARA PAREDES INTERNAS COM PLACAS TIPO ESMALTADA</t>
  </si>
  <si>
    <t>12.1.6</t>
  </si>
  <si>
    <t>12.1.7</t>
  </si>
  <si>
    <t>12.2.1</t>
  </si>
  <si>
    <t>PINTURA COM VERNIZ SINTÉTICO MARÍTIMO EM ESQUADRIAS DE MADEIRA, DUAS (2) DEMÃOS ,ACABAMENTO TIPO ACETINADO (BRILHO SÚTIL)</t>
  </si>
  <si>
    <t>EMASSAMENTO EM PAREDE COM MASSA CORRIDA (PVA) ,UMA (1) DEMÃO, INCLUSIVE LIXAMENTO PARA PINTURA</t>
  </si>
  <si>
    <t>PIN-EMA-010</t>
  </si>
  <si>
    <t>EMASSAMENTO EM TETO COM MASSA CORRIDA (PVA) ,UMA (1) DEMÃO, INCLUSIVE LIXAMENTO PARA PINTURA</t>
  </si>
  <si>
    <t>PIN-EMA-012</t>
  </si>
  <si>
    <t>PINTURA COM VERNIZ SINTÉTICO MARÍTIMO EM RÉGUAS PARA FIXAÇÃO CARTAZES E PROTEÇÃO DE CARTEIRAS, COM LARGURA DE 10CM E ESP.2CM, DUAS (2) DEMÃOS, ACABAMENTO TIPO FOSCO</t>
  </si>
  <si>
    <t>PINTURA LÁTEX (PVA) EM PAREDE , DUAS (2) DEMÃOS , EXCLUSIVE SELADOR ACRÍLICO E MASSA ACRÍLICA/CORRIDA (PVA)</t>
  </si>
  <si>
    <t>PINTURA LÁTEX (PVA) EM TETO , DUAS (2) DEMÃOS , EXCLUSIVE SELADOR ACRÍLICO E MASSA ACRÍLICA/CORRIDA (PVA)</t>
  </si>
  <si>
    <t>PIN-LAT-006</t>
  </si>
  <si>
    <t>FORRO DE GESSO EM PLACAS ACARTONADAS - FGA</t>
  </si>
  <si>
    <t>FOR-GES-015</t>
  </si>
  <si>
    <t>PINTURA ACRÍLICA PARA PISO EM FAIXA DE DEMARCAÇÃO DE QUADRA, DUAS (2) DEMÃOS, FAIXA COM LARGURA DE 5 CM</t>
  </si>
  <si>
    <t>PINTURA ACRÍLICA PARA PISO EM QUADRAS ESPORTIVA ,DUAS (2) DEMÃOS</t>
  </si>
  <si>
    <t>VIDRO TEMPERADO INCOLOR, ESP.6MM, INCLUSIVE FIXAÇÃO E VEDAÇÃO COM GUARNIÇÃO/GAXETA DE BORRACHA NEOPREME, FORNECIMENTO E INSTALAÇÃO, EXCLUSIVE CAIXILHO/PERFIL</t>
  </si>
  <si>
    <t>CAIXA PARA MEDIDOR POLIFÁSICO CONFORME PADRÕES CEMIG TIPO CM-18</t>
  </si>
  <si>
    <t>DISJUNTOR TERMOMAGNETICO TRIPOLAR EM CAIXA MOLDADA 175 A 225A 240V, FORNECIMENTO E INSTALACAO</t>
  </si>
  <si>
    <t>74130/010</t>
  </si>
  <si>
    <t>ELETRODUTO RÍGIDO ROSCÁVEL, PVC, INCLUSIVE CONEXÕES, SUPORTES E FIXAÇÃO DN 85 MM (3")</t>
  </si>
  <si>
    <t>ELE-ELE-040</t>
  </si>
  <si>
    <t>CABO DE COBRE FLEXÍVEL,CLASSE 5,ISOLAMENTO TIPO EPR/HEPR, NÃO HALOGENADO, ANTICHAMA, TERMOFIXO, UNIPOLAR, SEÇÃO 120 MM2, 90°C, 0,6/1KV</t>
  </si>
  <si>
    <t>ELE-CAB-325</t>
  </si>
  <si>
    <t>CABO DE COBRE FLEXÍVEL, CLASSE 5, ISOLAMENTO TIPO EPR/HEPR, NÃO HALOGENADO, ANTICHAMA, TERMOFIXO, UNIPOLAR, SEÇÃO 70 MM2, 90°C, 0,6/1KV</t>
  </si>
  <si>
    <t>CABO DE COBRE FLEXÍVEL, CLASSE5, ISOLAMENTO TIPO EPR/HEPR, NÃO HALOGENADO, ANTICHAMA, TERMOFIXO, UNIPOLAR, SEÇÃO 25 MM2, 90°C, 0,6/1KV</t>
  </si>
  <si>
    <t>ELE-CAB-300</t>
  </si>
  <si>
    <t>CABO DE COBRE FLEXÍVEL, CLASSE5, ISOLAMENTO TIPO EPR/HEPR, NÃO HALOGENADO, ANTICHAMA, TERMOFIXO, UNIPOLAR, SEÇÃO 16 MM2, 90°C, 0,6/1KV</t>
  </si>
  <si>
    <t>CABO DE COBRE FLEXÍVEL, CLASSE5, ISOLAMENTO TIPO EPR/HEPR, NÃO HALOGENADO, ANTICHAMA, TERMOFIXO, UNIPOLAR, SEÇÃO 10 MM2, 90°C, 0,6/1KV</t>
  </si>
  <si>
    <t>CABO DE COBRE FLEXÍVEL, CLASSE5, ISOLAMENTO TIPO EPR/HEPR, NÃO HALOGENADO, ANTICHAMA, TERMOFIXO, UNIPOLAR, SEÇÃO 6 MM2, 90°C, 0,6/1KV</t>
  </si>
  <si>
    <t>CABO DE COBRE FLEXÍVEL, CLASSE5, ISOLAMENTO TIPO LSHF/ATOX, NÃO HALOGENADO, ANTICHAMA, TERMO PLÁSTICO, UNIPOLAR, SEÇÃO 1,5 MM2, 70°C, 450/750V</t>
  </si>
  <si>
    <t>ELE-CAB-230</t>
  </si>
  <si>
    <t>CABO DE COBRE FLEXÍVEL, CLASSE5, ISOLAMENTO TIPO LSHF/ATOX, NÃO HALOGENADO, ANTICHAMA, TERMO PLÁSTICO, UNIPOLAR, SEÇÃO 2,5 MM2, 70°C, 450/750V</t>
  </si>
  <si>
    <t>ELE-CAB-235</t>
  </si>
  <si>
    <t>CABO DE COBRE FLEXÍVEL, CLASSE5, ISOLAMENTO TIPO LSHF/ATOX, NÃO HALOGENADO, ANTICHAMA, TERMO PLÁSTICO, UNIPOLAR, SEÇÃO 4 MM2, 70°C, 450/750V</t>
  </si>
  <si>
    <t>ELE-CAB-240</t>
  </si>
  <si>
    <t>CABO DE COBRE FLEXÍVEL, CLASSE5, ISOLAMENTO TIPO LSHF/ATOX, NÃO HALOGENADO, ANTICHAMA, TERMO PLÁSTICO, UNIPOLAR, SEÇÃO 6 MM2, 70°C, 450/750V</t>
  </si>
  <si>
    <t>ELE-CAB-245</t>
  </si>
  <si>
    <t>PREFEITURA MUNICIPAL DE SARZEDO
ESCOLA MUNICIPAL SANTA ROSA
PLANILHA DE QUANTIDADES</t>
  </si>
  <si>
    <t>OMNE-01-ESCOLA SANTA ROSA-PE-LM-R00</t>
  </si>
  <si>
    <t>ESCOLA MUNICIPAL - BAIRRO SANTA ROSA</t>
  </si>
  <si>
    <t>ARMAÇÃO DE PILAR OU VIGA DE UMA ESTRUTURA CONVENCIONAL DE CONCRETO ARMADO EM UM EDIFÍCIO DE MÚLTIPLOS PAVIMENTOS UTILIZANDO AÇO CA-50 DE 22,0 MM - MONTAGEM. AF_12/2015</t>
  </si>
  <si>
    <t>3.1.5</t>
  </si>
  <si>
    <t>3.1.3.8</t>
  </si>
  <si>
    <t>4.1.2</t>
  </si>
  <si>
    <t>4.1.3</t>
  </si>
  <si>
    <t>6.1.17</t>
  </si>
  <si>
    <t>6.1.19</t>
  </si>
  <si>
    <t>6.1.20</t>
  </si>
  <si>
    <t>10.1</t>
  </si>
  <si>
    <t>10.2</t>
  </si>
  <si>
    <t>10.3</t>
  </si>
  <si>
    <t>10.4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</si>
  <si>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</si>
  <si>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</si>
  <si>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</si>
  <si>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</si>
  <si>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</si>
  <si>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</si>
  <si>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</si>
  <si>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</si>
  <si>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</si>
  <si>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10.14</t>
  </si>
  <si>
    <t>10.15</t>
  </si>
  <si>
    <t>10.16</t>
  </si>
  <si>
    <t>10.17</t>
  </si>
  <si>
    <t>10.18</t>
  </si>
  <si>
    <t>10.19</t>
  </si>
  <si>
    <t>10.20</t>
  </si>
  <si>
    <t>10.21</t>
  </si>
  <si>
    <t>10.22</t>
  </si>
  <si>
    <t>10.23</t>
  </si>
  <si>
    <t>10.24</t>
  </si>
  <si>
    <t>10.25</t>
  </si>
  <si>
    <t>10.26</t>
  </si>
  <si>
    <t>10.27</t>
  </si>
  <si>
    <t>10.28</t>
  </si>
  <si>
    <t>17.1</t>
  </si>
  <si>
    <t>19.2</t>
  </si>
  <si>
    <t>19.3</t>
  </si>
  <si>
    <t>19.4</t>
  </si>
  <si>
    <t>20.1</t>
  </si>
  <si>
    <t>20.2</t>
  </si>
  <si>
    <t>20.3</t>
  </si>
  <si>
    <t>21.1</t>
  </si>
  <si>
    <t>22.1</t>
  </si>
  <si>
    <t>TERRAPLENAGEM</t>
  </si>
  <si>
    <t>CARGA DE MATERIAL DE QUALQUER NATUREZA SOBRE CAMINHÃO-MECÂNICA</t>
  </si>
  <si>
    <t>TRA-CAR-010</t>
  </si>
  <si>
    <t>TER-ESC-015</t>
  </si>
  <si>
    <t>ESCAVAÇÃO E CARGA MECANIZADA EM MATERIAL DE 1ª CATEGORIA</t>
  </si>
  <si>
    <t>3.1.5.1</t>
  </si>
  <si>
    <t>3.1.5.2</t>
  </si>
  <si>
    <t>3.1.6</t>
  </si>
  <si>
    <t>3.1.6.1</t>
  </si>
  <si>
    <t>3.1.6.2</t>
  </si>
  <si>
    <t>3.1.6.3</t>
  </si>
  <si>
    <t>3.1.6.4</t>
  </si>
  <si>
    <t>3.2</t>
  </si>
  <si>
    <t>3.2.1</t>
  </si>
  <si>
    <t>22.2</t>
  </si>
  <si>
    <t>21.2</t>
  </si>
  <si>
    <t>21.3</t>
  </si>
  <si>
    <t>ARMADURA DE TELA DE AÇO CA-60 B SOLDADA TIPO Q 92 (DIÂMETRODOFIO: 4,20MM/DIMENSÕESDATRAMA:150X150MM / TIPO DA MALHA: QUADRANGULAR)</t>
  </si>
  <si>
    <t>KIT DE PORTA DE MADEIRA PARA PINTURA, SEMI-OCA (LEVE OU MÉDIA), PADRÃO MÉDIO, 80X210CM, ESPESSURA DE 3,5CM, ITENS INCLUSOS: DOBRADIÇAS, MONTAGEM E INSTALAÇÃO DO BATENTE, FECHADURA COM EXECUÇÃO DO FURO - FORNECIMENTO E INSTALAÇÃO. (INCLUSIVE MARCO E ALISAR)</t>
  </si>
  <si>
    <t>PORTA EM MADEIRA DE LEI REVESTIDA EM LAMINADO MELAMÍNICO, COM MARCO EM ALUMÍNIO ANODIZADO NATURAL,TARJETA LIVRE/OCUPADO E DOBRADIÇAS - 60 X 165 CM  (INCLUSIVE MARCO E ALISAR)</t>
  </si>
  <si>
    <t>KIT DE PORTA DE MADEIRA PARA PINTURA, SEMI-OCA (LEVE OU MÉDIA), PADRÃO MÉDIO, 70X210CM, ESPESSURA DE 3,5CM, ITENS INCLUSOS: DOBRADIÇAS, MONTAGEM E INSTALAÇÃO DO BATENTE, FECHADURA COM EXECUÇÃO DO FURO - FORNECIMENTO E INSTALAÇÃO.  (INCLUSIVE MARCO E ALISAR)</t>
  </si>
  <si>
    <t>PORTA EM MADEIRA DE LEI ESPECIAL 90 X 210 CM, PARA PINTURA, PARA P.N.E., COM PROTEÇÃO INFERIOR EM LAMINADO MELAMÍNICO, INCLUSIVE FERRAGENS E MAÇANETA TIPO ALAVANCA (P2)  (INCLUSIVE MARCO E ALISAR)</t>
  </si>
  <si>
    <t>ARM-AÇO-005</t>
  </si>
  <si>
    <t>CORTE, DOBRA E MONTAGEM DE AÇO CA-50 DIÂMETRO(6,3MMA12,5MM)</t>
  </si>
  <si>
    <t>ESCORAMENTO PARA LAJE PRÉ MOLDADAS EM TABUAS DE PINHO,
INCLUSIVE RETIRADA</t>
  </si>
  <si>
    <t>LAJ-ESC-005</t>
  </si>
  <si>
    <t>ESCORAMENTO PARA LAJE PRÉ MOLDADAS EM TABUAS DE PINHO,
INCLUSIVE RETIRADA (PARA VIGAS QUE NECESSITEM DE ESCORAMENTO)</t>
  </si>
  <si>
    <t>CHAPISCO COM ARGAMASSA, TRAÇO 1:3 (CIMENTO E AREIA), ESP.
5MM, APLICADO EM ALVENARIA/ESTRUTURA DE CONCRETO COM
COLHER, PREPARO MECÂNICO (INTERNO)</t>
  </si>
  <si>
    <t>REBOCO COM ARGAMASSA, TRAÇO 1:2:9 (CIMENTO, CAL E AREIA),
COM ADITIVO IMPERMEABILIZANTE, ESP. 20MM, APLICAÇÃO
MANUAL, PREPARO MECÂNICO (INTERNO)</t>
  </si>
  <si>
    <t xml:space="preserve">REV-REB-010
</t>
  </si>
  <si>
    <t xml:space="preserve">PREPARAÇÃO PARA EMASSAMENTO OU PINTURA (LÁTEX/ACRÍLICA)
EM PAREDE, INCLUSIVE UMA (1) DEMÃO DE SELADOR ACRÍLICO </t>
  </si>
  <si>
    <t>PIN-SEL-005</t>
  </si>
  <si>
    <t xml:space="preserve">PREPARAÇÃO PARA EMASSAMENTO OU PINTURA (LÁTEX/ACRÍLICA)
EM TETO, INCLUSIVE UMA (1) DEMÃO DE SELADOR ACRÍLICO </t>
  </si>
  <si>
    <t xml:space="preserve">REVESTIMENTO DE GESSO EM TETO, ESP. 5MM, APLICAÇÃO
MANUAL (SARRAFAEADO) </t>
  </si>
  <si>
    <t xml:space="preserve">LAJE DE TRANSIÇÃO E = 5 CM, SEM JUNTA, FCK = 10 MPA (MANUAL) </t>
  </si>
  <si>
    <t>PIS-LAJ-005</t>
  </si>
  <si>
    <t xml:space="preserve">FORNECIMENTO E ASSENTAMENTO DE JANELA DE ALUMÍNIO, LINHA
SUPREMA ACABAMENTO ANODIZADO, TIPO CORRER COM
CONTRAMARCO, INCLUSIVE FORNECIMENTO DE VIDRO LISO DE
4MM, FERRAGENS E ACESSÓRIOS
</t>
  </si>
  <si>
    <t xml:space="preserve">SER-JAN-030
</t>
  </si>
  <si>
    <t>ESTRUTURA DE PISO DA QUADRA E ARQUIBANCADAS</t>
  </si>
  <si>
    <t xml:space="preserve">POLIMENTO MECÂNICO DE PISO EM CONCRETO COM
NIVELAMENTO A LASER (NÍVEL ZERO) </t>
  </si>
  <si>
    <t>PIS-POL-010</t>
  </si>
  <si>
    <t>ALAMBRADO PARA QUADRA ESPORTIVA, COM TELA DE ARAME
GALVANIZADO FIO 12 # 2", FIXADO EM QUADROS DE TUBOS DE
AÇO CARBONO GALVANIZADO DN 50MM (2")</t>
  </si>
  <si>
    <t>SER-ALA-010</t>
  </si>
  <si>
    <t xml:space="preserve">TRAVE DE GOL EM TUBO GALVANIZADO PARA QUADRA, INCLUSIVE
REDE E PINTURA </t>
  </si>
  <si>
    <t xml:space="preserve">TABELA DE BASQUETE EM POSTE METÁLICO E SUPORTE DE PISO </t>
  </si>
  <si>
    <t>REDE DE VÔLEI COM PEDESTAL PARA JUIZ</t>
  </si>
  <si>
    <t>PILARES ESPECIAIS EXTERNOS</t>
  </si>
  <si>
    <t>3.1.1.5</t>
  </si>
  <si>
    <t>3.1.1.6</t>
  </si>
  <si>
    <t>3.1.1.7</t>
  </si>
  <si>
    <t>3.1.1.8</t>
  </si>
  <si>
    <t>3.1.3.11</t>
  </si>
  <si>
    <t>3.1.4.3</t>
  </si>
  <si>
    <t>3.1.4.4</t>
  </si>
  <si>
    <t>3.1.4.5</t>
  </si>
  <si>
    <t>3.1.4.6</t>
  </si>
  <si>
    <t>3.1.4.7</t>
  </si>
  <si>
    <t>3.1.4.8</t>
  </si>
  <si>
    <t>3.1.4.9</t>
  </si>
  <si>
    <t>3.1.4.10</t>
  </si>
  <si>
    <t>3.1.4.11</t>
  </si>
  <si>
    <t>3.1.6.5</t>
  </si>
  <si>
    <t>3.1.6.6</t>
  </si>
  <si>
    <t>3.1.6.7</t>
  </si>
  <si>
    <t>3.1.7</t>
  </si>
  <si>
    <t>3.1.7.1</t>
  </si>
  <si>
    <t>3.1.7.2</t>
  </si>
  <si>
    <t>3.1.7.3</t>
  </si>
  <si>
    <t>3.1.7.4</t>
  </si>
  <si>
    <t>LAJE PRÉ-MOLDADA, A REVESTIR, INCLUSIVE CAPEAMENTO E = 4
CM, SC = 200 KG/M2, L = 3,00 M</t>
  </si>
  <si>
    <t>3.2.2</t>
  </si>
  <si>
    <t>3.2.3</t>
  </si>
  <si>
    <t>4.1.6</t>
  </si>
  <si>
    <t>4.1.7</t>
  </si>
  <si>
    <t>ESTRUTURA DE AÇO PARA COBERTURA EM ARCO , ESPAÇAMENTO ENTRE ARCOS 5 M, VÃO 20 M (CONFORME PROJETO)</t>
  </si>
  <si>
    <t>18.2</t>
  </si>
  <si>
    <t>18.3</t>
  </si>
  <si>
    <t>18.4</t>
  </si>
  <si>
    <t>TELHAMENTO COM TELHA ONDULADA DE FIBRA DE VIDRO E = 0,6 MM, PARA TELHADO COM INCLINAÇÃO MAIOR QUE 10°, COM ATÉ 2 ÁGUAS, INCLUSO IÇAMENTO (TRANSLÚCIDA)</t>
  </si>
  <si>
    <t xml:space="preserve">COBERTURA EM TELHA METÁLICA GALVANIZADA TRAPEZOIDAL, TIPO
DUPLA TERMOACÚSTICA COM DUAS FACES TRAPEZOIDAIS, ESP.
0,43MM, PREENCHIMENTO EM POLIESTIRENO EXPANDIDO/ISOPOR
COM ESP. 30MM, ACABAMENTO NATURAL, INCLUSIVE ACESSÓRIOS
PARA FIXAÇÃO, FORNECIMENTO E INSTALAÇÃO
</t>
  </si>
  <si>
    <t>TELHAMENTO COM TELHA ONDULADA DE FIBRA DE VIDRO E = 0,6 MM, PARA TELHADO COM INCLINAÇÃO MAIOR QUE 10°, COM ATÉ 2 ÁGUAS, INCLUSO IÇAMENTO (TRANSLÚCIDA) - PARA FACHADAS FRONTAIS</t>
  </si>
  <si>
    <t>GRADES, PORTÕES, MUROS DE DIVISA, CORRIMÃOS, GUARDA-CORPOS E ÁREA EXTERNA</t>
  </si>
  <si>
    <t>SEE-EST-025</t>
  </si>
  <si>
    <t>PASSEIOS DE CONCRETO E = 8 CM, FCK = 15 MPA PADRÃO
PREFEITURA (PARA PASSEIO EXTERNO E TAMPA DE ACESSO)</t>
  </si>
  <si>
    <t>ESCADA DE CONCRETO 20 MPA, APARENTE, ESPELHO = 16,3 CM,
ARMAÇÃO, FORMA PLASTIFICADA, ESCORAMENTO E DESFORMA (ESCADAS DE ACESSO)</t>
  </si>
  <si>
    <t>GUARDA-CORPO EM AÇO GALVANIZADO DIN 2440, D = 2", COM SUBDIVISÕES EM TUBO DE AÇO D = 1/2", H = 1,05 M - COM CORRIMÃO DUPLO DE TUBO DE AÇO GALVANIZADO DE D = 1 1/2" (PARA RAMPAS E ESCADAS DE ACESSSO DA ESCOLA ETAMÉM PARA RAMPA DE ACESSO AO SEGUNDO ANDAR)</t>
  </si>
  <si>
    <t>5.2.2</t>
  </si>
  <si>
    <t>5.1.6</t>
  </si>
  <si>
    <t>PLU-CHA-005</t>
  </si>
  <si>
    <t>ALVENARIA DE TIJOLO CERÂMICO FURADO E = 15 CM, A REVESTIR (INCLUINDO PLATIBANDA)</t>
  </si>
  <si>
    <t>REBOCO COM ARGAMASSA, TRAÇO 1:2:9 (CIMENTO, CAL E AREIA),
COM ADITIVO IMPERMEABILIZANTE, ESP. 20MM, APLICAÇÃO
MANUAL, PREPARO MECÂNICO - INCLUINDO PLATIBANDA (EXTERNO)</t>
  </si>
  <si>
    <t>CHAPISCO COM ARGAMASSA, TRAÇO 1:3 (CIMENTO E AREIA), ESP.
5MM, APLICADO EM ALVENARIA/ESTRUTURA DE CONCRETO COM
COLHER, PREPARO MECÂNICO - INCLUINDO PLATIBANDA(EXTERNO)</t>
  </si>
  <si>
    <t>PEITORIL DE GRANITO CINZA ANDORINHA E = 3 CM</t>
  </si>
  <si>
    <t>PEI-GRA-010</t>
  </si>
  <si>
    <t>ESQUADRIAS VENEZIANA EM CHAPA 18, ACESSÓRIOS DE FIXAÇÃO E MONTAGEM, INLUINDO TRATAMENTO E PINTURA (QUADRA)</t>
  </si>
  <si>
    <t>5.1.7</t>
  </si>
  <si>
    <t xml:space="preserve">PINTURA ESMALTE EM ESTRUTURA METÁLICA, DUAS (2) DEMÃOS,
INCLUSIVE UMA (1) DEMÃO FUNDO ANTICORROSIVO </t>
  </si>
  <si>
    <t>PINTURA ESMALTE EM ESTRUTURA METÁLICA, DUAS (2) DEMÃOS,
INCLUSIVE UMA (1) DEMÃO FUNDO ANTICORROSIVO - (COBERTURA DO PÁTIO DA ESCOLA E ESTTRUTURA DAS RAMPA)</t>
  </si>
  <si>
    <t>CHAPIMMETÁLICO,COMPINGADEIRA,CHAPAGALVANIZADANº24, DESENVOLVIMENTO = 35 CM</t>
  </si>
  <si>
    <t>COBERTURA EM TELHA METÁLICA GALVANIZADA TRAPEZOIDAL, TIPO
DUPLA TERMOACÚSTICA COM DUAS FACES TRAPEZOIDAIS, ESP.
0,43MM, PREENCHIMENTO EM POLIESTIRENO EXPANDIDO/ISOPOR
COM ESP. 30MM, ACABAMENTO NATURAL, INCLUSIVE ACESSÓRIOS
PARA FIXAÇÃO, FORNECIMENTO E INSTALAÇÃO</t>
  </si>
  <si>
    <t>FORNECIMENTO, FABRICAÇÃO, TRANSPORTE E MONTAGEM DE ESTRUTURA METÁLICA EM PERFIS LAMINADOS, INCLUSIVE PINTURA PRIMER (PILARES, CHAPAS, CHUMBADORES E FECHAMENTO LATERAL DA QUADRA) - ESTRUTURA COMPLETA</t>
  </si>
  <si>
    <t xml:space="preserve">PINTURA COM VERNIZ SINTÉTICO MARÍTIMO EM ESQUADRIAS DE
MADEIRA, DUAS (2) DEMÃOS, ACABAMENTO TIPO BRILHANTE </t>
  </si>
  <si>
    <t>PIN-VER-010</t>
  </si>
  <si>
    <t>5.1.8</t>
  </si>
  <si>
    <t>PINTURA ANTICORROSIVA A BASE DE OXIDO DE FERRO (ZARCÃO)
EM ESQUADRIA E SUPERFÍCIE METÁLICA, UMA (1) DEMÃO</t>
  </si>
  <si>
    <t>5.2.5</t>
  </si>
  <si>
    <t>7.1.1</t>
  </si>
  <si>
    <t>7.1.2</t>
  </si>
  <si>
    <t>7.2.1</t>
  </si>
  <si>
    <t>7.3.1</t>
  </si>
  <si>
    <t>7.3.2</t>
  </si>
  <si>
    <t>7.3.3</t>
  </si>
  <si>
    <t>7.3.4</t>
  </si>
  <si>
    <t>7.3.5</t>
  </si>
  <si>
    <t>7.3.6</t>
  </si>
  <si>
    <t>7.3.7</t>
  </si>
  <si>
    <t>7.3.8</t>
  </si>
  <si>
    <t>7.3.9</t>
  </si>
  <si>
    <t>7.3.10</t>
  </si>
  <si>
    <t>7.3.11</t>
  </si>
  <si>
    <t>7.3.12</t>
  </si>
  <si>
    <t>7.3.13</t>
  </si>
  <si>
    <t>7.3.14</t>
  </si>
  <si>
    <t>7.3.15</t>
  </si>
  <si>
    <t>7.3.16</t>
  </si>
  <si>
    <t>7.3.17</t>
  </si>
  <si>
    <t>7.3.18</t>
  </si>
  <si>
    <t>7.3.19</t>
  </si>
  <si>
    <t>7.3.20</t>
  </si>
  <si>
    <t>7.3.21</t>
  </si>
  <si>
    <t>7.3.22</t>
  </si>
  <si>
    <t>7.3.23</t>
  </si>
  <si>
    <t>7.3.24</t>
  </si>
  <si>
    <t>7.4.1</t>
  </si>
  <si>
    <t>7.4.2</t>
  </si>
  <si>
    <t>7.4.3</t>
  </si>
  <si>
    <t>7.4.4</t>
  </si>
  <si>
    <t>7.4.5</t>
  </si>
  <si>
    <t>7.4.6</t>
  </si>
  <si>
    <t>7.5.1</t>
  </si>
  <si>
    <t>7.5.2</t>
  </si>
  <si>
    <t>7.5.3</t>
  </si>
  <si>
    <t>7.5.4</t>
  </si>
  <si>
    <t>7.5.5</t>
  </si>
  <si>
    <t>7.5.6</t>
  </si>
  <si>
    <t>7.5.7</t>
  </si>
  <si>
    <t>7.5.8</t>
  </si>
  <si>
    <t>7.5.9</t>
  </si>
  <si>
    <t>7.5.10</t>
  </si>
  <si>
    <t>7.5.11</t>
  </si>
  <si>
    <t>10.29</t>
  </si>
  <si>
    <t>10.30</t>
  </si>
  <si>
    <t>10.31</t>
  </si>
  <si>
    <t>10.32</t>
  </si>
  <si>
    <t>10.33</t>
  </si>
  <si>
    <t>10.34</t>
  </si>
  <si>
    <t>10.35</t>
  </si>
  <si>
    <t>10.36</t>
  </si>
  <si>
    <t>10.37</t>
  </si>
  <si>
    <t>10.38</t>
  </si>
  <si>
    <t>10.39</t>
  </si>
  <si>
    <t>10.40</t>
  </si>
  <si>
    <t>10.41</t>
  </si>
  <si>
    <t>10.42</t>
  </si>
  <si>
    <t>10.43</t>
  </si>
  <si>
    <t>10.44</t>
  </si>
  <si>
    <t>10.45</t>
  </si>
  <si>
    <t>10.46</t>
  </si>
  <si>
    <t>10.47</t>
  </si>
  <si>
    <t>10.48</t>
  </si>
  <si>
    <t>10.49</t>
  </si>
  <si>
    <t>10.50</t>
  </si>
  <si>
    <t>10.51</t>
  </si>
  <si>
    <t>10.52</t>
  </si>
  <si>
    <t>10.53</t>
  </si>
  <si>
    <t>10.54</t>
  </si>
  <si>
    <t>11.3</t>
  </si>
  <si>
    <t>11.4</t>
  </si>
  <si>
    <t>11.5</t>
  </si>
  <si>
    <t>11.6</t>
  </si>
  <si>
    <t>11.7</t>
  </si>
  <si>
    <t>11.8</t>
  </si>
  <si>
    <t>11.9</t>
  </si>
  <si>
    <t>11.10</t>
  </si>
  <si>
    <t>11.11</t>
  </si>
  <si>
    <t>11.12</t>
  </si>
  <si>
    <t>11.13</t>
  </si>
  <si>
    <t>11.14</t>
  </si>
  <si>
    <t>11.15</t>
  </si>
  <si>
    <t>11.16</t>
  </si>
  <si>
    <t>11.17</t>
  </si>
  <si>
    <t>11.18</t>
  </si>
  <si>
    <t>11.19</t>
  </si>
  <si>
    <t>11.20</t>
  </si>
  <si>
    <t>11.21</t>
  </si>
  <si>
    <t>11.22</t>
  </si>
  <si>
    <t>11.23</t>
  </si>
  <si>
    <t>11.24</t>
  </si>
  <si>
    <t>11.25</t>
  </si>
  <si>
    <t>11.26</t>
  </si>
  <si>
    <t>11.27</t>
  </si>
  <si>
    <t>11.28</t>
  </si>
  <si>
    <t>12.1.8</t>
  </si>
  <si>
    <t>12.2.2</t>
  </si>
  <si>
    <t>14.1.1</t>
  </si>
  <si>
    <t>14.1.2</t>
  </si>
  <si>
    <t>14.1.3</t>
  </si>
  <si>
    <t>14.1.4</t>
  </si>
  <si>
    <t>14.1.5</t>
  </si>
  <si>
    <t>14.1.6</t>
  </si>
  <si>
    <t>14.1.7</t>
  </si>
  <si>
    <t>14.1.8</t>
  </si>
  <si>
    <t>14.1.9</t>
  </si>
  <si>
    <t>14.2.1</t>
  </si>
  <si>
    <t>14.2.2</t>
  </si>
  <si>
    <t>14.2.3</t>
  </si>
  <si>
    <t>14.2.4</t>
  </si>
  <si>
    <t>14.2.5</t>
  </si>
  <si>
    <t>14.2.6</t>
  </si>
  <si>
    <t>14.2.7</t>
  </si>
  <si>
    <t>15.3</t>
  </si>
  <si>
    <t>15.4</t>
  </si>
  <si>
    <t>15.5</t>
  </si>
  <si>
    <t>15.6</t>
  </si>
  <si>
    <t>15.7</t>
  </si>
  <si>
    <t>15.8</t>
  </si>
  <si>
    <t>15.9</t>
  </si>
  <si>
    <t>15.10</t>
  </si>
  <si>
    <t>15.11</t>
  </si>
  <si>
    <t>15.12</t>
  </si>
  <si>
    <t>15.13</t>
  </si>
  <si>
    <t>15.14</t>
  </si>
  <si>
    <t>15.15</t>
  </si>
  <si>
    <t>15.16</t>
  </si>
  <si>
    <t>15.17</t>
  </si>
  <si>
    <t>16.1.3</t>
  </si>
  <si>
    <t>16.1.4</t>
  </si>
  <si>
    <t>16.1.5</t>
  </si>
  <si>
    <t>16.1.6</t>
  </si>
  <si>
    <t>16.1.7</t>
  </si>
  <si>
    <t>16.1.8</t>
  </si>
  <si>
    <t>16.1.9</t>
  </si>
  <si>
    <t>16.2.2</t>
  </si>
  <si>
    <t>16.2.3</t>
  </si>
  <si>
    <t>16.2.4</t>
  </si>
  <si>
    <t>16.2.5</t>
  </si>
  <si>
    <t>16.2.6</t>
  </si>
  <si>
    <t>17.1.1</t>
  </si>
  <si>
    <t>17.1.2</t>
  </si>
  <si>
    <t>17.2.1</t>
  </si>
  <si>
    <t>19.5</t>
  </si>
  <si>
    <t>20.4</t>
  </si>
  <si>
    <t>24.1</t>
  </si>
  <si>
    <t>FORNECIMENTO DE ANDAIME METÁLICO PARA FACHADA
(LOCAÇÃO), INCLUSIVE PISO METÁLICO E SAPATAS, EXCLUSIVE
MONTAGEM E DESMONTAGEM</t>
  </si>
  <si>
    <t>m²/m</t>
  </si>
  <si>
    <t xml:space="preserve">ED-9075 </t>
  </si>
  <si>
    <t>MONTAGEM E DESMONTAGEM DE ANDAIME METÁLICO PARA
FACHADA COM PISO METÁLICO, INCLUSIVE RODAPÉ/GUARDACORPO EM MADEIRA, EXCLUSIVE FORNECIMENTO DO ANDAIME</t>
  </si>
  <si>
    <t xml:space="preserve">AND-FAC-010
</t>
  </si>
  <si>
    <t>13.3.3</t>
  </si>
  <si>
    <t>13.3.4</t>
  </si>
  <si>
    <t>COT.01</t>
  </si>
  <si>
    <t>COT.02</t>
  </si>
  <si>
    <t>COT.03</t>
  </si>
  <si>
    <t>COT.04</t>
  </si>
  <si>
    <t>COT.05</t>
  </si>
  <si>
    <t>COT.06</t>
  </si>
  <si>
    <t>COT.07</t>
  </si>
  <si>
    <t>COT.08</t>
  </si>
  <si>
    <t>COT.09</t>
  </si>
  <si>
    <t>COT.10</t>
  </si>
  <si>
    <t>COT.11</t>
  </si>
  <si>
    <t>COT.12</t>
  </si>
  <si>
    <t>INTERRUPTOR DIFERENCIAL DR TETRAPOLAR DE 63A</t>
  </si>
  <si>
    <t>INTERRUPTOR DIFERENCIAL DR TETRAPOLAR DE 80A</t>
  </si>
  <si>
    <t>INTERRUPTOR DIFERENCIAL DR TETRAPOLAR DE 40A</t>
  </si>
  <si>
    <t xml:space="preserve">SUPRESSOR DE SURTO PARA PROTEÇÃO PRIMÁRIA EM QGD, ATÉ 1,5KV - 5 KA  </t>
  </si>
  <si>
    <t>ELE-SUP-005</t>
  </si>
  <si>
    <t>LÂMPADA TUBULAR LED, BASE G13, POTÊNCIA 18W, DIÂMETRO
26MM/T8, TEMPERATURA DA COR 6500K, FORNECIMENTO E
INSTALAÇÃO, EXCLUSIVE LUMINÁRIA</t>
  </si>
  <si>
    <t>ED-9973</t>
  </si>
  <si>
    <t>ELE-LUM-010</t>
  </si>
  <si>
    <t>LUMINÁRIA COMERCIAL CHANFRADA, PARA DUAS (2) LÂMPADAS TUBULARES FLUORESCENTE 2X16W-ØT8 OU 2X20WØT10 OU LED 2X9W-ØT8, FORNECIMENTO E INSTALAÇÃO, EXCLUSIVE BASE, REATOR E LÂMPADAS</t>
  </si>
  <si>
    <t>COT.13</t>
  </si>
  <si>
    <t>COT.14</t>
  </si>
  <si>
    <t>COT.15</t>
  </si>
  <si>
    <t>LUMINÁRIA LED DE 80W, 48 LEDS, COM ACESSÓRIOS, BIVOLT, TEMPERATURA 6000K, FLUXO LUMINOSO 6.700LM, EFICÁCIA DE 84LM/W, SEM POSTE</t>
  </si>
  <si>
    <t xml:space="preserve">SEDS-ESQ-040 </t>
  </si>
  <si>
    <t>FORNECIMENTO E ASSENTAMENTO DE PAINEL FIXO EM TELA
METÁLICA FIO 12 # 5 MM</t>
  </si>
  <si>
    <t>SER-PAI-005</t>
  </si>
  <si>
    <t>FORNECIMENTO E INSTALAÇÃO DE RESERVATÓRIO DE METÁLICO TIPO TAÇA COLUNA CHEIA COM CAPACIDADE MÍNIMA DE 40.000L - (28.000 LITROS PARA CONSUMO E 12.000 LITROS PARA RESERVA TÉCNICA DE INCÊNDIO)</t>
  </si>
  <si>
    <t>COMPOSIÇÃO</t>
  </si>
  <si>
    <t>COT.16</t>
  </si>
  <si>
    <t>COT.17</t>
  </si>
  <si>
    <t>COT.18</t>
  </si>
  <si>
    <t>COT.19</t>
  </si>
  <si>
    <t>COT.20</t>
  </si>
  <si>
    <t>6.1.21</t>
  </si>
  <si>
    <t>6.1.22</t>
  </si>
  <si>
    <t>6.1.23</t>
  </si>
  <si>
    <t>6.1.24</t>
  </si>
  <si>
    <t>PLANILHA REFERÊNCIA: SETOP</t>
  </si>
  <si>
    <t>1ª MEDIÇÃO</t>
  </si>
  <si>
    <t>QUANTIDADE
1ª MEDIÇÃO</t>
  </si>
  <si>
    <t>VALOR TOTAL
1ª MEDIÇÃO (R$)</t>
  </si>
  <si>
    <t>2ª MEDIÇÃO</t>
  </si>
  <si>
    <t>3ª MEDIÇÃO</t>
  </si>
  <si>
    <t>QUANTIDADE
2ª MEDIÇÃO</t>
  </si>
  <si>
    <t>VALOR TOTAL
2ª MEDIÇÃO (R$)</t>
  </si>
  <si>
    <t>QUANTIDADE
3ª MEDIÇÃO</t>
  </si>
  <si>
    <t>VALOR TOTAL
3ª MEDIÇÃO (R$)</t>
  </si>
  <si>
    <t>PERIODO</t>
  </si>
  <si>
    <t>12/03/2020 A 12/06/2020</t>
  </si>
  <si>
    <t>PERCENTUAL DO CONTRATO</t>
  </si>
  <si>
    <t>01/04/2020 A 31/07/2020</t>
  </si>
  <si>
    <t>01/08/2020 A 02/09/2020</t>
  </si>
  <si>
    <t>ED-9906</t>
  </si>
  <si>
    <t xml:space="preserve">CONTRAVERGA EM CONCRETO ESTRUTURAL PARA VÃOS ACIMA
DE 150CM, PREPARADO EM OBRA COM BETONEIRA, CONTROLE
"A", COM FCK 20 MPA, MOLDADA IN LOCO, INCLUSIVE ARMAÇÃO
</t>
  </si>
  <si>
    <t>ED-9907</t>
  </si>
  <si>
    <t>VERGA EM CONCRETO ESTRUTURAL PARA VÃOS ACIMA DE 150CM,
PREPARADO EM OBRA COM BETONEIRA, CONTROLE "A", COM FCK
20 MPA, MOLDADA IN LOCO, INCLUSIVE ARMAÇÃO</t>
  </si>
  <si>
    <t>PIN-ZAR-006</t>
  </si>
  <si>
    <t>PIN-ESM-035</t>
  </si>
  <si>
    <t>E</t>
  </si>
  <si>
    <t>REV-GES-010</t>
  </si>
  <si>
    <t>PIN-SEL-010</t>
  </si>
  <si>
    <t>URB-PAS-005</t>
  </si>
  <si>
    <t>EQP-ESP-005</t>
  </si>
  <si>
    <t>EQP-ESP-015</t>
  </si>
  <si>
    <t>REV-POR-012</t>
  </si>
  <si>
    <t>REVESTIMENTO COM PORCELANATO APLICADO EM PISO, ACABAMENTO POLÍDO, AMBIENTE INTERNO, PADRÃO EXTRA, BORDA RETIFICADA, DIMENSÃO DA PEÇA (60X60CM), ASSENTAMENTO COM ARGAMASSA INDUSTRIALIZADA, INCLUSIVE REJUNTAMENTO</t>
  </si>
  <si>
    <t>ELE-PAD-110</t>
  </si>
  <si>
    <t>ARMAÇÃO SECUNDARIA DE 1 ESTRIBO</t>
  </si>
  <si>
    <t>ED-13939</t>
  </si>
  <si>
    <t>CABO DE COBRE NU #35MM2 - 7 FIOSX2,50MM, PARA ELEMENTOS DE CAPTAÇÃO/ ANEL DE CINTAMENTO/ DESCIDA (SPDA), INCLUSIVE SUPORTE E ISOLADOR</t>
  </si>
  <si>
    <t>HID-ADP-025</t>
  </si>
  <si>
    <t>HID-ADP-030</t>
  </si>
  <si>
    <t>ED-15205</t>
  </si>
  <si>
    <t xml:space="preserve">KIT CAVALETE PARA MEDIÇÃO DE ÁGUA, EMBUTIDO EM
ALVENARIA, EM AÇO GALVANIZADO DN 25MM (3/4") - PADRÃO
CONCESSIONÁRIA LOCAL, EXCLUSIVE HIDRÔMETRO
</t>
  </si>
  <si>
    <t>PIS-GRA-005</t>
  </si>
  <si>
    <t>REVESTIMENTO COM GRANITO, CINZA ANDORINHA, APLICADO EM
PISO, ESP. 2CM,ASSENTAMENTO COM ARGAMASSA INDUSTRIALIZADA, INCLUSIVE REJUNTAMENTO</t>
  </si>
  <si>
    <t xml:space="preserve">REVESTIMENTO COM GRANITO, CINZA ANDORINHA, APLICADO EM
PISO, ESP. 2CM, ASSENTAMENTO COM ARGAMASSA INDUSTRIALIZADA, INCLUSIVE REJUNTAMENTO
</t>
  </si>
  <si>
    <t>12.1.9</t>
  </si>
  <si>
    <t>ROD-GRA-015</t>
  </si>
  <si>
    <t>RODAPÉ COM REVESTIMENTO EM GRANITO, CINZA ANDORINHA, ESP. 2CM, ALTURA 10CM, ASSENTAMENTO COM ARGAMASSA INDUSTRIALIZADA, INCLUSIVE REJUNTAMENTO</t>
  </si>
  <si>
    <t>DATA DE EMISSÃO INICIAL: SETEMBRO/2020</t>
  </si>
  <si>
    <t>EQP-ESP-030</t>
  </si>
  <si>
    <t>12.1.10</t>
  </si>
  <si>
    <t>12.1.11</t>
  </si>
  <si>
    <t>12.1.12</t>
  </si>
  <si>
    <t xml:space="preserve">REMOÇÃO DE MEIO-FIO PRÉ-MOLDADO DE CONCRETO INCLUSIVE
CARGA </t>
  </si>
  <si>
    <t>DEM-MFC-005</t>
  </si>
  <si>
    <t xml:space="preserve">MEIO-FIO DE CONCRETO, TIPO DR.MF-01 (EXECUÇÃO, INCLUINDO
ESCAVAÇÃO, FORNECIMENTO E TRANSPORTE DE TODOS OS
MATERIAIS)
</t>
  </si>
  <si>
    <t>RO-40638</t>
  </si>
  <si>
    <t>PASSEIO DE CONCRETO (FCK &gt;= 11 MPA - ESPESSURA DE 6 CM)
(EXECUÇÃO, INCLUINDO FORNECIMENTO E TRANSPORTE DE
TODOS OS MATERIAIS)</t>
  </si>
  <si>
    <t>RO-42283</t>
  </si>
  <si>
    <t>PLANTIO DE GRAMA ESMERALDA EM PLACAS, INCLUSIVE TERRA VEGETAL E CONSERVAÇÃO POR 30 DIAS (PARA TALUDES E OUTROS)</t>
  </si>
  <si>
    <t>FORNECIMENTO, FABRICAÇÃO, TRANSPORTE E MONTAGEM DE ESTRUTURA METÁLICA EM PERFIS LAMINADOS, INCLUSIVE CHAPA DE BASE E PINTURA PRIMER</t>
  </si>
  <si>
    <t>PRAZO DE EXECUÇÃO: 24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</si>
</sst>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0.000"/>
    <numFmt numFmtId="167" formatCode="&quot;R$&quot;\ #,##0.00"/>
    <numFmt numFmtId="168" formatCode="_(* #,##0.00_);_(* \(#,##0.00\);_(* \-??_);_(@_)"/>
  </numFmts>
  <fonts count="53" x14ac:knownFonts="1">
    <font>
      <sz val="10"/>
      <name val="Arial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0"/>
      <name val="MS Sans Serif"/>
      <family val="2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Courier"/>
      <family val="3"/>
    </font>
    <font>
      <b/>
      <sz val="10"/>
      <name val="Times New Roman"/>
      <family val="1"/>
    </font>
    <font>
      <u/>
      <sz val="11"/>
      <color indexed="12"/>
      <name val="Arial"/>
      <family val="2"/>
    </font>
    <font>
      <sz val="10"/>
      <name val="Courier New"/>
      <family val="3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6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72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36" fillId="26" borderId="0" applyNumberFormat="0" applyBorder="0" applyAlignment="0" applyProtection="0"/>
    <xf numFmtId="0" fontId="36" fillId="27" borderId="0" applyNumberFormat="0" applyBorder="0" applyAlignment="0" applyProtection="0"/>
    <xf numFmtId="0" fontId="36" fillId="28" borderId="0" applyNumberFormat="0" applyBorder="0" applyAlignment="0" applyProtection="0"/>
    <xf numFmtId="0" fontId="36" fillId="29" borderId="0" applyNumberFormat="0" applyBorder="0" applyAlignment="0" applyProtection="0"/>
    <xf numFmtId="0" fontId="36" fillId="30" borderId="0" applyNumberFormat="0" applyBorder="0" applyAlignment="0" applyProtection="0"/>
    <xf numFmtId="0" fontId="36" fillId="3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36" fillId="32" borderId="0" applyNumberFormat="0" applyBorder="0" applyAlignment="0" applyProtection="0"/>
    <xf numFmtId="0" fontId="36" fillId="33" borderId="0" applyNumberFormat="0" applyBorder="0" applyAlignment="0" applyProtection="0"/>
    <xf numFmtId="0" fontId="36" fillId="34" borderId="0" applyNumberFormat="0" applyBorder="0" applyAlignment="0" applyProtection="0"/>
    <xf numFmtId="0" fontId="36" fillId="35" borderId="0" applyNumberFormat="0" applyBorder="0" applyAlignment="0" applyProtection="0"/>
    <xf numFmtId="0" fontId="36" fillId="36" borderId="0" applyNumberFormat="0" applyBorder="0" applyAlignment="0" applyProtection="0"/>
    <xf numFmtId="0" fontId="36" fillId="37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37" fillId="38" borderId="0" applyNumberFormat="0" applyBorder="0" applyAlignment="0" applyProtection="0"/>
    <xf numFmtId="0" fontId="37" fillId="39" borderId="0" applyNumberFormat="0" applyBorder="0" applyAlignment="0" applyProtection="0"/>
    <xf numFmtId="0" fontId="37" fillId="40" borderId="0" applyNumberFormat="0" applyBorder="0" applyAlignment="0" applyProtection="0"/>
    <xf numFmtId="0" fontId="37" fillId="41" borderId="0" applyNumberFormat="0" applyBorder="0" applyAlignment="0" applyProtection="0"/>
    <xf numFmtId="0" fontId="37" fillId="42" borderId="0" applyNumberFormat="0" applyBorder="0" applyAlignment="0" applyProtection="0"/>
    <xf numFmtId="0" fontId="37" fillId="43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5" fillId="3" borderId="0" applyNumberFormat="0" applyBorder="0" applyAlignment="0" applyProtection="0"/>
    <xf numFmtId="0" fontId="38" fillId="44" borderId="0" applyNumberFormat="0" applyBorder="0" applyAlignment="0" applyProtection="0"/>
    <xf numFmtId="0" fontId="11" fillId="20" borderId="1" applyNumberFormat="0" applyAlignment="0" applyProtection="0"/>
    <xf numFmtId="0" fontId="39" fillId="45" borderId="29" applyNumberFormat="0" applyAlignment="0" applyProtection="0"/>
    <xf numFmtId="0" fontId="40" fillId="46" borderId="30" applyNumberFormat="0" applyAlignment="0" applyProtection="0"/>
    <xf numFmtId="0" fontId="41" fillId="0" borderId="31" applyNumberFormat="0" applyFill="0" applyAlignment="0" applyProtection="0"/>
    <xf numFmtId="0" fontId="12" fillId="21" borderId="2" applyNumberFormat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37" fillId="47" borderId="0" applyNumberFormat="0" applyBorder="0" applyAlignment="0" applyProtection="0"/>
    <xf numFmtId="0" fontId="37" fillId="48" borderId="0" applyNumberFormat="0" applyBorder="0" applyAlignment="0" applyProtection="0"/>
    <xf numFmtId="0" fontId="37" fillId="49" borderId="0" applyNumberFormat="0" applyBorder="0" applyAlignment="0" applyProtection="0"/>
    <xf numFmtId="0" fontId="37" fillId="50" borderId="0" applyNumberFormat="0" applyBorder="0" applyAlignment="0" applyProtection="0"/>
    <xf numFmtId="0" fontId="37" fillId="51" borderId="0" applyNumberFormat="0" applyBorder="0" applyAlignment="0" applyProtection="0"/>
    <xf numFmtId="0" fontId="37" fillId="52" borderId="0" applyNumberFormat="0" applyBorder="0" applyAlignment="0" applyProtection="0"/>
    <xf numFmtId="0" fontId="42" fillId="53" borderId="29" applyNumberFormat="0" applyAlignment="0" applyProtection="0"/>
    <xf numFmtId="0" fontId="1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2" fillId="0" borderId="0"/>
    <xf numFmtId="0" fontId="14" fillId="7" borderId="1" applyNumberFormat="0" applyAlignment="0" applyProtection="0"/>
    <xf numFmtId="0" fontId="13" fillId="0" borderId="3" applyNumberFormat="0" applyFill="0" applyAlignment="0" applyProtection="0"/>
    <xf numFmtId="0" fontId="2" fillId="0" borderId="0">
      <alignment horizontal="centerContinuous" vertical="justify"/>
    </xf>
    <xf numFmtId="166" fontId="1" fillId="22" borderId="7"/>
    <xf numFmtId="44" fontId="8" fillId="0" borderId="0" applyFont="0" applyFill="0" applyBorder="0" applyAlignment="0" applyProtection="0"/>
    <xf numFmtId="164" fontId="29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23" borderId="0" applyNumberFormat="0" applyBorder="0" applyAlignment="0" applyProtection="0"/>
    <xf numFmtId="0" fontId="3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2" fillId="0" borderId="0"/>
    <xf numFmtId="0" fontId="32" fillId="0" borderId="0"/>
    <xf numFmtId="0" fontId="36" fillId="0" borderId="0"/>
    <xf numFmtId="0" fontId="2" fillId="0" borderId="0"/>
    <xf numFmtId="0" fontId="30" fillId="0" borderId="0"/>
    <xf numFmtId="0" fontId="24" fillId="0" borderId="0"/>
    <xf numFmtId="0" fontId="2" fillId="0" borderId="0"/>
    <xf numFmtId="0" fontId="35" fillId="0" borderId="0"/>
    <xf numFmtId="0" fontId="29" fillId="0" borderId="0"/>
    <xf numFmtId="0" fontId="3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32" fillId="0" borderId="0"/>
    <xf numFmtId="0" fontId="32" fillId="0" borderId="0"/>
    <xf numFmtId="0" fontId="6" fillId="0" borderId="0"/>
    <xf numFmtId="0" fontId="32" fillId="0" borderId="0"/>
    <xf numFmtId="0" fontId="32" fillId="0" borderId="0"/>
    <xf numFmtId="0" fontId="6" fillId="0" borderId="0"/>
    <xf numFmtId="0" fontId="36" fillId="0" borderId="0"/>
    <xf numFmtId="0" fontId="8" fillId="0" borderId="0"/>
    <xf numFmtId="0" fontId="2" fillId="0" borderId="0"/>
    <xf numFmtId="0" fontId="29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" fillId="0" borderId="0"/>
    <xf numFmtId="0" fontId="32" fillId="0" borderId="0"/>
    <xf numFmtId="0" fontId="32" fillId="0" borderId="0"/>
    <xf numFmtId="0" fontId="2" fillId="0" borderId="0"/>
    <xf numFmtId="0" fontId="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" fillId="0" borderId="0"/>
    <xf numFmtId="0" fontId="31" fillId="0" borderId="0"/>
    <xf numFmtId="0" fontId="32" fillId="0" borderId="0"/>
    <xf numFmtId="0" fontId="2" fillId="0" borderId="0"/>
    <xf numFmtId="0" fontId="29" fillId="0" borderId="0"/>
    <xf numFmtId="0" fontId="32" fillId="0" borderId="0"/>
    <xf numFmtId="0" fontId="30" fillId="0" borderId="0"/>
    <xf numFmtId="0" fontId="2" fillId="0" borderId="0"/>
    <xf numFmtId="0" fontId="2" fillId="0" borderId="0"/>
    <xf numFmtId="0" fontId="8" fillId="54" borderId="32" applyNumberFormat="0" applyFont="0" applyAlignment="0" applyProtection="0"/>
    <xf numFmtId="0" fontId="36" fillId="54" borderId="32" applyNumberFormat="0" applyFont="0" applyAlignment="0" applyProtection="0"/>
    <xf numFmtId="0" fontId="2" fillId="24" borderId="8" applyNumberFormat="0" applyFont="0" applyAlignment="0" applyProtection="0"/>
    <xf numFmtId="0" fontId="17" fillId="20" borderId="9" applyNumberFormat="0" applyAlignment="0" applyProtection="0"/>
    <xf numFmtId="9" fontId="2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43" fillId="45" borderId="33" applyNumberFormat="0" applyAlignment="0" applyProtection="0"/>
    <xf numFmtId="38" fontId="2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9" fillId="0" borderId="0" applyFont="0" applyFill="0" applyBorder="0" applyAlignment="0" applyProtection="0"/>
    <xf numFmtId="168" fontId="2" fillId="0" borderId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1" fontId="31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34" applyNumberFormat="0" applyFill="0" applyAlignment="0" applyProtection="0"/>
    <xf numFmtId="0" fontId="48" fillId="0" borderId="35" applyNumberFormat="0" applyFill="0" applyAlignment="0" applyProtection="0"/>
    <xf numFmtId="0" fontId="49" fillId="0" borderId="36" applyNumberFormat="0" applyFill="0" applyAlignment="0" applyProtection="0"/>
    <xf numFmtId="0" fontId="49" fillId="0" borderId="0" applyNumberFormat="0" applyFill="0" applyBorder="0" applyAlignment="0" applyProtection="0"/>
    <xf numFmtId="0" fontId="50" fillId="0" borderId="37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9" fillId="0" borderId="0" applyFont="0" applyFill="0" applyBorder="0" applyAlignment="0" applyProtection="0"/>
    <xf numFmtId="168" fontId="2" fillId="0" borderId="0" applyFill="0" applyBorder="0" applyAlignment="0" applyProtection="0"/>
    <xf numFmtId="43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197">
    <xf numFmtId="0" fontId="0" fillId="0" borderId="0" xfId="0"/>
    <xf numFmtId="0" fontId="0" fillId="0" borderId="0" xfId="0" applyProtection="1">
      <protection hidden="1"/>
    </xf>
    <xf numFmtId="0" fontId="6" fillId="25" borderId="10" xfId="0" applyFont="1" applyFill="1" applyBorder="1" applyAlignment="1">
      <alignment horizontal="center" vertical="center" wrapText="1"/>
    </xf>
    <xf numFmtId="49" fontId="6" fillId="25" borderId="10" xfId="0" applyNumberFormat="1" applyFont="1" applyFill="1" applyBorder="1" applyAlignment="1">
      <alignment horizontal="center" vertical="center" wrapText="1"/>
    </xf>
    <xf numFmtId="0" fontId="6" fillId="0" borderId="0" xfId="0" applyFont="1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26" fillId="0" borderId="10" xfId="0" applyFont="1" applyBorder="1" applyAlignment="1">
      <alignment horizontal="left" vertical="center" wrapText="1"/>
    </xf>
    <xf numFmtId="0" fontId="26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6" fillId="0" borderId="10" xfId="81" applyFont="1" applyBorder="1" applyAlignment="1">
      <alignment horizontal="left" vertical="center" wrapText="1"/>
    </xf>
    <xf numFmtId="0" fontId="26" fillId="0" borderId="10" xfId="81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0" fontId="6" fillId="0" borderId="10" xfId="81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25" borderId="10" xfId="0" applyFont="1" applyFill="1" applyBorder="1" applyAlignment="1" applyProtection="1">
      <alignment horizontal="center" vertical="center"/>
      <protection hidden="1"/>
    </xf>
    <xf numFmtId="167" fontId="26" fillId="0" borderId="10" xfId="74" applyNumberFormat="1" applyFont="1" applyFill="1" applyBorder="1" applyAlignment="1">
      <alignment horizontal="center" vertical="center"/>
    </xf>
    <xf numFmtId="0" fontId="0" fillId="25" borderId="0" xfId="0" applyFill="1" applyProtection="1">
      <protection hidden="1"/>
    </xf>
    <xf numFmtId="0" fontId="0" fillId="25" borderId="0" xfId="0" applyFill="1"/>
    <xf numFmtId="0" fontId="26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 wrapText="1"/>
    </xf>
    <xf numFmtId="0" fontId="27" fillId="0" borderId="10" xfId="81" applyFont="1" applyBorder="1" applyAlignment="1">
      <alignment horizontal="left" vertical="center" wrapText="1"/>
    </xf>
    <xf numFmtId="0" fontId="2" fillId="0" borderId="0" xfId="0" applyFont="1" applyAlignment="1" applyProtection="1">
      <alignment horizontal="center" vertical="center"/>
      <protection hidden="1"/>
    </xf>
    <xf numFmtId="0" fontId="51" fillId="55" borderId="10" xfId="0" applyFont="1" applyFill="1" applyBorder="1" applyAlignment="1">
      <alignment horizontal="center" vertical="center"/>
    </xf>
    <xf numFmtId="0" fontId="51" fillId="0" borderId="10" xfId="0" applyFont="1" applyBorder="1" applyAlignment="1">
      <alignment horizontal="left" vertical="center" wrapText="1"/>
    </xf>
    <xf numFmtId="0" fontId="27" fillId="0" borderId="10" xfId="0" applyFont="1" applyBorder="1" applyAlignment="1">
      <alignment horizontal="left" vertical="center" wrapText="1"/>
    </xf>
    <xf numFmtId="0" fontId="0" fillId="0" borderId="10" xfId="0" applyBorder="1" applyProtection="1"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0" fontId="7" fillId="56" borderId="10" xfId="0" applyFont="1" applyFill="1" applyBorder="1" applyAlignment="1">
      <alignment horizontal="left" vertical="center" wrapText="1"/>
    </xf>
    <xf numFmtId="0" fontId="6" fillId="0" borderId="10" xfId="0" applyFont="1" applyBorder="1" applyProtection="1">
      <protection hidden="1"/>
    </xf>
    <xf numFmtId="0" fontId="6" fillId="0" borderId="10" xfId="0" applyFont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vertical="center"/>
      <protection hidden="1"/>
    </xf>
    <xf numFmtId="0" fontId="7" fillId="56" borderId="11" xfId="0" applyFont="1" applyFill="1" applyBorder="1" applyAlignment="1">
      <alignment horizontal="center" vertical="center" wrapText="1"/>
    </xf>
    <xf numFmtId="0" fontId="51" fillId="0" borderId="12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left" vertical="center" wrapText="1"/>
    </xf>
    <xf numFmtId="0" fontId="26" fillId="55" borderId="10" xfId="0" applyFont="1" applyFill="1" applyBorder="1" applyAlignment="1">
      <alignment horizontal="left" vertical="center" wrapText="1"/>
    </xf>
    <xf numFmtId="0" fontId="7" fillId="56" borderId="10" xfId="0" applyFont="1" applyFill="1" applyBorder="1" applyAlignment="1">
      <alignment horizontal="center" vertical="center" wrapText="1"/>
    </xf>
    <xf numFmtId="4" fontId="6" fillId="25" borderId="10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center" vertical="center"/>
      <protection hidden="1"/>
    </xf>
    <xf numFmtId="167" fontId="26" fillId="0" borderId="11" xfId="74" applyNumberFormat="1" applyFont="1" applyFill="1" applyBorder="1" applyAlignment="1">
      <alignment horizontal="center" vertical="center"/>
    </xf>
    <xf numFmtId="0" fontId="6" fillId="25" borderId="11" xfId="0" applyFont="1" applyFill="1" applyBorder="1" applyAlignment="1">
      <alignment horizontal="center" vertical="center" wrapText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6" fillId="0" borderId="11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 wrapText="1"/>
    </xf>
    <xf numFmtId="0" fontId="6" fillId="0" borderId="11" xfId="81" applyFont="1" applyBorder="1" applyAlignment="1">
      <alignment horizontal="center" vertical="center" wrapText="1"/>
    </xf>
    <xf numFmtId="0" fontId="51" fillId="0" borderId="13" xfId="0" applyFont="1" applyBorder="1" applyAlignment="1">
      <alignment horizontal="center" vertical="center" wrapText="1"/>
    </xf>
    <xf numFmtId="0" fontId="6" fillId="25" borderId="12" xfId="0" applyFont="1" applyFill="1" applyBorder="1" applyAlignment="1" applyProtection="1">
      <alignment horizontal="center" vertical="center"/>
      <protection hidden="1"/>
    </xf>
    <xf numFmtId="167" fontId="26" fillId="0" borderId="12" xfId="74" applyNumberFormat="1" applyFont="1" applyFill="1" applyBorder="1" applyAlignment="1">
      <alignment horizontal="center" vertical="center"/>
    </xf>
    <xf numFmtId="0" fontId="26" fillId="55" borderId="1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52" fillId="0" borderId="10" xfId="0" applyFont="1" applyBorder="1" applyAlignment="1">
      <alignment horizontal="center" vertical="center" wrapText="1"/>
    </xf>
    <xf numFmtId="0" fontId="27" fillId="0" borderId="10" xfId="0" applyFont="1" applyFill="1" applyBorder="1" applyAlignment="1">
      <alignment horizontal="left" vertical="center" wrapText="1"/>
    </xf>
    <xf numFmtId="0" fontId="51" fillId="0" borderId="10" xfId="0" applyFont="1" applyFill="1" applyBorder="1" applyAlignment="1">
      <alignment horizontal="center" vertical="center" wrapText="1"/>
    </xf>
    <xf numFmtId="0" fontId="51" fillId="55" borderId="11" xfId="0" applyFont="1" applyFill="1" applyBorder="1" applyAlignment="1">
      <alignment horizontal="center" vertical="center" wrapText="1"/>
    </xf>
    <xf numFmtId="0" fontId="51" fillId="55" borderId="10" xfId="0" applyFont="1" applyFill="1" applyBorder="1" applyAlignment="1">
      <alignment horizontal="center" vertical="center" wrapText="1"/>
    </xf>
    <xf numFmtId="0" fontId="6" fillId="55" borderId="10" xfId="0" applyFont="1" applyFill="1" applyBorder="1" applyAlignment="1" applyProtection="1">
      <alignment horizontal="center" vertical="center"/>
      <protection hidden="1"/>
    </xf>
    <xf numFmtId="167" fontId="26" fillId="55" borderId="10" xfId="74" applyNumberFormat="1" applyFont="1" applyFill="1" applyBorder="1" applyAlignment="1">
      <alignment horizontal="center" vertical="center"/>
    </xf>
    <xf numFmtId="0" fontId="0" fillId="57" borderId="0" xfId="0" applyFill="1" applyProtection="1">
      <protection hidden="1"/>
    </xf>
    <xf numFmtId="0" fontId="6" fillId="56" borderId="10" xfId="0" applyFont="1" applyFill="1" applyBorder="1" applyAlignment="1">
      <alignment horizontal="center" vertical="center" wrapText="1"/>
    </xf>
    <xf numFmtId="0" fontId="26" fillId="55" borderId="10" xfId="0" applyFont="1" applyFill="1" applyBorder="1" applyAlignment="1">
      <alignment horizontal="left" wrapText="1"/>
    </xf>
    <xf numFmtId="0" fontId="26" fillId="0" borderId="10" xfId="0" applyFont="1" applyFill="1" applyBorder="1" applyAlignment="1">
      <alignment horizontal="left" vertical="center" wrapText="1"/>
    </xf>
    <xf numFmtId="0" fontId="6" fillId="0" borderId="0" xfId="0" applyFont="1" applyFill="1" applyProtection="1">
      <protection hidden="1"/>
    </xf>
    <xf numFmtId="0" fontId="51" fillId="55" borderId="14" xfId="0" applyFont="1" applyFill="1" applyBorder="1" applyAlignment="1">
      <alignment horizontal="center" vertical="center" wrapText="1"/>
    </xf>
    <xf numFmtId="0" fontId="51" fillId="55" borderId="12" xfId="0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6" fillId="25" borderId="15" xfId="0" applyFont="1" applyFill="1" applyBorder="1" applyAlignment="1" applyProtection="1">
      <alignment horizontal="center" vertical="center"/>
      <protection hidden="1"/>
    </xf>
    <xf numFmtId="0" fontId="0" fillId="25" borderId="0" xfId="0" applyFill="1" applyBorder="1" applyProtection="1">
      <protection hidden="1"/>
    </xf>
    <xf numFmtId="0" fontId="6" fillId="25" borderId="0" xfId="0" applyFont="1" applyFill="1" applyBorder="1" applyAlignment="1" applyProtection="1">
      <alignment horizontal="center" vertical="center"/>
      <protection hidden="1"/>
    </xf>
    <xf numFmtId="0" fontId="6" fillId="25" borderId="11" xfId="0" applyFont="1" applyFill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vertical="center"/>
      <protection hidden="1"/>
    </xf>
    <xf numFmtId="0" fontId="0" fillId="0" borderId="0" xfId="0" applyBorder="1" applyProtection="1"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167" fontId="3" fillId="0" borderId="17" xfId="0" applyNumberFormat="1" applyFont="1" applyBorder="1" applyProtection="1">
      <protection hidden="1"/>
    </xf>
    <xf numFmtId="0" fontId="0" fillId="0" borderId="17" xfId="0" applyBorder="1" applyProtection="1">
      <protection hidden="1"/>
    </xf>
    <xf numFmtId="0" fontId="2" fillId="0" borderId="18" xfId="0" applyFont="1" applyBorder="1" applyAlignment="1" applyProtection="1">
      <alignment horizontal="center" vertical="center"/>
      <protection hidden="1"/>
    </xf>
    <xf numFmtId="0" fontId="0" fillId="0" borderId="19" xfId="0" applyBorder="1" applyAlignment="1" applyProtection="1">
      <alignment vertical="center"/>
      <protection hidden="1"/>
    </xf>
    <xf numFmtId="0" fontId="0" fillId="0" borderId="19" xfId="0" applyBorder="1" applyProtection="1">
      <protection hidden="1"/>
    </xf>
    <xf numFmtId="0" fontId="0" fillId="0" borderId="19" xfId="0" applyBorder="1" applyAlignment="1" applyProtection="1">
      <alignment horizontal="center" vertical="center"/>
      <protection hidden="1"/>
    </xf>
    <xf numFmtId="0" fontId="0" fillId="0" borderId="20" xfId="0" applyBorder="1" applyProtection="1">
      <protection hidden="1"/>
    </xf>
    <xf numFmtId="0" fontId="6" fillId="0" borderId="0" xfId="0" applyFont="1" applyBorder="1" applyProtection="1">
      <protection hidden="1"/>
    </xf>
    <xf numFmtId="0" fontId="51" fillId="0" borderId="11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6" fillId="25" borderId="10" xfId="0" applyFont="1" applyFill="1" applyBorder="1" applyAlignment="1" applyProtection="1">
      <alignment horizontal="center" vertical="center" wrapText="1"/>
      <protection hidden="1"/>
    </xf>
    <xf numFmtId="0" fontId="51" fillId="0" borderId="10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7" fillId="56" borderId="21" xfId="0" applyFont="1" applyFill="1" applyBorder="1" applyAlignment="1">
      <alignment horizontal="center" vertical="center" wrapText="1"/>
    </xf>
    <xf numFmtId="0" fontId="7" fillId="56" borderId="22" xfId="0" applyFont="1" applyFill="1" applyBorder="1" applyAlignment="1">
      <alignment horizontal="center" vertical="center" wrapText="1"/>
    </xf>
    <xf numFmtId="167" fontId="7" fillId="56" borderId="23" xfId="0" applyNumberFormat="1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 applyProtection="1">
      <alignment horizontal="center"/>
      <protection hidden="1"/>
    </xf>
    <xf numFmtId="0" fontId="51" fillId="0" borderId="10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7" fillId="56" borderId="22" xfId="0" applyFont="1" applyFill="1" applyBorder="1" applyAlignment="1">
      <alignment horizontal="center" vertical="center" wrapText="1"/>
    </xf>
    <xf numFmtId="0" fontId="7" fillId="56" borderId="39" xfId="0" applyFont="1" applyFill="1" applyBorder="1" applyAlignment="1">
      <alignment horizontal="center" vertical="center" wrapText="1"/>
    </xf>
    <xf numFmtId="167" fontId="26" fillId="0" borderId="39" xfId="74" applyNumberFormat="1" applyFont="1" applyFill="1" applyBorder="1" applyAlignment="1">
      <alignment horizontal="center" vertical="center"/>
    </xf>
    <xf numFmtId="167" fontId="27" fillId="0" borderId="39" xfId="74" applyNumberFormat="1" applyFont="1" applyFill="1" applyBorder="1" applyAlignment="1">
      <alignment horizontal="center" vertical="center"/>
    </xf>
    <xf numFmtId="167" fontId="26" fillId="55" borderId="39" xfId="74" applyNumberFormat="1" applyFont="1" applyFill="1" applyBorder="1" applyAlignment="1">
      <alignment horizontal="center" vertical="center"/>
    </xf>
    <xf numFmtId="167" fontId="27" fillId="0" borderId="40" xfId="74" applyNumberFormat="1" applyFont="1" applyFill="1" applyBorder="1" applyAlignment="1">
      <alignment horizontal="center" vertical="center"/>
    </xf>
    <xf numFmtId="0" fontId="0" fillId="56" borderId="18" xfId="0" applyFill="1" applyBorder="1" applyProtection="1">
      <protection hidden="1"/>
    </xf>
    <xf numFmtId="0" fontId="0" fillId="56" borderId="19" xfId="0" applyFill="1" applyBorder="1" applyProtection="1">
      <protection hidden="1"/>
    </xf>
    <xf numFmtId="167" fontId="27" fillId="0" borderId="10" xfId="74" applyNumberFormat="1" applyFont="1" applyFill="1" applyBorder="1" applyAlignment="1">
      <alignment horizontal="center" vertical="center"/>
    </xf>
    <xf numFmtId="167" fontId="26" fillId="56" borderId="10" xfId="74" applyNumberFormat="1" applyFont="1" applyFill="1" applyBorder="1" applyAlignment="1">
      <alignment horizontal="center" vertical="center"/>
    </xf>
    <xf numFmtId="0" fontId="28" fillId="0" borderId="10" xfId="0" applyFont="1" applyBorder="1" applyAlignment="1" applyProtection="1">
      <alignment vertical="center"/>
      <protection hidden="1"/>
    </xf>
    <xf numFmtId="167" fontId="7" fillId="56" borderId="10" xfId="0" applyNumberFormat="1" applyFont="1" applyFill="1" applyBorder="1" applyAlignment="1">
      <alignment horizontal="center" vertical="center" wrapText="1"/>
    </xf>
    <xf numFmtId="4" fontId="26" fillId="0" borderId="10" xfId="74" applyNumberFormat="1" applyFont="1" applyFill="1" applyBorder="1" applyAlignment="1">
      <alignment horizontal="center" vertical="center"/>
    </xf>
    <xf numFmtId="4" fontId="7" fillId="56" borderId="10" xfId="0" applyNumberFormat="1" applyFont="1" applyFill="1" applyBorder="1" applyAlignment="1">
      <alignment horizontal="center" vertical="center" wrapText="1"/>
    </xf>
    <xf numFmtId="4" fontId="0" fillId="0" borderId="10" xfId="0" applyNumberFormat="1" applyBorder="1" applyProtection="1">
      <protection hidden="1"/>
    </xf>
    <xf numFmtId="4" fontId="51" fillId="0" borderId="10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67" fontId="51" fillId="55" borderId="10" xfId="74" applyNumberFormat="1" applyFont="1" applyFill="1" applyBorder="1" applyAlignment="1">
      <alignment horizontal="center" vertical="center"/>
    </xf>
    <xf numFmtId="167" fontId="51" fillId="0" borderId="10" xfId="74" applyNumberFormat="1" applyFont="1" applyFill="1" applyBorder="1" applyAlignment="1">
      <alignment horizontal="center" vertical="center"/>
    </xf>
    <xf numFmtId="167" fontId="51" fillId="0" borderId="39" xfId="74" applyNumberFormat="1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6" fillId="55" borderId="11" xfId="0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167" fontId="7" fillId="56" borderId="39" xfId="0" applyNumberFormat="1" applyFont="1" applyFill="1" applyBorder="1" applyAlignment="1">
      <alignment horizontal="center" vertical="center" wrapText="1"/>
    </xf>
    <xf numFmtId="167" fontId="27" fillId="56" borderId="39" xfId="74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167" fontId="6" fillId="0" borderId="10" xfId="74" applyNumberFormat="1" applyFont="1" applyFill="1" applyBorder="1" applyAlignment="1">
      <alignment horizontal="center" vertical="center"/>
    </xf>
    <xf numFmtId="167" fontId="6" fillId="0" borderId="39" xfId="74" applyNumberFormat="1" applyFont="1" applyFill="1" applyBorder="1" applyAlignment="1">
      <alignment horizontal="center" vertical="center"/>
    </xf>
    <xf numFmtId="0" fontId="6" fillId="0" borderId="10" xfId="0" applyFont="1" applyBorder="1" applyAlignment="1" applyProtection="1">
      <alignment wrapText="1"/>
      <protection hidden="1"/>
    </xf>
    <xf numFmtId="0" fontId="2" fillId="0" borderId="10" xfId="0" applyFont="1" applyBorder="1" applyAlignment="1" applyProtection="1">
      <alignment horizontal="center" vertical="center"/>
      <protection hidden="1"/>
    </xf>
    <xf numFmtId="167" fontId="6" fillId="0" borderId="7" xfId="74" applyNumberFormat="1" applyFont="1" applyFill="1" applyAlignment="1">
      <alignment horizontal="center" vertical="center"/>
    </xf>
    <xf numFmtId="0" fontId="6" fillId="55" borderId="10" xfId="0" applyFont="1" applyFill="1" applyBorder="1" applyAlignment="1">
      <alignment horizontal="center" vertical="center"/>
    </xf>
    <xf numFmtId="167" fontId="6" fillId="55" borderId="10" xfId="74" applyNumberFormat="1" applyFont="1" applyFill="1" applyBorder="1" applyAlignment="1">
      <alignment horizontal="center" vertical="center"/>
    </xf>
    <xf numFmtId="4" fontId="6" fillId="0" borderId="10" xfId="0" applyNumberFormat="1" applyFont="1" applyBorder="1" applyAlignment="1">
      <alignment horizontal="center" vertical="center" wrapText="1"/>
    </xf>
    <xf numFmtId="167" fontId="7" fillId="56" borderId="46" xfId="0" applyNumberFormat="1" applyFont="1" applyFill="1" applyBorder="1" applyAlignment="1">
      <alignment horizontal="center" vertical="center" wrapText="1"/>
    </xf>
    <xf numFmtId="10" fontId="28" fillId="0" borderId="39" xfId="0" applyNumberFormat="1" applyFont="1" applyBorder="1" applyAlignment="1" applyProtection="1">
      <alignment horizontal="center" vertical="center" wrapText="1"/>
      <protection hidden="1"/>
    </xf>
    <xf numFmtId="10" fontId="28" fillId="0" borderId="15" xfId="0" applyNumberFormat="1" applyFont="1" applyBorder="1" applyAlignment="1" applyProtection="1">
      <alignment horizontal="center" vertical="center" wrapText="1"/>
      <protection hidden="1"/>
    </xf>
    <xf numFmtId="0" fontId="3" fillId="58" borderId="26" xfId="0" applyFont="1" applyFill="1" applyBorder="1" applyAlignment="1" applyProtection="1">
      <alignment horizontal="center" vertical="center"/>
      <protection hidden="1"/>
    </xf>
    <xf numFmtId="0" fontId="3" fillId="58" borderId="27" xfId="0" applyFont="1" applyFill="1" applyBorder="1" applyAlignment="1" applyProtection="1">
      <alignment horizontal="center" vertical="center"/>
      <protection hidden="1"/>
    </xf>
    <xf numFmtId="167" fontId="28" fillId="59" borderId="27" xfId="0" applyNumberFormat="1" applyFont="1" applyFill="1" applyBorder="1" applyAlignment="1" applyProtection="1">
      <alignment horizontal="center" vertical="center"/>
      <protection hidden="1"/>
    </xf>
    <xf numFmtId="0" fontId="28" fillId="59" borderId="27" xfId="0" applyFont="1" applyFill="1" applyBorder="1" applyAlignment="1" applyProtection="1">
      <alignment horizontal="center" vertical="center"/>
      <protection hidden="1"/>
    </xf>
    <xf numFmtId="0" fontId="28" fillId="59" borderId="28" xfId="0" applyFont="1" applyFill="1" applyBorder="1" applyAlignment="1" applyProtection="1">
      <alignment horizontal="center" vertical="center"/>
      <protection hidden="1"/>
    </xf>
    <xf numFmtId="167" fontId="28" fillId="59" borderId="22" xfId="0" applyNumberFormat="1" applyFont="1" applyFill="1" applyBorder="1" applyAlignment="1" applyProtection="1">
      <alignment horizontal="center" vertical="center"/>
      <protection hidden="1"/>
    </xf>
    <xf numFmtId="167" fontId="28" fillId="59" borderId="23" xfId="0" applyNumberFormat="1" applyFont="1" applyFill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horizontal="left" vertical="center"/>
      <protection hidden="1"/>
    </xf>
    <xf numFmtId="0" fontId="6" fillId="0" borderId="39" xfId="0" applyFont="1" applyBorder="1" applyAlignment="1" applyProtection="1">
      <alignment horizontal="left" vertical="center"/>
      <protection hidden="1"/>
    </xf>
    <xf numFmtId="0" fontId="51" fillId="0" borderId="10" xfId="0" applyFont="1" applyBorder="1" applyAlignment="1">
      <alignment horizontal="center" vertical="center" wrapText="1"/>
    </xf>
    <xf numFmtId="0" fontId="51" fillId="0" borderId="39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7" fillId="56" borderId="21" xfId="0" applyFont="1" applyFill="1" applyBorder="1" applyAlignment="1">
      <alignment horizontal="center" vertical="center" wrapText="1"/>
    </xf>
    <xf numFmtId="0" fontId="7" fillId="56" borderId="22" xfId="0" applyFont="1" applyFill="1" applyBorder="1" applyAlignment="1">
      <alignment horizontal="center" vertical="center" wrapText="1"/>
    </xf>
    <xf numFmtId="0" fontId="7" fillId="56" borderId="23" xfId="0" applyFont="1" applyFill="1" applyBorder="1" applyAlignment="1">
      <alignment horizontal="center" vertical="center" wrapText="1"/>
    </xf>
    <xf numFmtId="0" fontId="3" fillId="58" borderId="21" xfId="0" applyFont="1" applyFill="1" applyBorder="1" applyAlignment="1" applyProtection="1">
      <alignment horizontal="center" vertical="center"/>
      <protection hidden="1"/>
    </xf>
    <xf numFmtId="0" fontId="3" fillId="58" borderId="22" xfId="0" applyFont="1" applyFill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/>
      <protection hidden="1"/>
    </xf>
    <xf numFmtId="0" fontId="5" fillId="0" borderId="39" xfId="0" applyFont="1" applyBorder="1" applyAlignment="1" applyProtection="1">
      <alignment horizontal="center"/>
      <protection hidden="1"/>
    </xf>
    <xf numFmtId="0" fontId="28" fillId="0" borderId="40" xfId="0" applyFont="1" applyBorder="1" applyAlignment="1" applyProtection="1">
      <alignment horizontal="center" vertical="center"/>
      <protection hidden="1"/>
    </xf>
    <xf numFmtId="0" fontId="28" fillId="0" borderId="41" xfId="0" applyFont="1" applyBorder="1" applyAlignment="1" applyProtection="1">
      <alignment horizontal="center" vertical="center"/>
      <protection hidden="1"/>
    </xf>
    <xf numFmtId="0" fontId="28" fillId="0" borderId="42" xfId="0" applyFont="1" applyBorder="1" applyAlignment="1" applyProtection="1">
      <alignment horizontal="center" vertical="center"/>
      <protection hidden="1"/>
    </xf>
    <xf numFmtId="0" fontId="28" fillId="0" borderId="43" xfId="0" applyFont="1" applyBorder="1" applyAlignment="1" applyProtection="1">
      <alignment horizontal="center" vertical="center"/>
      <protection hidden="1"/>
    </xf>
    <xf numFmtId="0" fontId="28" fillId="0" borderId="40" xfId="0" applyFont="1" applyBorder="1" applyAlignment="1" applyProtection="1">
      <alignment horizontal="center" vertical="center" wrapText="1"/>
      <protection hidden="1"/>
    </xf>
    <xf numFmtId="0" fontId="28" fillId="0" borderId="41" xfId="0" applyFont="1" applyBorder="1" applyAlignment="1" applyProtection="1">
      <alignment horizontal="center" vertical="center" wrapText="1"/>
      <protection hidden="1"/>
    </xf>
    <xf numFmtId="0" fontId="28" fillId="0" borderId="44" xfId="0" applyFont="1" applyBorder="1" applyAlignment="1" applyProtection="1">
      <alignment horizontal="center" vertical="center" wrapText="1"/>
      <protection hidden="1"/>
    </xf>
    <xf numFmtId="0" fontId="28" fillId="0" borderId="45" xfId="0" applyFont="1" applyBorder="1" applyAlignment="1" applyProtection="1">
      <alignment horizontal="center" vertical="center" wrapText="1"/>
      <protection hidden="1"/>
    </xf>
    <xf numFmtId="0" fontId="28" fillId="0" borderId="42" xfId="0" applyFont="1" applyBorder="1" applyAlignment="1" applyProtection="1">
      <alignment horizontal="center" vertical="center" wrapText="1"/>
      <protection hidden="1"/>
    </xf>
    <xf numFmtId="0" fontId="28" fillId="0" borderId="43" xfId="0" applyFont="1" applyBorder="1" applyAlignment="1" applyProtection="1">
      <alignment horizontal="center" vertical="center" wrapText="1"/>
      <protection hidden="1"/>
    </xf>
    <xf numFmtId="0" fontId="3" fillId="0" borderId="40" xfId="0" applyFont="1" applyBorder="1" applyAlignment="1" applyProtection="1">
      <alignment horizontal="center" vertical="center" wrapText="1"/>
      <protection hidden="1"/>
    </xf>
    <xf numFmtId="0" fontId="3" fillId="0" borderId="41" xfId="0" applyFont="1" applyBorder="1" applyAlignment="1" applyProtection="1">
      <alignment horizontal="center" vertical="center" wrapText="1"/>
      <protection hidden="1"/>
    </xf>
    <xf numFmtId="0" fontId="3" fillId="0" borderId="42" xfId="0" applyFont="1" applyBorder="1" applyAlignment="1" applyProtection="1">
      <alignment horizontal="center" vertical="center" wrapText="1"/>
      <protection hidden="1"/>
    </xf>
    <xf numFmtId="0" fontId="3" fillId="0" borderId="43" xfId="0" applyFont="1" applyBorder="1" applyAlignment="1" applyProtection="1">
      <alignment horizontal="center" vertical="center" wrapText="1"/>
      <protection hidden="1"/>
    </xf>
    <xf numFmtId="0" fontId="2" fillId="0" borderId="24" xfId="0" applyFont="1" applyBorder="1" applyAlignment="1" applyProtection="1">
      <alignment horizontal="center"/>
      <protection hidden="1"/>
    </xf>
    <xf numFmtId="0" fontId="2" fillId="0" borderId="25" xfId="0" applyFont="1" applyBorder="1" applyAlignment="1" applyProtection="1">
      <alignment horizontal="center"/>
      <protection hidden="1"/>
    </xf>
    <xf numFmtId="0" fontId="2" fillId="0" borderId="11" xfId="0" applyFont="1" applyBorder="1" applyAlignment="1" applyProtection="1">
      <alignment horizontal="center"/>
      <protection hidden="1"/>
    </xf>
    <xf numFmtId="0" fontId="2" fillId="0" borderId="10" xfId="0" applyFont="1" applyBorder="1" applyAlignment="1" applyProtection="1">
      <alignment horizontal="center"/>
      <protection hidden="1"/>
    </xf>
    <xf numFmtId="0" fontId="4" fillId="0" borderId="25" xfId="0" applyFont="1" applyBorder="1" applyAlignment="1" applyProtection="1">
      <alignment horizontal="center" vertical="center" wrapText="1"/>
      <protection hidden="1"/>
    </xf>
    <xf numFmtId="0" fontId="4" fillId="0" borderId="25" xfId="0" applyFont="1" applyBorder="1" applyAlignment="1" applyProtection="1">
      <alignment horizontal="center" vertical="center"/>
      <protection hidden="1"/>
    </xf>
    <xf numFmtId="0" fontId="4" fillId="0" borderId="38" xfId="0" applyFont="1" applyBorder="1" applyAlignment="1" applyProtection="1">
      <alignment horizontal="center" vertical="center"/>
      <protection hidden="1"/>
    </xf>
    <xf numFmtId="0" fontId="4" fillId="0" borderId="10" xfId="0" applyFont="1" applyBorder="1" applyAlignment="1" applyProtection="1">
      <alignment horizontal="center" vertical="center"/>
      <protection hidden="1"/>
    </xf>
    <xf numFmtId="0" fontId="4" fillId="0" borderId="39" xfId="0" applyFont="1" applyBorder="1" applyAlignment="1" applyProtection="1">
      <alignment horizontal="center" vertical="center"/>
      <protection hidden="1"/>
    </xf>
    <xf numFmtId="0" fontId="5" fillId="0" borderId="11" xfId="0" applyFont="1" applyBorder="1" applyAlignment="1" applyProtection="1">
      <alignment horizontal="left" vertical="center" wrapText="1" indent="2"/>
      <protection hidden="1"/>
    </xf>
    <xf numFmtId="0" fontId="5" fillId="0" borderId="10" xfId="0" applyFont="1" applyBorder="1" applyAlignment="1" applyProtection="1">
      <alignment horizontal="left" vertical="center" wrapText="1" indent="2"/>
      <protection hidden="1"/>
    </xf>
    <xf numFmtId="0" fontId="5" fillId="0" borderId="10" xfId="0" applyFont="1" applyBorder="1" applyAlignment="1" applyProtection="1">
      <alignment horizontal="center" vertical="center"/>
      <protection hidden="1"/>
    </xf>
    <xf numFmtId="0" fontId="5" fillId="0" borderId="39" xfId="0" applyFont="1" applyBorder="1" applyAlignment="1" applyProtection="1">
      <alignment horizontal="center" vertical="center"/>
      <protection hidden="1"/>
    </xf>
    <xf numFmtId="167" fontId="28" fillId="59" borderId="46" xfId="0" applyNumberFormat="1" applyFont="1" applyFill="1" applyBorder="1" applyAlignment="1" applyProtection="1">
      <alignment horizontal="center" vertical="center"/>
      <protection hidden="1"/>
    </xf>
  </cellXfs>
  <cellStyles count="172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20% - Ênfase1 2" xfId="7"/>
    <cellStyle name="20% - Ênfase2 2" xfId="8"/>
    <cellStyle name="20% - Ênfase3 2" xfId="9"/>
    <cellStyle name="20% - Ênfase4 2" xfId="10"/>
    <cellStyle name="20% - Ênfase5" xfId="11" builtinId="46" customBuiltin="1"/>
    <cellStyle name="20% - Ênfase6" xfId="12" builtinId="50" customBuiltin="1"/>
    <cellStyle name="40% - Accent1" xfId="13"/>
    <cellStyle name="40% - Accent2" xfId="14"/>
    <cellStyle name="40% - Accent3" xfId="15"/>
    <cellStyle name="40% - Accent4" xfId="16"/>
    <cellStyle name="40% - Accent5" xfId="17"/>
    <cellStyle name="40% - Accent6" xfId="18"/>
    <cellStyle name="40% - Ênfase1" xfId="19" builtinId="31" customBuiltin="1"/>
    <cellStyle name="40% - Ênfase2" xfId="20" builtinId="35" customBuiltin="1"/>
    <cellStyle name="40% - Ênfase3 2" xfId="21"/>
    <cellStyle name="40% - Ênfase4" xfId="22" builtinId="43" customBuiltin="1"/>
    <cellStyle name="40% - Ênfase5" xfId="23" builtinId="47" customBuiltin="1"/>
    <cellStyle name="40% - Ênfase6" xfId="24" builtinId="51" customBuiltin="1"/>
    <cellStyle name="60% - Accent1" xfId="25"/>
    <cellStyle name="60% - Accent2" xfId="26"/>
    <cellStyle name="60% - Accent3" xfId="27"/>
    <cellStyle name="60% - Accent4" xfId="28"/>
    <cellStyle name="60% - Accent5" xfId="29"/>
    <cellStyle name="60% - Accent6" xfId="30"/>
    <cellStyle name="60% - Ênfase1" xfId="31" builtinId="32" customBuiltin="1"/>
    <cellStyle name="60% - Ênfase2" xfId="32" builtinId="36" customBuiltin="1"/>
    <cellStyle name="60% - Ênfase3 2" xfId="33"/>
    <cellStyle name="60% - Ênfase4 2" xfId="34"/>
    <cellStyle name="60% - Ênfase5" xfId="35" builtinId="48" customBuiltin="1"/>
    <cellStyle name="60% - Ênfase6 2" xfId="36"/>
    <cellStyle name="Accent1" xfId="37"/>
    <cellStyle name="Accent2" xfId="38"/>
    <cellStyle name="Accent3" xfId="39"/>
    <cellStyle name="Accent4" xfId="40"/>
    <cellStyle name="Accent5" xfId="41"/>
    <cellStyle name="Accent6" xfId="42"/>
    <cellStyle name="Bad" xfId="43"/>
    <cellStyle name="Bom" xfId="44" builtinId="26" customBuiltin="1"/>
    <cellStyle name="Calculation" xfId="45"/>
    <cellStyle name="Cálculo" xfId="46" builtinId="22" customBuiltin="1"/>
    <cellStyle name="Célula de Verificação" xfId="47" builtinId="23" customBuiltin="1"/>
    <cellStyle name="Célula Vinculada" xfId="48" builtinId="24" customBuiltin="1"/>
    <cellStyle name="Check Cell" xfId="49"/>
    <cellStyle name="Comma 2" xfId="50"/>
    <cellStyle name="Comma 3" xfId="51"/>
    <cellStyle name="Comma 4" xfId="52"/>
    <cellStyle name="Comma 4 2" xfId="53"/>
    <cellStyle name="Comma 5" xfId="54"/>
    <cellStyle name="Comma 5 2" xfId="55"/>
    <cellStyle name="Ênfase1" xfId="56" builtinId="29" customBuiltin="1"/>
    <cellStyle name="Ênfase2" xfId="57" builtinId="33" customBuiltin="1"/>
    <cellStyle name="Ênfase3" xfId="58" builtinId="37" customBuiltin="1"/>
    <cellStyle name="Ênfase4" xfId="59" builtinId="41" customBuiltin="1"/>
    <cellStyle name="Ênfase5" xfId="60" builtinId="45" customBuiltin="1"/>
    <cellStyle name="Ênfase6" xfId="61" builtinId="49" customBuiltin="1"/>
    <cellStyle name="Entrada" xfId="62" builtinId="20" customBuiltin="1"/>
    <cellStyle name="Explanatory Text" xfId="63"/>
    <cellStyle name="Good" xfId="64"/>
    <cellStyle name="Heading 1" xfId="65"/>
    <cellStyle name="Heading 2" xfId="66"/>
    <cellStyle name="Heading 3" xfId="67"/>
    <cellStyle name="Heading 4" xfId="68"/>
    <cellStyle name="Hiperlink 2" xfId="69"/>
    <cellStyle name="Indefinido" xfId="70"/>
    <cellStyle name="Input" xfId="71"/>
    <cellStyle name="Linked Cell" xfId="72"/>
    <cellStyle name="material" xfId="73"/>
    <cellStyle name="Moeda" xfId="74" builtinId="4"/>
    <cellStyle name="Moeda 2" xfId="75"/>
    <cellStyle name="Moeda 2 2" xfId="76"/>
    <cellStyle name="Moeda 3" xfId="77"/>
    <cellStyle name="Moeda 4" xfId="78"/>
    <cellStyle name="Neutral" xfId="79"/>
    <cellStyle name="NívelLinha_1_00 - PQ 7007-0000-F15-0000-002 REV B" xfId="80"/>
    <cellStyle name="Normal" xfId="0" builtinId="0"/>
    <cellStyle name="Normal 10" xfId="81"/>
    <cellStyle name="Normal 11" xfId="82"/>
    <cellStyle name="Normal 12" xfId="83"/>
    <cellStyle name="Normal 12 2" xfId="84"/>
    <cellStyle name="Normal 13" xfId="85"/>
    <cellStyle name="Normal 14" xfId="86"/>
    <cellStyle name="Normal 16" xfId="87"/>
    <cellStyle name="Normal 18" xfId="88"/>
    <cellStyle name="Normal 2" xfId="89"/>
    <cellStyle name="Normal 2 2" xfId="90"/>
    <cellStyle name="Normal 2 2 2" xfId="91"/>
    <cellStyle name="Normal 2 3" xfId="92"/>
    <cellStyle name="Normal 2 3 2" xfId="93"/>
    <cellStyle name="Normal 2_Plan1" xfId="94"/>
    <cellStyle name="Normal 20" xfId="95"/>
    <cellStyle name="Normal 20 2" xfId="96"/>
    <cellStyle name="Normal 3" xfId="97"/>
    <cellStyle name="Normal 3 10" xfId="98"/>
    <cellStyle name="Normal 3 11" xfId="99"/>
    <cellStyle name="Normal 3 2" xfId="100"/>
    <cellStyle name="Normal 3 2 2" xfId="101"/>
    <cellStyle name="Normal 3 6" xfId="102"/>
    <cellStyle name="Normal 4" xfId="103"/>
    <cellStyle name="Normal 4 2" xfId="104"/>
    <cellStyle name="Normal 4 29" xfId="105"/>
    <cellStyle name="Normal 5" xfId="106"/>
    <cellStyle name="Normal 5 10" xfId="107"/>
    <cellStyle name="Normal 5 11" xfId="108"/>
    <cellStyle name="Normal 5 13" xfId="109"/>
    <cellStyle name="Normal 5 16" xfId="110"/>
    <cellStyle name="Normal 5 18" xfId="111"/>
    <cellStyle name="Normal 5 19" xfId="112"/>
    <cellStyle name="Normal 5 2" xfId="113"/>
    <cellStyle name="Normal 5 2 2" xfId="114"/>
    <cellStyle name="Normal 5 20" xfId="115"/>
    <cellStyle name="Normal 5 3" xfId="116"/>
    <cellStyle name="Normal 5 3 2" xfId="117"/>
    <cellStyle name="Normal 5 3 3" xfId="118"/>
    <cellStyle name="Normal 5 4" xfId="119"/>
    <cellStyle name="Normal 5 5" xfId="120"/>
    <cellStyle name="Normal 5 6" xfId="121"/>
    <cellStyle name="Normal 5 7" xfId="122"/>
    <cellStyle name="Normal 5 8" xfId="123"/>
    <cellStyle name="Normal 5 9" xfId="124"/>
    <cellStyle name="Normal 5_Plan1" xfId="125"/>
    <cellStyle name="Normal 6" xfId="126"/>
    <cellStyle name="Normal 6 13" xfId="127"/>
    <cellStyle name="Normal 6 2" xfId="128"/>
    <cellStyle name="Normal 7" xfId="129"/>
    <cellStyle name="Normal 7 2" xfId="130"/>
    <cellStyle name="Normal 8" xfId="131"/>
    <cellStyle name="Normal 8 2" xfId="132"/>
    <cellStyle name="Normal 9" xfId="133"/>
    <cellStyle name="Nota 2" xfId="134"/>
    <cellStyle name="Nota 3" xfId="135"/>
    <cellStyle name="Note" xfId="136"/>
    <cellStyle name="Output" xfId="137"/>
    <cellStyle name="Porcentagem 2" xfId="138"/>
    <cellStyle name="Porcentagem 2 2" xfId="139"/>
    <cellStyle name="Porcentagem 2 2 2" xfId="140"/>
    <cellStyle name="Porcentagem 3" xfId="141"/>
    <cellStyle name="Porcentagem 4" xfId="142"/>
    <cellStyle name="Saída" xfId="143" builtinId="21" customBuiltin="1"/>
    <cellStyle name="Sep. milhar [0]" xfId="144"/>
    <cellStyle name="Separador de milhares 2" xfId="145"/>
    <cellStyle name="Separador de milhares 2 2" xfId="146"/>
    <cellStyle name="Separador de milhares 3" xfId="147"/>
    <cellStyle name="Separador de milhares 3 2" xfId="148"/>
    <cellStyle name="Separador de milhares 3 3" xfId="149"/>
    <cellStyle name="Sepavador de milhares [0]_Pasta2" xfId="150"/>
    <cellStyle name="Texto de Aviso" xfId="151" builtinId="11" customBuiltin="1"/>
    <cellStyle name="Texto Explicativo" xfId="152" builtinId="53" customBuiltin="1"/>
    <cellStyle name="Title" xfId="153"/>
    <cellStyle name="Título" xfId="154" builtinId="15" customBuiltin="1"/>
    <cellStyle name="Título 1" xfId="155" builtinId="16" customBuiltin="1"/>
    <cellStyle name="Título 2" xfId="156" builtinId="17" customBuiltin="1"/>
    <cellStyle name="Título 3" xfId="157" builtinId="18" customBuiltin="1"/>
    <cellStyle name="Título 4" xfId="158" builtinId="19" customBuiltin="1"/>
    <cellStyle name="Total" xfId="159" builtinId="25" customBuiltin="1"/>
    <cellStyle name="Vírgula 2" xfId="160"/>
    <cellStyle name="Vírgula 2 2" xfId="161"/>
    <cellStyle name="Vírgula 2 3" xfId="162"/>
    <cellStyle name="Vírgula 2 3 2" xfId="163"/>
    <cellStyle name="Vírgula 3" xfId="164"/>
    <cellStyle name="Vírgula 3 2" xfId="165"/>
    <cellStyle name="Vírgula 4" xfId="166"/>
    <cellStyle name="Vírgula 5" xfId="167"/>
    <cellStyle name="Vírgula 6" xfId="168"/>
    <cellStyle name="Vírgula 7" xfId="169"/>
    <cellStyle name="Vírgula 8" xfId="170"/>
    <cellStyle name="Warning Text" xfId="17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77320" name="Picture 1" descr="LogotipoCaemi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0"/>
          <a:ext cx="4105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219075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77321" name="Picture 2" descr="LogotipoCaemi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0"/>
          <a:ext cx="4105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</xdr:row>
      <xdr:rowOff>66675</xdr:rowOff>
    </xdr:from>
    <xdr:to>
      <xdr:col>5</xdr:col>
      <xdr:colOff>466725</xdr:colOff>
      <xdr:row>4</xdr:row>
      <xdr:rowOff>104775</xdr:rowOff>
    </xdr:to>
    <xdr:pic>
      <xdr:nvPicPr>
        <xdr:cNvPr id="77322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" y="66675"/>
          <a:ext cx="15144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</xdr:row>
      <xdr:rowOff>38100</xdr:rowOff>
    </xdr:from>
    <xdr:to>
      <xdr:col>2</xdr:col>
      <xdr:colOff>1181100</xdr:colOff>
      <xdr:row>4</xdr:row>
      <xdr:rowOff>133350</xdr:rowOff>
    </xdr:to>
    <xdr:pic>
      <xdr:nvPicPr>
        <xdr:cNvPr id="77323" name="Imagem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38100"/>
          <a:ext cx="1600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eus%20documentos\DB%20F%3fbric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BRUCUTU\R\WINDOWS\TEMP\Lista%20de%20Cabos\Lista-Rota%20de%20Cabo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22\c\Documents%20and%20Settings\Administrador\Meus%20documentos\Meus%20documentos\Sossego\Modelo%20EV\Mss_OpexEV03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NTRATO\372-01\SIS\372-01-00-411-001-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B Fábrica"/>
      <sheetName val="Introd"/>
      <sheetName val="MCBR"/>
      <sheetName val="#REF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GEM"/>
      <sheetName val="BANCO DE DADOS"/>
      <sheetName val="CÁLCULO"/>
      <sheetName val="SOMATÓRIO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ysis"/>
      <sheetName val="Production"/>
      <sheetName val="Unit_Costs"/>
      <sheetName val="Annual_Costs"/>
      <sheetName val="Annual_Cons"/>
      <sheetName val="El_Energy"/>
      <sheetName val="Cost_Incid"/>
      <sheetName val="Equip_Hours"/>
      <sheetName val="Cost_Alloc"/>
      <sheetName val="Man Power"/>
      <sheetName val="Wages"/>
      <sheetName val="Soc_Burden"/>
      <sheetName val="Benefits"/>
      <sheetName val="G&amp;A"/>
      <sheetName val="Inland_Freight"/>
      <sheetName val="Assumptions"/>
      <sheetName val="Mining_Pla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BR"/>
      <sheetName val="Folha de Rosto - 50"/>
      <sheetName val="Rates"/>
      <sheetName val="Dados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517"/>
  <sheetViews>
    <sheetView showGridLines="0" tabSelected="1" view="pageBreakPreview" zoomScale="85" zoomScaleNormal="85" zoomScaleSheetLayoutView="85" workbookViewId="0">
      <pane xSplit="16" ySplit="13" topLeftCell="Q500" activePane="bottomRight" state="frozen"/>
      <selection pane="topRight" activeCell="Q1" sqref="Q1"/>
      <selection pane="bottomLeft" activeCell="A14" sqref="A14"/>
      <selection pane="bottomRight" activeCell="E116" sqref="E116"/>
    </sheetView>
  </sheetViews>
  <sheetFormatPr defaultColWidth="11.42578125" defaultRowHeight="12.75" outlineLevelRow="1" outlineLevelCol="1" x14ac:dyDescent="0.2"/>
  <cols>
    <col min="1" max="1" width="3.140625" style="1" customWidth="1"/>
    <col min="2" max="2" width="7.28515625" style="22" customWidth="1"/>
    <col min="3" max="3" width="57.5703125" style="6" customWidth="1"/>
    <col min="4" max="4" width="9" style="1" customWidth="1"/>
    <col min="5" max="5" width="8.140625" style="5" customWidth="1"/>
    <col min="6" max="6" width="8.28515625" style="1" customWidth="1"/>
    <col min="7" max="7" width="13.7109375" style="1" customWidth="1"/>
    <col min="8" max="8" width="12.42578125" style="1" customWidth="1"/>
    <col min="9" max="9" width="16.85546875" style="1" customWidth="1"/>
    <col min="10" max="10" width="14.7109375" style="1" customWidth="1"/>
    <col min="11" max="16" width="15.7109375" style="1" hidden="1" customWidth="1" outlineLevel="1"/>
    <col min="17" max="17" width="11.42578125" style="1" collapsed="1"/>
    <col min="18" max="16384" width="11.42578125" style="1"/>
  </cols>
  <sheetData>
    <row r="1" spans="1:229" ht="13.5" thickBot="1" x14ac:dyDescent="0.25"/>
    <row r="2" spans="1:229" ht="12" customHeight="1" x14ac:dyDescent="0.2">
      <c r="B2" s="183"/>
      <c r="C2" s="184"/>
      <c r="D2" s="184"/>
      <c r="E2" s="184"/>
      <c r="F2" s="184"/>
      <c r="G2" s="187" t="s">
        <v>769</v>
      </c>
      <c r="H2" s="188"/>
      <c r="I2" s="188"/>
      <c r="J2" s="189"/>
      <c r="K2" s="169" t="s">
        <v>1115</v>
      </c>
      <c r="L2" s="170"/>
      <c r="M2" s="169" t="s">
        <v>1118</v>
      </c>
      <c r="N2" s="170"/>
      <c r="O2" s="169" t="s">
        <v>1119</v>
      </c>
      <c r="P2" s="170"/>
    </row>
    <row r="3" spans="1:229" ht="12" customHeight="1" x14ac:dyDescent="0.2">
      <c r="B3" s="185"/>
      <c r="C3" s="186"/>
      <c r="D3" s="186"/>
      <c r="E3" s="186"/>
      <c r="F3" s="186"/>
      <c r="G3" s="190"/>
      <c r="H3" s="190"/>
      <c r="I3" s="190"/>
      <c r="J3" s="191"/>
      <c r="K3" s="171"/>
      <c r="L3" s="172"/>
      <c r="M3" s="171"/>
      <c r="N3" s="172"/>
      <c r="O3" s="171"/>
      <c r="P3" s="172"/>
    </row>
    <row r="4" spans="1:229" ht="12" customHeight="1" x14ac:dyDescent="0.2">
      <c r="B4" s="185"/>
      <c r="C4" s="186"/>
      <c r="D4" s="186"/>
      <c r="E4" s="186"/>
      <c r="F4" s="186"/>
      <c r="G4" s="190"/>
      <c r="H4" s="190"/>
      <c r="I4" s="190"/>
      <c r="J4" s="191"/>
      <c r="K4" s="173" t="s">
        <v>1124</v>
      </c>
      <c r="L4" s="174"/>
      <c r="M4" s="173" t="s">
        <v>1124</v>
      </c>
      <c r="N4" s="174"/>
      <c r="O4" s="173" t="s">
        <v>1124</v>
      </c>
      <c r="P4" s="174"/>
    </row>
    <row r="5" spans="1:229" ht="12" customHeight="1" x14ac:dyDescent="0.2">
      <c r="B5" s="185"/>
      <c r="C5" s="186"/>
      <c r="D5" s="186"/>
      <c r="E5" s="186"/>
      <c r="F5" s="186"/>
      <c r="G5" s="190"/>
      <c r="H5" s="190"/>
      <c r="I5" s="190"/>
      <c r="J5" s="191"/>
      <c r="K5" s="175"/>
      <c r="L5" s="176"/>
      <c r="M5" s="175"/>
      <c r="N5" s="176"/>
      <c r="O5" s="175"/>
      <c r="P5" s="176"/>
    </row>
    <row r="6" spans="1:229" ht="14.25" customHeight="1" x14ac:dyDescent="0.2">
      <c r="B6" s="192" t="s">
        <v>767</v>
      </c>
      <c r="C6" s="193" t="s">
        <v>0</v>
      </c>
      <c r="D6" s="193"/>
      <c r="E6" s="193" t="s">
        <v>0</v>
      </c>
      <c r="F6" s="193" t="s">
        <v>0</v>
      </c>
      <c r="G6" s="157" t="s">
        <v>4</v>
      </c>
      <c r="H6" s="157" t="s">
        <v>0</v>
      </c>
      <c r="I6" s="157" t="s">
        <v>0</v>
      </c>
      <c r="J6" s="158" t="s">
        <v>0</v>
      </c>
      <c r="K6" s="177" t="s">
        <v>1125</v>
      </c>
      <c r="L6" s="178"/>
      <c r="M6" s="177" t="s">
        <v>1127</v>
      </c>
      <c r="N6" s="178"/>
      <c r="O6" s="177" t="s">
        <v>1128</v>
      </c>
      <c r="P6" s="178"/>
    </row>
    <row r="7" spans="1:229" ht="14.25" customHeight="1" x14ac:dyDescent="0.2">
      <c r="B7" s="192"/>
      <c r="C7" s="193"/>
      <c r="D7" s="193"/>
      <c r="E7" s="193"/>
      <c r="F7" s="193"/>
      <c r="G7" s="194" t="s">
        <v>768</v>
      </c>
      <c r="H7" s="194"/>
      <c r="I7" s="194"/>
      <c r="J7" s="195"/>
      <c r="K7" s="179" t="s">
        <v>1126</v>
      </c>
      <c r="L7" s="180"/>
      <c r="M7" s="179" t="s">
        <v>1126</v>
      </c>
      <c r="N7" s="180"/>
      <c r="O7" s="179" t="s">
        <v>1126</v>
      </c>
      <c r="P7" s="180"/>
    </row>
    <row r="8" spans="1:229" ht="14.45" customHeight="1" x14ac:dyDescent="0.2">
      <c r="B8" s="192"/>
      <c r="C8" s="193"/>
      <c r="D8" s="193"/>
      <c r="E8" s="193"/>
      <c r="F8" s="193"/>
      <c r="G8" s="157" t="s">
        <v>70</v>
      </c>
      <c r="H8" s="157"/>
      <c r="I8" s="157"/>
      <c r="J8" s="158"/>
      <c r="K8" s="181"/>
      <c r="L8" s="182"/>
      <c r="M8" s="181"/>
      <c r="N8" s="182"/>
      <c r="O8" s="181"/>
      <c r="P8" s="182"/>
    </row>
    <row r="9" spans="1:229" ht="16.5" customHeight="1" x14ac:dyDescent="0.2">
      <c r="B9" s="192"/>
      <c r="C9" s="193"/>
      <c r="D9" s="193"/>
      <c r="E9" s="193"/>
      <c r="F9" s="193"/>
      <c r="G9" s="167"/>
      <c r="H9" s="167"/>
      <c r="I9" s="167"/>
      <c r="J9" s="168"/>
      <c r="K9" s="148" t="e">
        <f>K514/E514</f>
        <v>#REF!</v>
      </c>
      <c r="L9" s="149"/>
      <c r="M9" s="148" t="e">
        <f>M514/E514</f>
        <v>#REF!</v>
      </c>
      <c r="N9" s="149"/>
      <c r="O9" s="148" t="e">
        <f>O514/E514</f>
        <v>#REF!</v>
      </c>
      <c r="P9" s="149"/>
    </row>
    <row r="10" spans="1:229" s="18" customFormat="1" ht="12.75" customHeight="1" x14ac:dyDescent="0.2">
      <c r="B10" s="161" t="s">
        <v>629</v>
      </c>
      <c r="C10" s="159"/>
      <c r="D10" s="159"/>
      <c r="E10" s="159" t="s">
        <v>1114</v>
      </c>
      <c r="F10" s="159"/>
      <c r="G10" s="159"/>
      <c r="H10" s="159"/>
      <c r="I10" s="159"/>
      <c r="J10" s="160"/>
      <c r="K10" s="120"/>
      <c r="L10" s="120"/>
      <c r="M10" s="120"/>
      <c r="N10" s="120"/>
      <c r="O10" s="120"/>
      <c r="P10" s="120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</row>
    <row r="11" spans="1:229" s="18" customFormat="1" ht="12.75" customHeight="1" x14ac:dyDescent="0.2">
      <c r="B11" s="161" t="s">
        <v>1170</v>
      </c>
      <c r="C11" s="159"/>
      <c r="D11" s="159"/>
      <c r="E11" s="159" t="s">
        <v>630</v>
      </c>
      <c r="F11" s="159"/>
      <c r="G11" s="159"/>
      <c r="H11" s="159"/>
      <c r="I11" s="159"/>
      <c r="J11" s="160"/>
      <c r="K11" s="120"/>
      <c r="L11" s="120"/>
      <c r="M11" s="120"/>
      <c r="N11" s="120"/>
      <c r="O11" s="120"/>
      <c r="P11" s="120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</row>
    <row r="12" spans="1:229" s="18" customFormat="1" ht="12.75" customHeight="1" x14ac:dyDescent="0.2">
      <c r="B12" s="161" t="s">
        <v>631</v>
      </c>
      <c r="C12" s="159"/>
      <c r="D12" s="159"/>
      <c r="E12" s="159" t="s">
        <v>1157</v>
      </c>
      <c r="F12" s="159"/>
      <c r="G12" s="159"/>
      <c r="H12" s="159"/>
      <c r="I12" s="159"/>
      <c r="J12" s="160"/>
      <c r="K12" s="120"/>
      <c r="L12" s="120"/>
      <c r="M12" s="120"/>
      <c r="N12" s="120"/>
      <c r="O12" s="120"/>
      <c r="P12" s="120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</row>
    <row r="13" spans="1:229" s="4" customFormat="1" ht="22.5" x14ac:dyDescent="0.2">
      <c r="A13" s="4" t="s">
        <v>1135</v>
      </c>
      <c r="B13" s="32" t="s">
        <v>348</v>
      </c>
      <c r="C13" s="36" t="s">
        <v>347</v>
      </c>
      <c r="D13" s="36" t="s">
        <v>349</v>
      </c>
      <c r="E13" s="36" t="s">
        <v>350</v>
      </c>
      <c r="F13" s="36" t="s">
        <v>351</v>
      </c>
      <c r="G13" s="36" t="s">
        <v>352</v>
      </c>
      <c r="H13" s="36" t="s">
        <v>353</v>
      </c>
      <c r="I13" s="36" t="s">
        <v>354</v>
      </c>
      <c r="J13" s="111" t="s">
        <v>355</v>
      </c>
      <c r="K13" s="36" t="s">
        <v>1116</v>
      </c>
      <c r="L13" s="36" t="s">
        <v>1117</v>
      </c>
      <c r="M13" s="36" t="s">
        <v>1120</v>
      </c>
      <c r="N13" s="36" t="s">
        <v>1121</v>
      </c>
      <c r="O13" s="36" t="s">
        <v>1122</v>
      </c>
      <c r="P13" s="36" t="s">
        <v>1123</v>
      </c>
    </row>
    <row r="14" spans="1:229" s="4" customFormat="1" ht="24" customHeight="1" x14ac:dyDescent="0.2">
      <c r="B14" s="32">
        <v>1</v>
      </c>
      <c r="C14" s="36" t="s">
        <v>356</v>
      </c>
      <c r="D14" s="36" t="s">
        <v>5</v>
      </c>
      <c r="E14" s="36"/>
      <c r="F14" s="36"/>
      <c r="G14" s="36" t="s">
        <v>3</v>
      </c>
      <c r="H14" s="36" t="s">
        <v>3</v>
      </c>
      <c r="I14" s="36" t="s">
        <v>3</v>
      </c>
      <c r="J14" s="135">
        <f>J17+J20+J25</f>
        <v>241626.96</v>
      </c>
      <c r="K14" s="36" t="s">
        <v>3</v>
      </c>
      <c r="L14" s="36" t="s">
        <v>3</v>
      </c>
      <c r="M14" s="36" t="s">
        <v>3</v>
      </c>
      <c r="N14" s="36" t="s">
        <v>3</v>
      </c>
      <c r="O14" s="36" t="s">
        <v>3</v>
      </c>
      <c r="P14" s="36" t="s">
        <v>3</v>
      </c>
    </row>
    <row r="15" spans="1:229" x14ac:dyDescent="0.2">
      <c r="B15" s="32" t="s">
        <v>358</v>
      </c>
      <c r="C15" s="28" t="s">
        <v>357</v>
      </c>
      <c r="D15" s="36"/>
      <c r="E15" s="36"/>
      <c r="F15" s="36"/>
      <c r="G15" s="36"/>
      <c r="H15" s="36"/>
      <c r="I15" s="36"/>
      <c r="J15" s="135"/>
      <c r="K15" s="36"/>
      <c r="L15" s="36"/>
      <c r="M15" s="36"/>
      <c r="N15" s="36"/>
      <c r="O15" s="36"/>
      <c r="P15" s="36"/>
    </row>
    <row r="16" spans="1:229" s="18" customFormat="1" x14ac:dyDescent="0.2">
      <c r="B16" s="133" t="s">
        <v>359</v>
      </c>
      <c r="C16" s="7" t="s">
        <v>592</v>
      </c>
      <c r="D16" s="66" t="s">
        <v>5</v>
      </c>
      <c r="E16" s="66">
        <v>1700</v>
      </c>
      <c r="F16" s="66" t="s">
        <v>29</v>
      </c>
      <c r="G16" s="66" t="s">
        <v>22</v>
      </c>
      <c r="H16" s="15" t="s">
        <v>591</v>
      </c>
      <c r="I16" s="128">
        <v>7</v>
      </c>
      <c r="J16" s="112">
        <f>I16*E16</f>
        <v>11900</v>
      </c>
      <c r="K16" s="16">
        <v>1700</v>
      </c>
      <c r="L16" s="16">
        <f>ROUND(K16*$I16,2)</f>
        <v>11900</v>
      </c>
      <c r="M16" s="122"/>
      <c r="N16" s="16">
        <f>ROUND(M16*$I16,2)</f>
        <v>0</v>
      </c>
      <c r="O16" s="16"/>
      <c r="P16" s="16">
        <f>ROUND(O16*$I16,2)</f>
        <v>0</v>
      </c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</row>
    <row r="17" spans="2:230" ht="20.100000000000001" customHeight="1" x14ac:dyDescent="0.2">
      <c r="B17" s="67"/>
      <c r="C17" s="25" t="s">
        <v>69</v>
      </c>
      <c r="D17" s="66"/>
      <c r="E17" s="66"/>
      <c r="F17" s="66"/>
      <c r="G17" s="66"/>
      <c r="H17" s="15"/>
      <c r="I17" s="16"/>
      <c r="J17" s="113">
        <f>SUBTOTAL(9,J16:J16)</f>
        <v>11900</v>
      </c>
      <c r="K17" s="118"/>
      <c r="L17" s="118">
        <f>SUBTOTAL(9,L16:L16)</f>
        <v>11900</v>
      </c>
      <c r="M17" s="122"/>
      <c r="N17" s="118">
        <f>SUBTOTAL(9,N16:N16)</f>
        <v>0</v>
      </c>
      <c r="O17" s="16"/>
      <c r="P17" s="118">
        <f>SUBTOTAL(9,P16:P16)</f>
        <v>0</v>
      </c>
    </row>
    <row r="18" spans="2:230" x14ac:dyDescent="0.2">
      <c r="B18" s="32" t="s">
        <v>359</v>
      </c>
      <c r="C18" s="28" t="s">
        <v>361</v>
      </c>
      <c r="D18" s="36"/>
      <c r="E18" s="36"/>
      <c r="F18" s="36"/>
      <c r="G18" s="36"/>
      <c r="H18" s="36"/>
      <c r="I18" s="36"/>
      <c r="J18" s="111"/>
      <c r="K18" s="36"/>
      <c r="L18" s="36"/>
      <c r="M18" s="123"/>
      <c r="N18" s="36"/>
      <c r="O18" s="36"/>
      <c r="P18" s="36"/>
    </row>
    <row r="19" spans="2:230" s="18" customFormat="1" ht="33.75" x14ac:dyDescent="0.2">
      <c r="B19" s="67" t="s">
        <v>596</v>
      </c>
      <c r="C19" s="7" t="s">
        <v>594</v>
      </c>
      <c r="D19" s="66" t="s">
        <v>5</v>
      </c>
      <c r="E19" s="66">
        <v>1</v>
      </c>
      <c r="F19" s="66" t="s">
        <v>6</v>
      </c>
      <c r="G19" s="66" t="s">
        <v>22</v>
      </c>
      <c r="H19" s="15" t="s">
        <v>595</v>
      </c>
      <c r="I19" s="128">
        <v>5126.9399999999996</v>
      </c>
      <c r="J19" s="112">
        <f>I19*E19</f>
        <v>5126.9399999999996</v>
      </c>
      <c r="K19" s="16">
        <v>1</v>
      </c>
      <c r="L19" s="16">
        <f>ROUND(K19*$I19,2)</f>
        <v>5126.9399999999996</v>
      </c>
      <c r="M19" s="122"/>
      <c r="N19" s="16">
        <f>ROUND(M19*$I19,2)</f>
        <v>0</v>
      </c>
      <c r="O19" s="16"/>
      <c r="P19" s="16">
        <f>ROUND(O19*$I19,2)</f>
        <v>0</v>
      </c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</row>
    <row r="20" spans="2:230" ht="20.100000000000001" customHeight="1" x14ac:dyDescent="0.2">
      <c r="B20" s="67"/>
      <c r="C20" s="25" t="s">
        <v>69</v>
      </c>
      <c r="D20" s="66"/>
      <c r="E20" s="66"/>
      <c r="F20" s="66"/>
      <c r="G20" s="66"/>
      <c r="H20" s="15"/>
      <c r="I20" s="16"/>
      <c r="J20" s="113">
        <f>SUBTOTAL(9,J19:J19)</f>
        <v>5126.9399999999996</v>
      </c>
      <c r="K20" s="16"/>
      <c r="L20" s="118">
        <f>SUBTOTAL(9,L19:L19)</f>
        <v>5126.9399999999996</v>
      </c>
      <c r="M20" s="122"/>
      <c r="N20" s="118">
        <f>SUBTOTAL(9,N19:N19)</f>
        <v>0</v>
      </c>
      <c r="O20" s="16"/>
      <c r="P20" s="118">
        <f>SUBTOTAL(9,P19:P19)</f>
        <v>0</v>
      </c>
    </row>
    <row r="21" spans="2:230" x14ac:dyDescent="0.2">
      <c r="B21" s="32" t="s">
        <v>360</v>
      </c>
      <c r="C21" s="28" t="s">
        <v>362</v>
      </c>
      <c r="D21" s="36"/>
      <c r="E21" s="36"/>
      <c r="F21" s="36"/>
      <c r="G21" s="36"/>
      <c r="H21" s="36"/>
      <c r="I21" s="36"/>
      <c r="J21" s="111"/>
      <c r="K21" s="36"/>
      <c r="L21" s="36"/>
      <c r="M21" s="123"/>
      <c r="N21" s="36"/>
      <c r="O21" s="36"/>
      <c r="P21" s="36"/>
    </row>
    <row r="22" spans="2:230" s="18" customFormat="1" x14ac:dyDescent="0.2">
      <c r="B22" s="67" t="s">
        <v>363</v>
      </c>
      <c r="C22" s="7" t="s">
        <v>597</v>
      </c>
      <c r="D22" s="66" t="s">
        <v>5</v>
      </c>
      <c r="E22" s="66">
        <v>504</v>
      </c>
      <c r="F22" s="66" t="s">
        <v>602</v>
      </c>
      <c r="G22" s="66" t="s">
        <v>208</v>
      </c>
      <c r="H22" s="15">
        <v>90778</v>
      </c>
      <c r="I22" s="128">
        <v>87.3</v>
      </c>
      <c r="J22" s="112">
        <f>I22*E22</f>
        <v>43999.199999999997</v>
      </c>
      <c r="K22" s="16"/>
      <c r="L22" s="16">
        <f>ROUND(K22*$I22,2)</f>
        <v>0</v>
      </c>
      <c r="M22" s="122">
        <v>112</v>
      </c>
      <c r="N22" s="16">
        <f>ROUND(M22*$I22,2)</f>
        <v>9777.6</v>
      </c>
      <c r="O22" s="16">
        <v>28</v>
      </c>
      <c r="P22" s="16">
        <f>ROUND(O22*$I22,2)</f>
        <v>2444.4</v>
      </c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</row>
    <row r="23" spans="2:230" s="18" customFormat="1" x14ac:dyDescent="0.2">
      <c r="B23" s="67" t="s">
        <v>600</v>
      </c>
      <c r="C23" s="7" t="s">
        <v>598</v>
      </c>
      <c r="D23" s="66" t="s">
        <v>5</v>
      </c>
      <c r="E23" s="66">
        <v>168</v>
      </c>
      <c r="F23" s="66" t="s">
        <v>602</v>
      </c>
      <c r="G23" s="66" t="s">
        <v>208</v>
      </c>
      <c r="H23" s="15">
        <v>91677</v>
      </c>
      <c r="I23" s="128">
        <v>77.989999999999995</v>
      </c>
      <c r="J23" s="112">
        <f>I23*E23</f>
        <v>13102.32</v>
      </c>
      <c r="K23" s="16"/>
      <c r="L23" s="16">
        <f>ROUND(K23*$I23,2)</f>
        <v>0</v>
      </c>
      <c r="M23" s="122"/>
      <c r="N23" s="16">
        <f>ROUND(M23*$I23,2)</f>
        <v>0</v>
      </c>
      <c r="O23" s="16"/>
      <c r="P23" s="16">
        <f>ROUND(O23*$I23,2)</f>
        <v>0</v>
      </c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</row>
    <row r="24" spans="2:230" x14ac:dyDescent="0.2">
      <c r="B24" s="38" t="s">
        <v>601</v>
      </c>
      <c r="C24" s="7" t="s">
        <v>599</v>
      </c>
      <c r="D24" s="66" t="s">
        <v>5</v>
      </c>
      <c r="E24" s="30">
        <v>9490</v>
      </c>
      <c r="F24" s="66" t="s">
        <v>602</v>
      </c>
      <c r="G24" s="66" t="s">
        <v>208</v>
      </c>
      <c r="H24" s="15">
        <v>88326</v>
      </c>
      <c r="I24" s="128">
        <v>17.649999999999999</v>
      </c>
      <c r="J24" s="112">
        <f>I24*E24</f>
        <v>167498.5</v>
      </c>
      <c r="K24" s="16"/>
      <c r="L24" s="16">
        <f>ROUND(K24*$I24,2)</f>
        <v>0</v>
      </c>
      <c r="M24" s="122">
        <v>2108</v>
      </c>
      <c r="N24" s="16">
        <f>ROUND(M24*$I24,2)</f>
        <v>37206.199999999997</v>
      </c>
      <c r="O24" s="16">
        <v>232</v>
      </c>
      <c r="P24" s="16">
        <f>ROUND(O24*$I24,2)</f>
        <v>4094.8</v>
      </c>
    </row>
    <row r="25" spans="2:230" ht="20.100000000000001" customHeight="1" x14ac:dyDescent="0.2">
      <c r="B25" s="67"/>
      <c r="C25" s="25" t="s">
        <v>69</v>
      </c>
      <c r="D25" s="66"/>
      <c r="E25" s="66"/>
      <c r="F25" s="66"/>
      <c r="G25" s="66"/>
      <c r="H25" s="15"/>
      <c r="I25" s="16"/>
      <c r="J25" s="113">
        <f>SUBTOTAL(9,J22:J24)</f>
        <v>224600.02</v>
      </c>
      <c r="K25" s="118"/>
      <c r="L25" s="118">
        <f>SUBTOTAL(9,L22:L24)</f>
        <v>0</v>
      </c>
      <c r="M25" s="122"/>
      <c r="N25" s="118">
        <f>SUBTOTAL(9,N22:N24)</f>
        <v>46983.799999999996</v>
      </c>
      <c r="O25" s="16"/>
      <c r="P25" s="118">
        <f>SUBTOTAL(9,P22:P24)</f>
        <v>6539.2000000000007</v>
      </c>
    </row>
    <row r="26" spans="2:230" s="4" customFormat="1" ht="24" customHeight="1" x14ac:dyDescent="0.2">
      <c r="B26" s="32">
        <v>3</v>
      </c>
      <c r="C26" s="36" t="s">
        <v>366</v>
      </c>
      <c r="D26" s="36" t="s">
        <v>5</v>
      </c>
      <c r="E26" s="36"/>
      <c r="F26" s="36"/>
      <c r="G26" s="36" t="s">
        <v>3</v>
      </c>
      <c r="H26" s="36" t="s">
        <v>3</v>
      </c>
      <c r="I26" s="36" t="s">
        <v>3</v>
      </c>
      <c r="J26" s="135">
        <f>J37+J45+J58+J71+J75+J84+J90+J93+J98</f>
        <v>797384.80209999986</v>
      </c>
      <c r="K26" s="36"/>
      <c r="L26" s="36" t="s">
        <v>3</v>
      </c>
      <c r="M26" s="123"/>
      <c r="N26" s="36" t="s">
        <v>3</v>
      </c>
      <c r="O26" s="36"/>
      <c r="P26" s="36" t="s">
        <v>3</v>
      </c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  <c r="BF26" s="83"/>
      <c r="BG26" s="83"/>
      <c r="BH26" s="83"/>
      <c r="BI26" s="83"/>
      <c r="BJ26" s="83"/>
      <c r="BK26" s="83"/>
      <c r="BL26" s="83"/>
      <c r="BM26" s="83"/>
      <c r="BN26" s="83"/>
      <c r="BO26" s="83"/>
      <c r="BP26" s="83"/>
      <c r="BQ26" s="83"/>
      <c r="BR26" s="83"/>
      <c r="BS26" s="83"/>
      <c r="BT26" s="83"/>
      <c r="BU26" s="83"/>
      <c r="BV26" s="83"/>
      <c r="BW26" s="83"/>
      <c r="BX26" s="83"/>
      <c r="BY26" s="83"/>
    </row>
    <row r="27" spans="2:230" x14ac:dyDescent="0.2">
      <c r="B27" s="32" t="s">
        <v>368</v>
      </c>
      <c r="C27" s="28" t="s">
        <v>364</v>
      </c>
      <c r="D27" s="36"/>
      <c r="E27" s="36"/>
      <c r="F27" s="36"/>
      <c r="G27" s="36"/>
      <c r="H27" s="36"/>
      <c r="I27" s="36"/>
      <c r="J27" s="111"/>
      <c r="K27" s="36"/>
      <c r="L27" s="36"/>
      <c r="M27" s="123"/>
      <c r="N27" s="36"/>
      <c r="O27" s="36"/>
      <c r="P27" s="36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</row>
    <row r="28" spans="2:230" x14ac:dyDescent="0.2">
      <c r="B28" s="32" t="s">
        <v>369</v>
      </c>
      <c r="C28" s="28" t="s">
        <v>367</v>
      </c>
      <c r="D28" s="36"/>
      <c r="E28" s="36"/>
      <c r="F28" s="36"/>
      <c r="G28" s="36"/>
      <c r="H28" s="36"/>
      <c r="I28" s="36"/>
      <c r="J28" s="111"/>
      <c r="K28" s="36"/>
      <c r="L28" s="36"/>
      <c r="M28" s="123"/>
      <c r="N28" s="36"/>
      <c r="O28" s="36"/>
      <c r="P28" s="36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</row>
    <row r="29" spans="2:230" s="18" customFormat="1" ht="22.5" x14ac:dyDescent="0.2">
      <c r="B29" s="67" t="s">
        <v>370</v>
      </c>
      <c r="C29" s="7" t="s">
        <v>693</v>
      </c>
      <c r="D29" s="66" t="s">
        <v>5</v>
      </c>
      <c r="E29" s="66">
        <v>156</v>
      </c>
      <c r="F29" s="85" t="s">
        <v>29</v>
      </c>
      <c r="G29" s="66" t="s">
        <v>22</v>
      </c>
      <c r="H29" s="15" t="s">
        <v>287</v>
      </c>
      <c r="I29" s="128">
        <v>93.41</v>
      </c>
      <c r="J29" s="112">
        <f>I29*E29</f>
        <v>14571.96</v>
      </c>
      <c r="K29" s="16"/>
      <c r="L29" s="16">
        <f t="shared" ref="L29:L36" si="0">ROUND(K29*$I29,2)</f>
        <v>0</v>
      </c>
      <c r="M29" s="122"/>
      <c r="N29" s="16">
        <f t="shared" ref="N29:N36" si="1">ROUND(M29*$I29,2)</f>
        <v>0</v>
      </c>
      <c r="O29" s="16"/>
      <c r="P29" s="16">
        <f t="shared" ref="P29:P36" si="2">ROUND(O29*$I29,2)</f>
        <v>0</v>
      </c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  <c r="AQ29" s="69"/>
      <c r="AR29" s="69"/>
      <c r="AS29" s="69"/>
      <c r="AT29" s="69"/>
      <c r="AU29" s="69"/>
      <c r="AV29" s="69"/>
      <c r="AW29" s="69"/>
      <c r="AX29" s="69"/>
      <c r="AY29" s="69"/>
      <c r="AZ29" s="69"/>
      <c r="BA29" s="69"/>
      <c r="BB29" s="69"/>
      <c r="BC29" s="69"/>
      <c r="BD29" s="69"/>
      <c r="BE29" s="69"/>
      <c r="BF29" s="69"/>
      <c r="BG29" s="69"/>
      <c r="BH29" s="69"/>
      <c r="BI29" s="69"/>
      <c r="BJ29" s="69"/>
      <c r="BK29" s="69"/>
      <c r="BL29" s="69"/>
      <c r="BM29" s="69"/>
      <c r="BN29" s="69"/>
      <c r="BO29" s="69"/>
      <c r="BP29" s="69"/>
      <c r="BQ29" s="69"/>
      <c r="BR29" s="69"/>
      <c r="BS29" s="69"/>
      <c r="BT29" s="69"/>
      <c r="BU29" s="69"/>
      <c r="BV29" s="69"/>
      <c r="BW29" s="69"/>
      <c r="BX29" s="69"/>
      <c r="BY29" s="69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</row>
    <row r="30" spans="2:230" s="18" customFormat="1" ht="22.5" x14ac:dyDescent="0.2">
      <c r="B30" s="67" t="s">
        <v>371</v>
      </c>
      <c r="C30" s="7" t="s">
        <v>694</v>
      </c>
      <c r="D30" s="66" t="s">
        <v>5</v>
      </c>
      <c r="E30" s="66">
        <v>156</v>
      </c>
      <c r="F30" s="85" t="s">
        <v>29</v>
      </c>
      <c r="G30" s="66" t="s">
        <v>22</v>
      </c>
      <c r="H30" s="15" t="s">
        <v>288</v>
      </c>
      <c r="I30" s="128">
        <v>95.21</v>
      </c>
      <c r="J30" s="112">
        <f t="shared" ref="J30:J36" si="3">I30*E30</f>
        <v>14852.759999999998</v>
      </c>
      <c r="K30" s="16"/>
      <c r="L30" s="16">
        <f t="shared" si="0"/>
        <v>0</v>
      </c>
      <c r="M30" s="122"/>
      <c r="N30" s="16">
        <f t="shared" si="1"/>
        <v>0</v>
      </c>
      <c r="O30" s="16"/>
      <c r="P30" s="16">
        <f t="shared" si="2"/>
        <v>0</v>
      </c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69"/>
      <c r="AM30" s="69"/>
      <c r="AN30" s="69"/>
      <c r="AO30" s="69"/>
      <c r="AP30" s="69"/>
      <c r="AQ30" s="69"/>
      <c r="AR30" s="69"/>
      <c r="AS30" s="69"/>
      <c r="AT30" s="69"/>
      <c r="AU30" s="69"/>
      <c r="AV30" s="69"/>
      <c r="AW30" s="69"/>
      <c r="AX30" s="69"/>
      <c r="AY30" s="69"/>
      <c r="AZ30" s="69"/>
      <c r="BA30" s="69"/>
      <c r="BB30" s="69"/>
      <c r="BC30" s="69"/>
      <c r="BD30" s="69"/>
      <c r="BE30" s="69"/>
      <c r="BF30" s="69"/>
      <c r="BG30" s="69"/>
      <c r="BH30" s="69"/>
      <c r="BI30" s="69"/>
      <c r="BJ30" s="69"/>
      <c r="BK30" s="69"/>
      <c r="BL30" s="69"/>
      <c r="BM30" s="69"/>
      <c r="BN30" s="69"/>
      <c r="BO30" s="69"/>
      <c r="BP30" s="69"/>
      <c r="BQ30" s="69"/>
      <c r="BR30" s="69"/>
      <c r="BS30" s="69"/>
      <c r="BT30" s="69"/>
      <c r="BU30" s="69"/>
      <c r="BV30" s="69"/>
      <c r="BW30" s="69"/>
      <c r="BX30" s="69"/>
      <c r="BY30" s="69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</row>
    <row r="31" spans="2:230" s="18" customFormat="1" ht="23.25" customHeight="1" x14ac:dyDescent="0.2">
      <c r="B31" s="67" t="s">
        <v>372</v>
      </c>
      <c r="C31" s="7" t="s">
        <v>289</v>
      </c>
      <c r="D31" s="66" t="s">
        <v>5</v>
      </c>
      <c r="E31" s="66">
        <v>778</v>
      </c>
      <c r="F31" s="66" t="s">
        <v>29</v>
      </c>
      <c r="G31" s="66" t="s">
        <v>22</v>
      </c>
      <c r="H31" s="15" t="s">
        <v>290</v>
      </c>
      <c r="I31" s="128">
        <v>87.74</v>
      </c>
      <c r="J31" s="112">
        <f t="shared" si="3"/>
        <v>68261.72</v>
      </c>
      <c r="K31" s="16"/>
      <c r="L31" s="16">
        <f t="shared" si="0"/>
        <v>0</v>
      </c>
      <c r="M31" s="122"/>
      <c r="N31" s="16">
        <f t="shared" si="1"/>
        <v>0</v>
      </c>
      <c r="O31" s="16"/>
      <c r="P31" s="16">
        <f t="shared" si="2"/>
        <v>0</v>
      </c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69"/>
      <c r="AJ31" s="69"/>
      <c r="AK31" s="69"/>
      <c r="AL31" s="69"/>
      <c r="AM31" s="69"/>
      <c r="AN31" s="69"/>
      <c r="AO31" s="69"/>
      <c r="AP31" s="69"/>
      <c r="AQ31" s="69"/>
      <c r="AR31" s="69"/>
      <c r="AS31" s="69"/>
      <c r="AT31" s="69"/>
      <c r="AU31" s="69"/>
      <c r="AV31" s="69"/>
      <c r="AW31" s="69"/>
      <c r="AX31" s="69"/>
      <c r="AY31" s="69"/>
      <c r="AZ31" s="69"/>
      <c r="BA31" s="69"/>
      <c r="BB31" s="69"/>
      <c r="BC31" s="69"/>
      <c r="BD31" s="69"/>
      <c r="BE31" s="69"/>
      <c r="BF31" s="69"/>
      <c r="BG31" s="69"/>
      <c r="BH31" s="69"/>
      <c r="BI31" s="69"/>
      <c r="BJ31" s="69"/>
      <c r="BK31" s="69"/>
      <c r="BL31" s="69"/>
      <c r="BM31" s="69"/>
      <c r="BN31" s="69"/>
      <c r="BO31" s="69"/>
      <c r="BP31" s="69"/>
      <c r="BQ31" s="69"/>
      <c r="BR31" s="69"/>
      <c r="BS31" s="69"/>
      <c r="BT31" s="69"/>
      <c r="BU31" s="69"/>
      <c r="BV31" s="69"/>
      <c r="BW31" s="69"/>
      <c r="BX31" s="69"/>
      <c r="BY31" s="69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</row>
    <row r="32" spans="2:230" s="18" customFormat="1" ht="22.5" x14ac:dyDescent="0.2">
      <c r="B32" s="67" t="s">
        <v>373</v>
      </c>
      <c r="C32" s="7" t="s">
        <v>291</v>
      </c>
      <c r="D32" s="66" t="s">
        <v>5</v>
      </c>
      <c r="E32" s="66">
        <v>603</v>
      </c>
      <c r="F32" s="66" t="s">
        <v>29</v>
      </c>
      <c r="G32" s="66" t="s">
        <v>22</v>
      </c>
      <c r="H32" s="15" t="s">
        <v>292</v>
      </c>
      <c r="I32" s="128">
        <v>91.25</v>
      </c>
      <c r="J32" s="112">
        <f t="shared" si="3"/>
        <v>55023.75</v>
      </c>
      <c r="K32" s="16"/>
      <c r="L32" s="16">
        <f t="shared" si="0"/>
        <v>0</v>
      </c>
      <c r="M32" s="122"/>
      <c r="N32" s="16">
        <f t="shared" si="1"/>
        <v>0</v>
      </c>
      <c r="O32" s="16"/>
      <c r="P32" s="16">
        <f t="shared" si="2"/>
        <v>0</v>
      </c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/>
      <c r="AI32" s="69"/>
      <c r="AJ32" s="69"/>
      <c r="AK32" s="69"/>
      <c r="AL32" s="69"/>
      <c r="AM32" s="69"/>
      <c r="AN32" s="69"/>
      <c r="AO32" s="69"/>
      <c r="AP32" s="69"/>
      <c r="AQ32" s="69"/>
      <c r="AR32" s="69"/>
      <c r="AS32" s="69"/>
      <c r="AT32" s="69"/>
      <c r="AU32" s="69"/>
      <c r="AV32" s="69"/>
      <c r="AW32" s="69"/>
      <c r="AX32" s="69"/>
      <c r="AY32" s="69"/>
      <c r="AZ32" s="69"/>
      <c r="BA32" s="69"/>
      <c r="BB32" s="69"/>
      <c r="BC32" s="69"/>
      <c r="BD32" s="69"/>
      <c r="BE32" s="69"/>
      <c r="BF32" s="69"/>
      <c r="BG32" s="69"/>
      <c r="BH32" s="69"/>
      <c r="BI32" s="69"/>
      <c r="BJ32" s="69"/>
      <c r="BK32" s="69"/>
      <c r="BL32" s="69"/>
      <c r="BM32" s="69"/>
      <c r="BN32" s="69"/>
      <c r="BO32" s="69"/>
      <c r="BP32" s="69"/>
      <c r="BQ32" s="69"/>
      <c r="BR32" s="69"/>
      <c r="BS32" s="69"/>
      <c r="BT32" s="69"/>
      <c r="BU32" s="69"/>
      <c r="BV32" s="69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</row>
    <row r="33" spans="2:243" s="18" customFormat="1" x14ac:dyDescent="0.2">
      <c r="B33" s="84" t="s">
        <v>862</v>
      </c>
      <c r="C33" s="7" t="s">
        <v>838</v>
      </c>
      <c r="D33" s="85" t="s">
        <v>5</v>
      </c>
      <c r="E33" s="85">
        <v>4019</v>
      </c>
      <c r="F33" s="85" t="s">
        <v>298</v>
      </c>
      <c r="G33" s="85" t="s">
        <v>22</v>
      </c>
      <c r="H33" s="15" t="s">
        <v>837</v>
      </c>
      <c r="I33" s="128">
        <v>8.77</v>
      </c>
      <c r="J33" s="112">
        <f t="shared" si="3"/>
        <v>35246.629999999997</v>
      </c>
      <c r="K33" s="16"/>
      <c r="L33" s="16">
        <f t="shared" si="0"/>
        <v>0</v>
      </c>
      <c r="M33" s="122"/>
      <c r="N33" s="16">
        <f t="shared" si="1"/>
        <v>0</v>
      </c>
      <c r="O33" s="16"/>
      <c r="P33" s="16">
        <f t="shared" si="2"/>
        <v>0</v>
      </c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/>
      <c r="AI33" s="69"/>
      <c r="AJ33" s="69"/>
      <c r="AK33" s="69"/>
      <c r="AL33" s="69"/>
      <c r="AM33" s="69"/>
      <c r="AN33" s="69"/>
      <c r="AO33" s="69"/>
      <c r="AP33" s="69"/>
      <c r="AQ33" s="69"/>
      <c r="AR33" s="69"/>
      <c r="AS33" s="69"/>
      <c r="AT33" s="69"/>
      <c r="AU33" s="69"/>
      <c r="AV33" s="69"/>
      <c r="AW33" s="69"/>
      <c r="AX33" s="69"/>
      <c r="AY33" s="69"/>
      <c r="AZ33" s="69"/>
      <c r="BA33" s="69"/>
      <c r="BB33" s="69"/>
      <c r="BC33" s="69"/>
      <c r="BD33" s="69"/>
      <c r="BE33" s="69"/>
      <c r="BF33" s="69"/>
      <c r="BG33" s="69"/>
      <c r="BH33" s="6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/>
      <c r="BU33" s="69"/>
      <c r="BV33" s="69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</row>
    <row r="34" spans="2:243" s="18" customFormat="1" ht="22.5" x14ac:dyDescent="0.2">
      <c r="B34" s="86" t="s">
        <v>863</v>
      </c>
      <c r="C34" s="7" t="s">
        <v>295</v>
      </c>
      <c r="D34" s="87" t="s">
        <v>5</v>
      </c>
      <c r="E34" s="87">
        <v>179</v>
      </c>
      <c r="F34" s="87" t="s">
        <v>29</v>
      </c>
      <c r="G34" s="87" t="s">
        <v>22</v>
      </c>
      <c r="H34" s="15" t="s">
        <v>296</v>
      </c>
      <c r="I34" s="128">
        <v>34.32</v>
      </c>
      <c r="J34" s="112">
        <f t="shared" si="3"/>
        <v>6143.28</v>
      </c>
      <c r="K34" s="16"/>
      <c r="L34" s="16">
        <f t="shared" si="0"/>
        <v>0</v>
      </c>
      <c r="M34" s="122"/>
      <c r="N34" s="16">
        <f t="shared" si="1"/>
        <v>0</v>
      </c>
      <c r="O34" s="16"/>
      <c r="P34" s="16">
        <f t="shared" si="2"/>
        <v>0</v>
      </c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</row>
    <row r="35" spans="2:243" s="18" customFormat="1" ht="22.5" x14ac:dyDescent="0.2">
      <c r="B35" s="86" t="s">
        <v>864</v>
      </c>
      <c r="C35" s="7" t="s">
        <v>839</v>
      </c>
      <c r="D35" s="87" t="s">
        <v>5</v>
      </c>
      <c r="E35" s="87">
        <v>1693</v>
      </c>
      <c r="F35" s="87" t="s">
        <v>29</v>
      </c>
      <c r="G35" s="87" t="s">
        <v>22</v>
      </c>
      <c r="H35" s="15" t="s">
        <v>840</v>
      </c>
      <c r="I35" s="128">
        <v>6.31</v>
      </c>
      <c r="J35" s="112">
        <f t="shared" si="3"/>
        <v>10682.83</v>
      </c>
      <c r="K35" s="16"/>
      <c r="L35" s="16">
        <f t="shared" si="0"/>
        <v>0</v>
      </c>
      <c r="M35" s="122"/>
      <c r="N35" s="16">
        <f t="shared" si="1"/>
        <v>0</v>
      </c>
      <c r="O35" s="16"/>
      <c r="P35" s="16">
        <f t="shared" si="2"/>
        <v>0</v>
      </c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</row>
    <row r="36" spans="2:243" s="18" customFormat="1" ht="33.75" x14ac:dyDescent="0.2">
      <c r="B36" s="86" t="s">
        <v>865</v>
      </c>
      <c r="C36" s="7" t="s">
        <v>832</v>
      </c>
      <c r="D36" s="85" t="s">
        <v>5</v>
      </c>
      <c r="E36" s="85">
        <v>2841</v>
      </c>
      <c r="F36" s="85" t="s">
        <v>298</v>
      </c>
      <c r="G36" s="87" t="s">
        <v>22</v>
      </c>
      <c r="H36" s="15" t="s">
        <v>326</v>
      </c>
      <c r="I36" s="128">
        <v>8.6999999999999993</v>
      </c>
      <c r="J36" s="112">
        <f t="shared" si="3"/>
        <v>24716.699999999997</v>
      </c>
      <c r="K36" s="16"/>
      <c r="L36" s="16">
        <f t="shared" si="0"/>
        <v>0</v>
      </c>
      <c r="M36" s="122"/>
      <c r="N36" s="16">
        <f t="shared" si="1"/>
        <v>0</v>
      </c>
      <c r="O36" s="16"/>
      <c r="P36" s="16">
        <f t="shared" si="2"/>
        <v>0</v>
      </c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  <c r="AM36" s="69"/>
      <c r="AN36" s="69"/>
      <c r="AO36" s="69"/>
      <c r="AP36" s="69"/>
      <c r="AQ36" s="69"/>
      <c r="AR36" s="69"/>
      <c r="AS36" s="69"/>
      <c r="AT36" s="69"/>
      <c r="AU36" s="69"/>
      <c r="AV36" s="69"/>
      <c r="AW36" s="69"/>
      <c r="AX36" s="69"/>
      <c r="AY36" s="69"/>
      <c r="AZ36" s="69"/>
      <c r="BA36" s="69"/>
      <c r="BB36" s="69"/>
      <c r="BC36" s="69"/>
      <c r="BD36" s="69"/>
      <c r="BE36" s="69"/>
      <c r="BF36" s="69"/>
      <c r="BG36" s="69"/>
      <c r="BH36" s="6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/>
      <c r="BU36" s="69"/>
      <c r="BV36" s="69"/>
      <c r="BW36" s="69"/>
      <c r="BX36" s="69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</row>
    <row r="37" spans="2:243" s="18" customFormat="1" ht="18" customHeight="1" x14ac:dyDescent="0.2">
      <c r="B37" s="67"/>
      <c r="C37" s="25" t="s">
        <v>69</v>
      </c>
      <c r="D37" s="66"/>
      <c r="E37" s="66"/>
      <c r="F37" s="66"/>
      <c r="G37" s="66"/>
      <c r="H37" s="15"/>
      <c r="I37" s="16"/>
      <c r="J37" s="113">
        <f>SUBTOTAL(9,J29:J36)</f>
        <v>229499.63</v>
      </c>
      <c r="K37" s="16"/>
      <c r="L37" s="118">
        <f>SUBTOTAL(9,L29:L36)</f>
        <v>0</v>
      </c>
      <c r="M37" s="122"/>
      <c r="N37" s="118">
        <f>SUBTOTAL(9,N29:N36)</f>
        <v>0</v>
      </c>
      <c r="O37" s="16"/>
      <c r="P37" s="118">
        <f>SUBTOTAL(9,P29:P36)</f>
        <v>0</v>
      </c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</row>
    <row r="38" spans="2:243" x14ac:dyDescent="0.2">
      <c r="B38" s="32" t="s">
        <v>375</v>
      </c>
      <c r="C38" s="28" t="s">
        <v>374</v>
      </c>
      <c r="D38" s="36"/>
      <c r="E38" s="36"/>
      <c r="F38" s="36"/>
      <c r="G38" s="36"/>
      <c r="H38" s="36"/>
      <c r="I38" s="36"/>
      <c r="J38" s="111"/>
      <c r="K38" s="36"/>
      <c r="L38" s="36"/>
      <c r="M38" s="123"/>
      <c r="N38" s="36"/>
      <c r="O38" s="36"/>
      <c r="P38" s="36"/>
    </row>
    <row r="39" spans="2:243" s="18" customFormat="1" ht="22.5" x14ac:dyDescent="0.2">
      <c r="B39" s="49" t="s">
        <v>376</v>
      </c>
      <c r="C39" s="14" t="s">
        <v>293</v>
      </c>
      <c r="D39" s="137" t="s">
        <v>5</v>
      </c>
      <c r="E39" s="137">
        <v>11</v>
      </c>
      <c r="F39" s="137" t="s">
        <v>30</v>
      </c>
      <c r="G39" s="137" t="s">
        <v>22</v>
      </c>
      <c r="H39" s="15" t="s">
        <v>294</v>
      </c>
      <c r="I39" s="145">
        <v>429.87</v>
      </c>
      <c r="J39" s="140">
        <f t="shared" ref="J39:J44" si="4">I39*E39</f>
        <v>4728.57</v>
      </c>
      <c r="K39" s="16"/>
      <c r="L39" s="16">
        <f t="shared" ref="L39:L44" si="5">ROUND(K39*$I39,2)</f>
        <v>0</v>
      </c>
      <c r="M39" s="122"/>
      <c r="N39" s="16">
        <f t="shared" ref="N39:N44" si="6">ROUND(M39*$I39,2)</f>
        <v>0</v>
      </c>
      <c r="O39" s="16"/>
      <c r="P39" s="16">
        <f t="shared" ref="P39:P44" si="7">ROUND(O39*$I39,2)</f>
        <v>0</v>
      </c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</row>
    <row r="40" spans="2:243" s="18" customFormat="1" ht="22.5" x14ac:dyDescent="0.2">
      <c r="B40" s="49" t="s">
        <v>377</v>
      </c>
      <c r="C40" s="14" t="s">
        <v>295</v>
      </c>
      <c r="D40" s="137" t="s">
        <v>5</v>
      </c>
      <c r="E40" s="137">
        <v>229</v>
      </c>
      <c r="F40" s="137" t="s">
        <v>29</v>
      </c>
      <c r="G40" s="137" t="s">
        <v>22</v>
      </c>
      <c r="H40" s="15" t="s">
        <v>296</v>
      </c>
      <c r="I40" s="145">
        <v>34.32</v>
      </c>
      <c r="J40" s="140">
        <f t="shared" si="4"/>
        <v>7859.28</v>
      </c>
      <c r="K40" s="16"/>
      <c r="L40" s="16">
        <f t="shared" si="5"/>
        <v>0</v>
      </c>
      <c r="M40" s="122"/>
      <c r="N40" s="16">
        <f t="shared" si="6"/>
        <v>0</v>
      </c>
      <c r="O40" s="16"/>
      <c r="P40" s="16">
        <f t="shared" si="7"/>
        <v>0</v>
      </c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</row>
    <row r="41" spans="2:243" s="18" customFormat="1" ht="33.75" x14ac:dyDescent="0.2">
      <c r="B41" s="49" t="s">
        <v>378</v>
      </c>
      <c r="C41" s="14" t="s">
        <v>303</v>
      </c>
      <c r="D41" s="137" t="s">
        <v>5</v>
      </c>
      <c r="E41" s="137">
        <v>40</v>
      </c>
      <c r="F41" s="137" t="s">
        <v>298</v>
      </c>
      <c r="G41" s="137" t="s">
        <v>208</v>
      </c>
      <c r="H41" s="15">
        <v>92763</v>
      </c>
      <c r="I41" s="145">
        <v>7.91</v>
      </c>
      <c r="J41" s="140">
        <f t="shared" si="4"/>
        <v>316.39999999999998</v>
      </c>
      <c r="K41" s="16"/>
      <c r="L41" s="16">
        <f t="shared" si="5"/>
        <v>0</v>
      </c>
      <c r="M41" s="122"/>
      <c r="N41" s="16">
        <f t="shared" si="6"/>
        <v>0</v>
      </c>
      <c r="O41" s="16"/>
      <c r="P41" s="16">
        <f t="shared" si="7"/>
        <v>0</v>
      </c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</row>
    <row r="42" spans="2:243" s="18" customFormat="1" ht="33.75" x14ac:dyDescent="0.2">
      <c r="B42" s="49" t="s">
        <v>379</v>
      </c>
      <c r="C42" s="14" t="s">
        <v>299</v>
      </c>
      <c r="D42" s="137" t="s">
        <v>5</v>
      </c>
      <c r="E42" s="137">
        <v>11</v>
      </c>
      <c r="F42" s="137" t="s">
        <v>298</v>
      </c>
      <c r="G42" s="137" t="s">
        <v>208</v>
      </c>
      <c r="H42" s="15">
        <v>92762</v>
      </c>
      <c r="I42" s="145">
        <v>9.36</v>
      </c>
      <c r="J42" s="140">
        <f t="shared" si="4"/>
        <v>102.96</v>
      </c>
      <c r="K42" s="16"/>
      <c r="L42" s="16">
        <f t="shared" si="5"/>
        <v>0</v>
      </c>
      <c r="M42" s="122"/>
      <c r="N42" s="16">
        <f t="shared" si="6"/>
        <v>0</v>
      </c>
      <c r="O42" s="16"/>
      <c r="P42" s="16">
        <f t="shared" si="7"/>
        <v>0</v>
      </c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</row>
    <row r="43" spans="2:243" s="18" customFormat="1" ht="33.75" x14ac:dyDescent="0.2">
      <c r="B43" s="49" t="s">
        <v>380</v>
      </c>
      <c r="C43" s="14" t="s">
        <v>297</v>
      </c>
      <c r="D43" s="137" t="s">
        <v>5</v>
      </c>
      <c r="E43" s="146">
        <v>1143</v>
      </c>
      <c r="F43" s="137" t="s">
        <v>298</v>
      </c>
      <c r="G43" s="137" t="s">
        <v>208</v>
      </c>
      <c r="H43" s="126">
        <v>92760</v>
      </c>
      <c r="I43" s="145">
        <v>11.06</v>
      </c>
      <c r="J43" s="140">
        <f t="shared" si="4"/>
        <v>12641.58</v>
      </c>
      <c r="K43" s="16"/>
      <c r="L43" s="16">
        <f t="shared" si="5"/>
        <v>0</v>
      </c>
      <c r="M43" s="122"/>
      <c r="N43" s="16">
        <f t="shared" si="6"/>
        <v>0</v>
      </c>
      <c r="O43" s="16"/>
      <c r="P43" s="16">
        <f t="shared" si="7"/>
        <v>0</v>
      </c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</row>
    <row r="44" spans="2:243" s="18" customFormat="1" ht="33.75" x14ac:dyDescent="0.2">
      <c r="B44" s="49" t="s">
        <v>381</v>
      </c>
      <c r="C44" s="14" t="s">
        <v>300</v>
      </c>
      <c r="D44" s="137" t="s">
        <v>5</v>
      </c>
      <c r="E44" s="137">
        <v>440</v>
      </c>
      <c r="F44" s="137" t="s">
        <v>298</v>
      </c>
      <c r="G44" s="137" t="s">
        <v>208</v>
      </c>
      <c r="H44" s="15">
        <v>92760</v>
      </c>
      <c r="I44" s="145">
        <v>11.06</v>
      </c>
      <c r="J44" s="140">
        <f t="shared" si="4"/>
        <v>4866.4000000000005</v>
      </c>
      <c r="K44" s="16"/>
      <c r="L44" s="16">
        <f t="shared" si="5"/>
        <v>0</v>
      </c>
      <c r="M44" s="122"/>
      <c r="N44" s="16">
        <f t="shared" si="6"/>
        <v>0</v>
      </c>
      <c r="O44" s="16"/>
      <c r="P44" s="16">
        <f t="shared" si="7"/>
        <v>0</v>
      </c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</row>
    <row r="45" spans="2:243" s="18" customFormat="1" ht="18" customHeight="1" x14ac:dyDescent="0.2">
      <c r="B45" s="67"/>
      <c r="C45" s="25" t="s">
        <v>69</v>
      </c>
      <c r="D45" s="66" t="s">
        <v>5</v>
      </c>
      <c r="E45" s="66"/>
      <c r="F45" s="66"/>
      <c r="G45" s="66"/>
      <c r="H45" s="15"/>
      <c r="I45" s="16"/>
      <c r="J45" s="113">
        <f>SUBTOTAL(9,J39:J44)</f>
        <v>30515.19</v>
      </c>
      <c r="K45" s="16"/>
      <c r="L45" s="118">
        <f>SUBTOTAL(9,L39:L44)</f>
        <v>0</v>
      </c>
      <c r="M45" s="122"/>
      <c r="N45" s="118">
        <f>SUBTOTAL(9,N39:N44)</f>
        <v>0</v>
      </c>
      <c r="O45" s="16"/>
      <c r="P45" s="118">
        <f>SUBTOTAL(9,P39:P44)</f>
        <v>0</v>
      </c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</row>
    <row r="46" spans="2:243" x14ac:dyDescent="0.2">
      <c r="B46" s="32" t="s">
        <v>383</v>
      </c>
      <c r="C46" s="28" t="s">
        <v>861</v>
      </c>
      <c r="D46" s="36"/>
      <c r="E46" s="36"/>
      <c r="F46" s="36"/>
      <c r="G46" s="36"/>
      <c r="H46" s="36"/>
      <c r="I46" s="36"/>
      <c r="J46" s="111"/>
      <c r="K46" s="36"/>
      <c r="L46" s="36"/>
      <c r="M46" s="123"/>
      <c r="N46" s="36"/>
      <c r="O46" s="36"/>
      <c r="P46" s="36"/>
    </row>
    <row r="47" spans="2:243" s="18" customFormat="1" ht="22.5" x14ac:dyDescent="0.2">
      <c r="B47" s="71" t="s">
        <v>384</v>
      </c>
      <c r="C47" s="7" t="s">
        <v>692</v>
      </c>
      <c r="D47" s="87" t="s">
        <v>5</v>
      </c>
      <c r="E47" s="15">
        <v>80</v>
      </c>
      <c r="F47" s="87" t="s">
        <v>30</v>
      </c>
      <c r="G47" s="87" t="s">
        <v>22</v>
      </c>
      <c r="H47" s="15" t="s">
        <v>330</v>
      </c>
      <c r="I47" s="128">
        <v>406.07</v>
      </c>
      <c r="J47" s="112">
        <f>I47*E47</f>
        <v>32485.599999999999</v>
      </c>
      <c r="K47" s="16"/>
      <c r="L47" s="16">
        <f t="shared" ref="L47:L57" si="8">ROUND(K47*$I47,2)</f>
        <v>0</v>
      </c>
      <c r="M47" s="122"/>
      <c r="N47" s="16">
        <f t="shared" ref="N47:N57" si="9">ROUND(M47*$I47,2)</f>
        <v>0</v>
      </c>
      <c r="O47" s="16"/>
      <c r="P47" s="16">
        <f t="shared" ref="P47:P57" si="10">ROUND(O47*$I47,2)</f>
        <v>0</v>
      </c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  <c r="BC47" s="70"/>
      <c r="BD47" s="70"/>
      <c r="BE47" s="70"/>
      <c r="BF47" s="70"/>
      <c r="BG47" s="70"/>
      <c r="BH47" s="70"/>
      <c r="BI47" s="70"/>
      <c r="BJ47" s="70"/>
      <c r="BK47" s="70"/>
      <c r="BL47" s="70"/>
      <c r="BM47" s="70"/>
      <c r="BN47" s="70"/>
      <c r="BO47" s="70"/>
      <c r="BP47" s="70"/>
      <c r="BQ47" s="70"/>
      <c r="BR47" s="70"/>
      <c r="BS47" s="70"/>
      <c r="BT47" s="70"/>
      <c r="BU47" s="70"/>
      <c r="BV47" s="70"/>
      <c r="BW47" s="70"/>
      <c r="BX47" s="68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</row>
    <row r="48" spans="2:243" s="18" customFormat="1" ht="22.5" x14ac:dyDescent="0.2">
      <c r="B48" s="71" t="s">
        <v>385</v>
      </c>
      <c r="C48" s="7" t="s">
        <v>305</v>
      </c>
      <c r="D48" s="87" t="s">
        <v>5</v>
      </c>
      <c r="E48" s="87">
        <v>45</v>
      </c>
      <c r="F48" s="87" t="s">
        <v>30</v>
      </c>
      <c r="G48" s="87" t="s">
        <v>22</v>
      </c>
      <c r="H48" s="15" t="s">
        <v>306</v>
      </c>
      <c r="I48" s="128">
        <v>4.75</v>
      </c>
      <c r="J48" s="112">
        <f t="shared" ref="J48:J57" si="11">I48*E48</f>
        <v>213.75</v>
      </c>
      <c r="K48" s="16"/>
      <c r="L48" s="16">
        <f t="shared" si="8"/>
        <v>0</v>
      </c>
      <c r="M48" s="122"/>
      <c r="N48" s="16">
        <f t="shared" si="9"/>
        <v>0</v>
      </c>
      <c r="O48" s="16"/>
      <c r="P48" s="16">
        <f t="shared" si="10"/>
        <v>0</v>
      </c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</row>
    <row r="49" spans="2:229" s="18" customFormat="1" ht="22.5" x14ac:dyDescent="0.2">
      <c r="B49" s="71" t="s">
        <v>386</v>
      </c>
      <c r="C49" s="7" t="s">
        <v>307</v>
      </c>
      <c r="D49" s="87" t="s">
        <v>5</v>
      </c>
      <c r="E49" s="87">
        <v>45</v>
      </c>
      <c r="F49" s="87" t="s">
        <v>30</v>
      </c>
      <c r="G49" s="87" t="s">
        <v>22</v>
      </c>
      <c r="H49" s="15" t="s">
        <v>308</v>
      </c>
      <c r="I49" s="128">
        <v>26.46</v>
      </c>
      <c r="J49" s="112">
        <f t="shared" si="11"/>
        <v>1190.7</v>
      </c>
      <c r="K49" s="16"/>
      <c r="L49" s="16">
        <f t="shared" si="8"/>
        <v>0</v>
      </c>
      <c r="M49" s="122"/>
      <c r="N49" s="16">
        <f t="shared" si="9"/>
        <v>0</v>
      </c>
      <c r="O49" s="16"/>
      <c r="P49" s="16">
        <f t="shared" si="10"/>
        <v>0</v>
      </c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</row>
    <row r="50" spans="2:229" s="18" customFormat="1" x14ac:dyDescent="0.2">
      <c r="B50" s="71" t="s">
        <v>387</v>
      </c>
      <c r="C50" s="7" t="s">
        <v>688</v>
      </c>
      <c r="D50" s="87" t="s">
        <v>5</v>
      </c>
      <c r="E50" s="87">
        <v>88</v>
      </c>
      <c r="F50" s="87" t="s">
        <v>30</v>
      </c>
      <c r="G50" s="87" t="s">
        <v>22</v>
      </c>
      <c r="H50" s="15" t="s">
        <v>689</v>
      </c>
      <c r="I50" s="128">
        <v>37.5</v>
      </c>
      <c r="J50" s="112">
        <f t="shared" si="11"/>
        <v>3300</v>
      </c>
      <c r="K50" s="16"/>
      <c r="L50" s="16">
        <f t="shared" si="8"/>
        <v>0</v>
      </c>
      <c r="M50" s="122"/>
      <c r="N50" s="16">
        <f t="shared" si="9"/>
        <v>0</v>
      </c>
      <c r="O50" s="16"/>
      <c r="P50" s="16">
        <f t="shared" si="10"/>
        <v>0</v>
      </c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  <c r="AC50" s="69"/>
      <c r="AD50" s="69"/>
      <c r="AE50" s="69"/>
      <c r="AF50" s="69"/>
      <c r="AG50" s="69"/>
      <c r="AH50" s="69"/>
      <c r="AI50" s="69"/>
      <c r="AJ50" s="69"/>
      <c r="AK50" s="69"/>
      <c r="AL50" s="69"/>
      <c r="AM50" s="69"/>
      <c r="AN50" s="69"/>
      <c r="AO50" s="69"/>
      <c r="AP50" s="69"/>
      <c r="AQ50" s="69"/>
      <c r="AR50" s="69"/>
      <c r="AS50" s="69"/>
      <c r="AT50" s="69"/>
      <c r="AU50" s="69"/>
      <c r="AV50" s="69"/>
      <c r="AW50" s="69"/>
      <c r="AX50" s="69"/>
      <c r="AY50" s="69"/>
      <c r="AZ50" s="69"/>
      <c r="BA50" s="69"/>
      <c r="BB50" s="69"/>
      <c r="BC50" s="69"/>
      <c r="BD50" s="69"/>
      <c r="BE50" s="69"/>
      <c r="BF50" s="69"/>
      <c r="BG50" s="69"/>
      <c r="BH50" s="69"/>
      <c r="BI50" s="69"/>
      <c r="BJ50" s="69"/>
      <c r="BK50" s="69"/>
      <c r="BL50" s="69"/>
      <c r="BM50" s="69"/>
      <c r="BN50" s="69"/>
      <c r="BO50" s="69"/>
      <c r="BP50" s="69"/>
      <c r="BQ50" s="69"/>
      <c r="BR50" s="69"/>
      <c r="BS50" s="69"/>
      <c r="BT50" s="69"/>
      <c r="BU50" s="69"/>
      <c r="BV50" s="69"/>
      <c r="BW50" s="69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</row>
    <row r="51" spans="2:229" s="18" customFormat="1" ht="22.5" x14ac:dyDescent="0.2">
      <c r="B51" s="71" t="s">
        <v>388</v>
      </c>
      <c r="C51" s="7" t="s">
        <v>295</v>
      </c>
      <c r="D51" s="87" t="s">
        <v>5</v>
      </c>
      <c r="E51" s="87">
        <v>522</v>
      </c>
      <c r="F51" s="87" t="s">
        <v>29</v>
      </c>
      <c r="G51" s="87" t="s">
        <v>22</v>
      </c>
      <c r="H51" s="15" t="s">
        <v>296</v>
      </c>
      <c r="I51" s="128">
        <v>34.32</v>
      </c>
      <c r="J51" s="112">
        <f t="shared" si="11"/>
        <v>17915.04</v>
      </c>
      <c r="K51" s="16"/>
      <c r="L51" s="16">
        <f t="shared" si="8"/>
        <v>0</v>
      </c>
      <c r="M51" s="122"/>
      <c r="N51" s="16">
        <f t="shared" si="9"/>
        <v>0</v>
      </c>
      <c r="O51" s="16"/>
      <c r="P51" s="16">
        <f t="shared" si="10"/>
        <v>0</v>
      </c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  <c r="HF51" s="17"/>
      <c r="HG51" s="17"/>
      <c r="HH51" s="17"/>
      <c r="HI51" s="17"/>
      <c r="HJ51" s="17"/>
      <c r="HK51" s="17"/>
      <c r="HL51" s="17"/>
      <c r="HM51" s="17"/>
      <c r="HN51" s="17"/>
      <c r="HO51" s="17"/>
      <c r="HP51" s="17"/>
      <c r="HQ51" s="17"/>
      <c r="HR51" s="17"/>
      <c r="HS51" s="17"/>
      <c r="HT51" s="17"/>
    </row>
    <row r="52" spans="2:229" s="18" customFormat="1" ht="22.5" x14ac:dyDescent="0.2">
      <c r="B52" s="71" t="s">
        <v>389</v>
      </c>
      <c r="C52" s="7" t="s">
        <v>691</v>
      </c>
      <c r="D52" s="87" t="s">
        <v>5</v>
      </c>
      <c r="E52" s="87">
        <v>242</v>
      </c>
      <c r="F52" s="87" t="s">
        <v>298</v>
      </c>
      <c r="G52" s="87" t="s">
        <v>208</v>
      </c>
      <c r="H52" s="15">
        <v>96545</v>
      </c>
      <c r="I52" s="128">
        <v>11.64</v>
      </c>
      <c r="J52" s="112">
        <f t="shared" si="11"/>
        <v>2816.88</v>
      </c>
      <c r="K52" s="16"/>
      <c r="L52" s="16">
        <f t="shared" si="8"/>
        <v>0</v>
      </c>
      <c r="M52" s="122"/>
      <c r="N52" s="16">
        <f t="shared" si="9"/>
        <v>0</v>
      </c>
      <c r="O52" s="16"/>
      <c r="P52" s="16">
        <f t="shared" si="10"/>
        <v>0</v>
      </c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  <c r="AC52" s="69"/>
      <c r="AD52" s="69"/>
      <c r="AE52" s="69"/>
      <c r="AF52" s="69"/>
      <c r="AG52" s="69"/>
      <c r="AH52" s="69"/>
      <c r="AI52" s="69"/>
      <c r="AJ52" s="69"/>
      <c r="AK52" s="69"/>
      <c r="AL52" s="69"/>
      <c r="AM52" s="69"/>
      <c r="AN52" s="69"/>
      <c r="AO52" s="69"/>
      <c r="AP52" s="69"/>
      <c r="AQ52" s="69"/>
      <c r="AR52" s="69"/>
      <c r="AS52" s="69"/>
      <c r="AT52" s="69"/>
      <c r="AU52" s="69"/>
      <c r="AV52" s="69"/>
      <c r="AW52" s="69"/>
      <c r="AX52" s="69"/>
      <c r="AY52" s="69"/>
      <c r="AZ52" s="69"/>
      <c r="BA52" s="69"/>
      <c r="BB52" s="69"/>
      <c r="BC52" s="69"/>
      <c r="BD52" s="69"/>
      <c r="BE52" s="69"/>
      <c r="BF52" s="69"/>
      <c r="BG52" s="69"/>
      <c r="BH52" s="69"/>
      <c r="BI52" s="69"/>
      <c r="BJ52" s="69"/>
      <c r="BK52" s="69"/>
      <c r="BL52" s="69"/>
      <c r="BM52" s="69"/>
      <c r="BN52" s="69"/>
      <c r="BO52" s="69"/>
      <c r="BP52" s="69"/>
      <c r="BQ52" s="69"/>
      <c r="BR52" s="69"/>
      <c r="BS52" s="69"/>
      <c r="BT52" s="69"/>
      <c r="BU52" s="69"/>
      <c r="BV52" s="69"/>
      <c r="BW52" s="69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  <c r="HF52" s="17"/>
      <c r="HG52" s="17"/>
      <c r="HH52" s="17"/>
      <c r="HI52" s="17"/>
      <c r="HJ52" s="17"/>
      <c r="HK52" s="17"/>
      <c r="HL52" s="17"/>
      <c r="HM52" s="17"/>
      <c r="HN52" s="17"/>
      <c r="HO52" s="17"/>
      <c r="HP52" s="17"/>
      <c r="HQ52" s="17"/>
      <c r="HR52" s="17"/>
      <c r="HS52" s="17"/>
      <c r="HT52" s="17"/>
    </row>
    <row r="53" spans="2:229" s="18" customFormat="1" ht="22.5" x14ac:dyDescent="0.2">
      <c r="B53" s="71" t="s">
        <v>390</v>
      </c>
      <c r="C53" s="7" t="s">
        <v>310</v>
      </c>
      <c r="D53" s="87" t="s">
        <v>5</v>
      </c>
      <c r="E53" s="87">
        <v>121</v>
      </c>
      <c r="F53" s="87" t="s">
        <v>298</v>
      </c>
      <c r="G53" s="87" t="s">
        <v>208</v>
      </c>
      <c r="H53" s="15">
        <v>96546</v>
      </c>
      <c r="I53" s="128">
        <v>10.31</v>
      </c>
      <c r="J53" s="112">
        <f t="shared" si="11"/>
        <v>1247.51</v>
      </c>
      <c r="K53" s="16"/>
      <c r="L53" s="16">
        <f t="shared" si="8"/>
        <v>0</v>
      </c>
      <c r="M53" s="122"/>
      <c r="N53" s="16">
        <f t="shared" si="9"/>
        <v>0</v>
      </c>
      <c r="O53" s="16"/>
      <c r="P53" s="16">
        <f t="shared" si="10"/>
        <v>0</v>
      </c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69"/>
      <c r="AD53" s="69"/>
      <c r="AE53" s="69"/>
      <c r="AF53" s="69"/>
      <c r="AG53" s="69"/>
      <c r="AH53" s="69"/>
      <c r="AI53" s="69"/>
      <c r="AJ53" s="69"/>
      <c r="AK53" s="69"/>
      <c r="AL53" s="69"/>
      <c r="AM53" s="69"/>
      <c r="AN53" s="69"/>
      <c r="AO53" s="69"/>
      <c r="AP53" s="69"/>
      <c r="AQ53" s="69"/>
      <c r="AR53" s="69"/>
      <c r="AS53" s="69"/>
      <c r="AT53" s="69"/>
      <c r="AU53" s="69"/>
      <c r="AV53" s="69"/>
      <c r="AW53" s="69"/>
      <c r="AX53" s="69"/>
      <c r="AY53" s="69"/>
      <c r="AZ53" s="69"/>
      <c r="BA53" s="69"/>
      <c r="BB53" s="69"/>
      <c r="BC53" s="69"/>
      <c r="BD53" s="69"/>
      <c r="BE53" s="69"/>
      <c r="BF53" s="69"/>
      <c r="BG53" s="69"/>
      <c r="BH53" s="6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/>
      <c r="BU53" s="69"/>
      <c r="BV53" s="69"/>
      <c r="BW53" s="69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  <c r="EJ53" s="17"/>
      <c r="EK53" s="17"/>
      <c r="EL53" s="17"/>
      <c r="EM53" s="17"/>
      <c r="EN53" s="17"/>
      <c r="EO53" s="17"/>
      <c r="EP53" s="17"/>
      <c r="EQ53" s="17"/>
      <c r="ER53" s="17"/>
      <c r="ES53" s="17"/>
      <c r="ET53" s="17"/>
      <c r="EU53" s="17"/>
      <c r="EV53" s="17"/>
      <c r="EW53" s="17"/>
      <c r="EX53" s="17"/>
      <c r="EY53" s="17"/>
      <c r="EZ53" s="17"/>
      <c r="FA53" s="17"/>
      <c r="FB53" s="17"/>
      <c r="FC53" s="17"/>
      <c r="FD53" s="17"/>
      <c r="FE53" s="17"/>
      <c r="FF53" s="17"/>
      <c r="FG53" s="17"/>
      <c r="FH53" s="17"/>
      <c r="FI53" s="17"/>
      <c r="FJ53" s="17"/>
      <c r="FK53" s="17"/>
      <c r="FL53" s="17"/>
      <c r="FM53" s="17"/>
      <c r="FN53" s="17"/>
      <c r="FO53" s="17"/>
      <c r="FP53" s="17"/>
      <c r="FQ53" s="17"/>
      <c r="FR53" s="17"/>
      <c r="FS53" s="17"/>
      <c r="FT53" s="17"/>
      <c r="FU53" s="17"/>
      <c r="FV53" s="17"/>
      <c r="FW53" s="17"/>
      <c r="FX53" s="17"/>
      <c r="FY53" s="17"/>
      <c r="FZ53" s="17"/>
      <c r="GA53" s="17"/>
      <c r="GB53" s="17"/>
      <c r="GC53" s="17"/>
      <c r="GD53" s="17"/>
      <c r="GE53" s="17"/>
      <c r="GF53" s="17"/>
      <c r="GG53" s="17"/>
      <c r="GH53" s="17"/>
      <c r="GI53" s="17"/>
      <c r="GJ53" s="17"/>
      <c r="GK53" s="17"/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  <c r="HF53" s="17"/>
      <c r="HG53" s="17"/>
      <c r="HH53" s="17"/>
      <c r="HI53" s="17"/>
      <c r="HJ53" s="17"/>
      <c r="HK53" s="17"/>
      <c r="HL53" s="17"/>
      <c r="HM53" s="17"/>
      <c r="HN53" s="17"/>
      <c r="HO53" s="17"/>
      <c r="HP53" s="17"/>
      <c r="HQ53" s="17"/>
      <c r="HR53" s="17"/>
      <c r="HS53" s="17"/>
      <c r="HT53" s="17"/>
    </row>
    <row r="54" spans="2:229" s="18" customFormat="1" ht="22.5" x14ac:dyDescent="0.2">
      <c r="B54" s="71" t="s">
        <v>772</v>
      </c>
      <c r="C54" s="7" t="s">
        <v>309</v>
      </c>
      <c r="D54" s="87" t="s">
        <v>5</v>
      </c>
      <c r="E54" s="87">
        <v>1753</v>
      </c>
      <c r="F54" s="87" t="s">
        <v>298</v>
      </c>
      <c r="G54" s="87" t="s">
        <v>208</v>
      </c>
      <c r="H54" s="15">
        <v>96547</v>
      </c>
      <c r="I54" s="128">
        <v>8.67</v>
      </c>
      <c r="J54" s="112">
        <f t="shared" si="11"/>
        <v>15198.51</v>
      </c>
      <c r="K54" s="16"/>
      <c r="L54" s="16">
        <f t="shared" si="8"/>
        <v>0</v>
      </c>
      <c r="M54" s="122"/>
      <c r="N54" s="16">
        <f t="shared" si="9"/>
        <v>0</v>
      </c>
      <c r="O54" s="16"/>
      <c r="P54" s="16">
        <f t="shared" si="10"/>
        <v>0</v>
      </c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  <c r="AC54" s="69"/>
      <c r="AD54" s="69"/>
      <c r="AE54" s="69"/>
      <c r="AF54" s="69"/>
      <c r="AG54" s="69"/>
      <c r="AH54" s="69"/>
      <c r="AI54" s="69"/>
      <c r="AJ54" s="69"/>
      <c r="AK54" s="69"/>
      <c r="AL54" s="69"/>
      <c r="AM54" s="69"/>
      <c r="AN54" s="69"/>
      <c r="AO54" s="69"/>
      <c r="AP54" s="69"/>
      <c r="AQ54" s="69"/>
      <c r="AR54" s="69"/>
      <c r="AS54" s="69"/>
      <c r="AT54" s="69"/>
      <c r="AU54" s="69"/>
      <c r="AV54" s="69"/>
      <c r="AW54" s="69"/>
      <c r="AX54" s="69"/>
      <c r="AY54" s="69"/>
      <c r="AZ54" s="69"/>
      <c r="BA54" s="69"/>
      <c r="BB54" s="69"/>
      <c r="BC54" s="69"/>
      <c r="BD54" s="69"/>
      <c r="BE54" s="69"/>
      <c r="BF54" s="69"/>
      <c r="BG54" s="69"/>
      <c r="BH54" s="6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/>
      <c r="BU54" s="69"/>
      <c r="BV54" s="69"/>
      <c r="BW54" s="69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  <c r="DH54" s="17"/>
      <c r="DI54" s="17"/>
      <c r="DJ54" s="17"/>
      <c r="DK54" s="17"/>
      <c r="DL54" s="17"/>
      <c r="DM54" s="17"/>
      <c r="DN54" s="17"/>
      <c r="DO54" s="17"/>
      <c r="DP54" s="17"/>
      <c r="DQ54" s="17"/>
      <c r="DR54" s="17"/>
      <c r="DS54" s="17"/>
      <c r="DT54" s="17"/>
      <c r="DU54" s="17"/>
      <c r="DV54" s="17"/>
      <c r="DW54" s="17"/>
      <c r="DX54" s="17"/>
      <c r="DY54" s="17"/>
      <c r="DZ54" s="17"/>
      <c r="EA54" s="17"/>
      <c r="EB54" s="17"/>
      <c r="EC54" s="17"/>
      <c r="ED54" s="17"/>
      <c r="EE54" s="17"/>
      <c r="EF54" s="17"/>
      <c r="EG54" s="17"/>
      <c r="EH54" s="17"/>
      <c r="EI54" s="17"/>
      <c r="EJ54" s="17"/>
      <c r="EK54" s="17"/>
      <c r="EL54" s="17"/>
      <c r="EM54" s="17"/>
      <c r="EN54" s="17"/>
      <c r="EO54" s="17"/>
      <c r="EP54" s="17"/>
      <c r="EQ54" s="17"/>
      <c r="ER54" s="17"/>
      <c r="ES54" s="17"/>
      <c r="ET54" s="17"/>
      <c r="EU54" s="17"/>
      <c r="EV54" s="17"/>
      <c r="EW54" s="17"/>
      <c r="EX54" s="17"/>
      <c r="EY54" s="17"/>
      <c r="EZ54" s="17"/>
      <c r="FA54" s="17"/>
      <c r="FB54" s="17"/>
      <c r="FC54" s="17"/>
      <c r="FD54" s="17"/>
      <c r="FE54" s="17"/>
      <c r="FF54" s="17"/>
      <c r="FG54" s="17"/>
      <c r="FH54" s="17"/>
      <c r="FI54" s="17"/>
      <c r="FJ54" s="17"/>
      <c r="FK54" s="17"/>
      <c r="FL54" s="17"/>
      <c r="FM54" s="17"/>
      <c r="FN54" s="17"/>
      <c r="FO54" s="17"/>
      <c r="FP54" s="17"/>
      <c r="FQ54" s="17"/>
      <c r="FR54" s="17"/>
      <c r="FS54" s="17"/>
      <c r="FT54" s="17"/>
      <c r="FU54" s="17"/>
      <c r="FV54" s="17"/>
      <c r="FW54" s="17"/>
      <c r="FX54" s="17"/>
      <c r="FY54" s="17"/>
      <c r="FZ54" s="17"/>
      <c r="GA54" s="17"/>
      <c r="GB54" s="17"/>
      <c r="GC54" s="17"/>
      <c r="GD54" s="17"/>
      <c r="GE54" s="17"/>
      <c r="GF54" s="17"/>
      <c r="GG54" s="17"/>
      <c r="GH54" s="17"/>
      <c r="GI54" s="17"/>
      <c r="GJ54" s="17"/>
      <c r="GK54" s="17"/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  <c r="GY54" s="17"/>
      <c r="GZ54" s="17"/>
      <c r="HA54" s="17"/>
      <c r="HB54" s="17"/>
      <c r="HC54" s="17"/>
      <c r="HD54" s="17"/>
      <c r="HE54" s="17"/>
      <c r="HF54" s="17"/>
      <c r="HG54" s="17"/>
      <c r="HH54" s="17"/>
      <c r="HI54" s="17"/>
      <c r="HJ54" s="17"/>
      <c r="HK54" s="17"/>
      <c r="HL54" s="17"/>
      <c r="HM54" s="17"/>
      <c r="HN54" s="17"/>
      <c r="HO54" s="17"/>
      <c r="HP54" s="17"/>
      <c r="HQ54" s="17"/>
      <c r="HR54" s="17"/>
      <c r="HS54" s="17"/>
      <c r="HT54" s="17"/>
    </row>
    <row r="55" spans="2:229" s="18" customFormat="1" ht="22.5" x14ac:dyDescent="0.2">
      <c r="B55" s="71" t="s">
        <v>391</v>
      </c>
      <c r="C55" s="7" t="s">
        <v>690</v>
      </c>
      <c r="D55" s="87" t="s">
        <v>5</v>
      </c>
      <c r="E55" s="87">
        <v>286</v>
      </c>
      <c r="F55" s="87" t="s">
        <v>298</v>
      </c>
      <c r="G55" s="87" t="s">
        <v>208</v>
      </c>
      <c r="H55" s="15">
        <v>96544</v>
      </c>
      <c r="I55" s="128">
        <v>12.63</v>
      </c>
      <c r="J55" s="112">
        <f t="shared" si="11"/>
        <v>3612.1800000000003</v>
      </c>
      <c r="K55" s="16"/>
      <c r="L55" s="16">
        <f t="shared" si="8"/>
        <v>0</v>
      </c>
      <c r="M55" s="122"/>
      <c r="N55" s="16">
        <f t="shared" si="9"/>
        <v>0</v>
      </c>
      <c r="O55" s="16"/>
      <c r="P55" s="16">
        <f t="shared" si="10"/>
        <v>0</v>
      </c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  <c r="AG55" s="69"/>
      <c r="AH55" s="69"/>
      <c r="AI55" s="69"/>
      <c r="AJ55" s="69"/>
      <c r="AK55" s="69"/>
      <c r="AL55" s="69"/>
      <c r="AM55" s="69"/>
      <c r="AN55" s="69"/>
      <c r="AO55" s="69"/>
      <c r="AP55" s="69"/>
      <c r="AQ55" s="69"/>
      <c r="AR55" s="69"/>
      <c r="AS55" s="69"/>
      <c r="AT55" s="69"/>
      <c r="AU55" s="69"/>
      <c r="AV55" s="69"/>
      <c r="AW55" s="69"/>
      <c r="AX55" s="69"/>
      <c r="AY55" s="69"/>
      <c r="AZ55" s="69"/>
      <c r="BA55" s="69"/>
      <c r="BB55" s="69"/>
      <c r="BC55" s="69"/>
      <c r="BD55" s="69"/>
      <c r="BE55" s="69"/>
      <c r="BF55" s="69"/>
      <c r="BG55" s="69"/>
      <c r="BH55" s="6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69"/>
      <c r="BU55" s="69"/>
      <c r="BV55" s="69"/>
      <c r="BW55" s="69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  <c r="EJ55" s="17"/>
      <c r="EK55" s="17"/>
      <c r="EL55" s="17"/>
      <c r="EM55" s="17"/>
      <c r="EN55" s="17"/>
      <c r="EO55" s="17"/>
      <c r="EP55" s="17"/>
      <c r="EQ55" s="17"/>
      <c r="ER55" s="17"/>
      <c r="ES55" s="17"/>
      <c r="ET55" s="17"/>
      <c r="EU55" s="17"/>
      <c r="EV55" s="17"/>
      <c r="EW55" s="17"/>
      <c r="EX55" s="17"/>
      <c r="EY55" s="17"/>
      <c r="EZ55" s="17"/>
      <c r="FA55" s="17"/>
      <c r="FB55" s="17"/>
      <c r="FC55" s="17"/>
      <c r="FD55" s="17"/>
      <c r="FE55" s="17"/>
      <c r="FF55" s="17"/>
      <c r="FG55" s="17"/>
      <c r="FH55" s="17"/>
      <c r="FI55" s="17"/>
      <c r="FJ55" s="17"/>
      <c r="FK55" s="17"/>
      <c r="FL55" s="17"/>
      <c r="FM55" s="17"/>
      <c r="FN55" s="17"/>
      <c r="FO55" s="17"/>
      <c r="FP55" s="17"/>
      <c r="FQ55" s="17"/>
      <c r="FR55" s="17"/>
      <c r="FS55" s="17"/>
      <c r="FT55" s="17"/>
      <c r="FU55" s="17"/>
      <c r="FV55" s="17"/>
      <c r="FW55" s="17"/>
      <c r="FX55" s="17"/>
      <c r="FY55" s="17"/>
      <c r="FZ55" s="17"/>
      <c r="GA55" s="17"/>
      <c r="GB55" s="17"/>
      <c r="GC55" s="17"/>
      <c r="GD55" s="17"/>
      <c r="GE55" s="17"/>
      <c r="GF55" s="17"/>
      <c r="GG55" s="17"/>
      <c r="GH55" s="17"/>
      <c r="GI55" s="17"/>
      <c r="GJ55" s="17"/>
      <c r="GK55" s="17"/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  <c r="HF55" s="17"/>
      <c r="HG55" s="17"/>
      <c r="HH55" s="17"/>
      <c r="HI55" s="17"/>
      <c r="HJ55" s="17"/>
      <c r="HK55" s="17"/>
      <c r="HL55" s="17"/>
      <c r="HM55" s="17"/>
      <c r="HN55" s="17"/>
      <c r="HO55" s="17"/>
      <c r="HP55" s="17"/>
      <c r="HQ55" s="17"/>
      <c r="HR55" s="17"/>
      <c r="HS55" s="17"/>
      <c r="HT55" s="17"/>
    </row>
    <row r="56" spans="2:229" s="18" customFormat="1" ht="33.75" x14ac:dyDescent="0.2">
      <c r="B56" s="71" t="s">
        <v>392</v>
      </c>
      <c r="C56" s="7" t="s">
        <v>297</v>
      </c>
      <c r="D56" s="87" t="s">
        <v>5</v>
      </c>
      <c r="E56" s="87">
        <v>2224</v>
      </c>
      <c r="F56" s="87" t="s">
        <v>298</v>
      </c>
      <c r="G56" s="87" t="s">
        <v>208</v>
      </c>
      <c r="H56" s="15">
        <v>92760</v>
      </c>
      <c r="I56" s="128">
        <v>11.06</v>
      </c>
      <c r="J56" s="112">
        <f t="shared" si="11"/>
        <v>24597.440000000002</v>
      </c>
      <c r="K56" s="16"/>
      <c r="L56" s="16">
        <f t="shared" si="8"/>
        <v>0</v>
      </c>
      <c r="M56" s="122"/>
      <c r="N56" s="16">
        <f t="shared" si="9"/>
        <v>0</v>
      </c>
      <c r="O56" s="16"/>
      <c r="P56" s="16">
        <f t="shared" si="10"/>
        <v>0</v>
      </c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  <c r="DH56" s="17"/>
      <c r="DI56" s="17"/>
      <c r="DJ56" s="17"/>
      <c r="DK56" s="17"/>
      <c r="DL56" s="17"/>
      <c r="DM56" s="17"/>
      <c r="DN56" s="17"/>
      <c r="DO56" s="17"/>
      <c r="DP56" s="17"/>
      <c r="DQ56" s="17"/>
      <c r="DR56" s="17"/>
      <c r="DS56" s="17"/>
      <c r="DT56" s="17"/>
      <c r="DU56" s="17"/>
      <c r="DV56" s="17"/>
      <c r="DW56" s="17"/>
      <c r="DX56" s="17"/>
      <c r="DY56" s="17"/>
      <c r="DZ56" s="17"/>
      <c r="EA56" s="17"/>
      <c r="EB56" s="17"/>
      <c r="EC56" s="17"/>
      <c r="ED56" s="17"/>
      <c r="EE56" s="17"/>
      <c r="EF56" s="17"/>
      <c r="EG56" s="17"/>
      <c r="EH56" s="17"/>
      <c r="EI56" s="17"/>
      <c r="EJ56" s="17"/>
      <c r="EK56" s="17"/>
      <c r="EL56" s="17"/>
      <c r="EM56" s="17"/>
      <c r="EN56" s="17"/>
      <c r="EO56" s="17"/>
      <c r="EP56" s="17"/>
      <c r="EQ56" s="17"/>
      <c r="ER56" s="17"/>
      <c r="ES56" s="17"/>
      <c r="ET56" s="17"/>
      <c r="EU56" s="17"/>
      <c r="EV56" s="17"/>
      <c r="EW56" s="17"/>
      <c r="EX56" s="17"/>
      <c r="EY56" s="17"/>
      <c r="EZ56" s="17"/>
      <c r="FA56" s="17"/>
      <c r="FB56" s="17"/>
      <c r="FC56" s="17"/>
      <c r="FD56" s="17"/>
      <c r="FE56" s="17"/>
      <c r="FF56" s="17"/>
      <c r="FG56" s="17"/>
      <c r="FH56" s="17"/>
      <c r="FI56" s="17"/>
      <c r="FJ56" s="17"/>
      <c r="FK56" s="17"/>
      <c r="FL56" s="17"/>
      <c r="FM56" s="17"/>
      <c r="FN56" s="17"/>
      <c r="FO56" s="17"/>
      <c r="FP56" s="17"/>
      <c r="FQ56" s="17"/>
      <c r="FR56" s="17"/>
      <c r="FS56" s="17"/>
      <c r="FT56" s="17"/>
      <c r="FU56" s="17"/>
      <c r="FV56" s="17"/>
      <c r="FW56" s="17"/>
      <c r="FX56" s="17"/>
      <c r="FY56" s="17"/>
      <c r="FZ56" s="17"/>
      <c r="GA56" s="17"/>
      <c r="GB56" s="17"/>
      <c r="GC56" s="17"/>
      <c r="GD56" s="17"/>
      <c r="GE56" s="17"/>
      <c r="GF56" s="17"/>
      <c r="GG56" s="17"/>
      <c r="GH56" s="17"/>
      <c r="GI56" s="17"/>
      <c r="GJ56" s="17"/>
      <c r="GK56" s="17"/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  <c r="GY56" s="17"/>
      <c r="GZ56" s="17"/>
      <c r="HA56" s="17"/>
      <c r="HB56" s="17"/>
      <c r="HC56" s="17"/>
      <c r="HD56" s="17"/>
      <c r="HE56" s="17"/>
      <c r="HF56" s="17"/>
      <c r="HG56" s="17"/>
      <c r="HH56" s="17"/>
      <c r="HI56" s="17"/>
      <c r="HJ56" s="17"/>
      <c r="HK56" s="17"/>
      <c r="HL56" s="17"/>
      <c r="HM56" s="17"/>
      <c r="HN56" s="17"/>
      <c r="HO56" s="17"/>
      <c r="HP56" s="17"/>
      <c r="HQ56" s="17"/>
      <c r="HR56" s="17"/>
      <c r="HS56" s="17"/>
      <c r="HT56" s="17"/>
    </row>
    <row r="57" spans="2:229" s="18" customFormat="1" ht="33.75" x14ac:dyDescent="0.2">
      <c r="B57" s="71" t="s">
        <v>866</v>
      </c>
      <c r="C57" s="7" t="s">
        <v>300</v>
      </c>
      <c r="D57" s="87" t="s">
        <v>5</v>
      </c>
      <c r="E57" s="87">
        <v>1105</v>
      </c>
      <c r="F57" s="87" t="s">
        <v>298</v>
      </c>
      <c r="G57" s="87" t="s">
        <v>208</v>
      </c>
      <c r="H57" s="15">
        <v>92760</v>
      </c>
      <c r="I57" s="128">
        <v>11.06</v>
      </c>
      <c r="J57" s="112">
        <f t="shared" si="11"/>
        <v>12221.300000000001</v>
      </c>
      <c r="K57" s="16"/>
      <c r="L57" s="16">
        <f t="shared" si="8"/>
        <v>0</v>
      </c>
      <c r="M57" s="122"/>
      <c r="N57" s="16">
        <f t="shared" si="9"/>
        <v>0</v>
      </c>
      <c r="O57" s="16"/>
      <c r="P57" s="16">
        <f t="shared" si="10"/>
        <v>0</v>
      </c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  <c r="DH57" s="17"/>
      <c r="DI57" s="17"/>
      <c r="DJ57" s="17"/>
      <c r="DK57" s="17"/>
      <c r="DL57" s="17"/>
      <c r="DM57" s="17"/>
      <c r="DN57" s="17"/>
      <c r="DO57" s="17"/>
      <c r="DP57" s="17"/>
      <c r="DQ57" s="17"/>
      <c r="DR57" s="17"/>
      <c r="DS57" s="17"/>
      <c r="DT57" s="17"/>
      <c r="DU57" s="17"/>
      <c r="DV57" s="17"/>
      <c r="DW57" s="17"/>
      <c r="DX57" s="17"/>
      <c r="DY57" s="17"/>
      <c r="DZ57" s="17"/>
      <c r="EA57" s="17"/>
      <c r="EB57" s="17"/>
      <c r="EC57" s="17"/>
      <c r="ED57" s="17"/>
      <c r="EE57" s="17"/>
      <c r="EF57" s="17"/>
      <c r="EG57" s="17"/>
      <c r="EH57" s="17"/>
      <c r="EI57" s="17"/>
      <c r="EJ57" s="17"/>
      <c r="EK57" s="17"/>
      <c r="EL57" s="17"/>
      <c r="EM57" s="17"/>
      <c r="EN57" s="17"/>
      <c r="EO57" s="17"/>
      <c r="EP57" s="17"/>
      <c r="EQ57" s="17"/>
      <c r="ER57" s="17"/>
      <c r="ES57" s="17"/>
      <c r="ET57" s="17"/>
      <c r="EU57" s="17"/>
      <c r="EV57" s="17"/>
      <c r="EW57" s="17"/>
      <c r="EX57" s="17"/>
      <c r="EY57" s="17"/>
      <c r="EZ57" s="17"/>
      <c r="FA57" s="17"/>
      <c r="FB57" s="17"/>
      <c r="FC57" s="17"/>
      <c r="FD57" s="17"/>
      <c r="FE57" s="17"/>
      <c r="FF57" s="17"/>
      <c r="FG57" s="17"/>
      <c r="FH57" s="17"/>
      <c r="FI57" s="17"/>
      <c r="FJ57" s="17"/>
      <c r="FK57" s="17"/>
      <c r="FL57" s="17"/>
      <c r="FM57" s="17"/>
      <c r="FN57" s="17"/>
      <c r="FO57" s="17"/>
      <c r="FP57" s="17"/>
      <c r="FQ57" s="17"/>
      <c r="FR57" s="17"/>
      <c r="FS57" s="17"/>
      <c r="FT57" s="17"/>
      <c r="FU57" s="17"/>
      <c r="FV57" s="17"/>
      <c r="FW57" s="17"/>
      <c r="FX57" s="17"/>
      <c r="FY57" s="17"/>
      <c r="FZ57" s="17"/>
      <c r="GA57" s="17"/>
      <c r="GB57" s="17"/>
      <c r="GC57" s="17"/>
      <c r="GD57" s="17"/>
      <c r="GE57" s="17"/>
      <c r="GF57" s="17"/>
      <c r="GG57" s="17"/>
      <c r="GH57" s="17"/>
      <c r="GI57" s="17"/>
      <c r="GJ57" s="17"/>
      <c r="GK57" s="17"/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  <c r="GY57" s="17"/>
      <c r="GZ57" s="17"/>
      <c r="HA57" s="17"/>
      <c r="HB57" s="17"/>
      <c r="HC57" s="17"/>
      <c r="HD57" s="17"/>
      <c r="HE57" s="17"/>
      <c r="HF57" s="17"/>
      <c r="HG57" s="17"/>
      <c r="HH57" s="17"/>
      <c r="HI57" s="17"/>
      <c r="HJ57" s="17"/>
      <c r="HK57" s="17"/>
      <c r="HL57" s="17"/>
      <c r="HM57" s="17"/>
      <c r="HN57" s="17"/>
      <c r="HO57" s="17"/>
      <c r="HP57" s="17"/>
      <c r="HQ57" s="17"/>
    </row>
    <row r="58" spans="2:229" s="18" customFormat="1" ht="18" customHeight="1" x14ac:dyDescent="0.2">
      <c r="B58" s="86"/>
      <c r="C58" s="25" t="s">
        <v>69</v>
      </c>
      <c r="D58" s="87"/>
      <c r="E58" s="87"/>
      <c r="F58" s="87"/>
      <c r="G58" s="87"/>
      <c r="H58" s="15"/>
      <c r="I58" s="16"/>
      <c r="J58" s="113">
        <f>SUBTOTAL(9,J47:J57)</f>
        <v>114798.90999999999</v>
      </c>
      <c r="K58" s="16"/>
      <c r="L58" s="118">
        <f>SUBTOTAL(9,L47:L57)</f>
        <v>0</v>
      </c>
      <c r="M58" s="122"/>
      <c r="N58" s="118">
        <f>SUBTOTAL(9,N47:N57)</f>
        <v>0</v>
      </c>
      <c r="O58" s="16"/>
      <c r="P58" s="118">
        <f>SUBTOTAL(9,P47:P57)</f>
        <v>0</v>
      </c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  <c r="HF58" s="17"/>
      <c r="HG58" s="17"/>
      <c r="HH58" s="17"/>
      <c r="HI58" s="17"/>
      <c r="HJ58" s="17"/>
      <c r="HK58" s="17"/>
      <c r="HL58" s="17"/>
      <c r="HM58" s="17"/>
      <c r="HN58" s="17"/>
      <c r="HO58" s="17"/>
      <c r="HP58" s="17"/>
      <c r="HQ58" s="17"/>
      <c r="HR58" s="17"/>
      <c r="HS58" s="17"/>
      <c r="HT58" s="17"/>
      <c r="HU58" s="17"/>
    </row>
    <row r="59" spans="2:229" x14ac:dyDescent="0.2">
      <c r="B59" s="32" t="s">
        <v>394</v>
      </c>
      <c r="C59" s="28" t="s">
        <v>382</v>
      </c>
      <c r="D59" s="36"/>
      <c r="E59" s="36"/>
      <c r="F59" s="36"/>
      <c r="G59" s="36"/>
      <c r="H59" s="36"/>
      <c r="I59" s="36"/>
      <c r="J59" s="111"/>
      <c r="K59" s="36"/>
      <c r="L59" s="36"/>
      <c r="M59" s="123"/>
      <c r="N59" s="36"/>
      <c r="O59" s="36"/>
      <c r="P59" s="36"/>
    </row>
    <row r="60" spans="2:229" s="18" customFormat="1" ht="22.5" x14ac:dyDescent="0.2">
      <c r="B60" s="67" t="s">
        <v>395</v>
      </c>
      <c r="C60" s="7" t="s">
        <v>695</v>
      </c>
      <c r="D60" s="66" t="s">
        <v>5</v>
      </c>
      <c r="E60" s="66">
        <v>151</v>
      </c>
      <c r="F60" s="66" t="s">
        <v>30</v>
      </c>
      <c r="G60" s="66" t="s">
        <v>22</v>
      </c>
      <c r="H60" s="15" t="s">
        <v>294</v>
      </c>
      <c r="I60" s="128">
        <v>429.87</v>
      </c>
      <c r="J60" s="112">
        <f>I60*E60</f>
        <v>64910.37</v>
      </c>
      <c r="K60" s="16"/>
      <c r="L60" s="16">
        <f t="shared" ref="L60:L70" si="12">ROUND(K60*$I60,2)</f>
        <v>0</v>
      </c>
      <c r="M60" s="122"/>
      <c r="N60" s="16">
        <f t="shared" ref="N60:N70" si="13">ROUND(M60*$I60,2)</f>
        <v>0</v>
      </c>
      <c r="O60" s="16"/>
      <c r="P60" s="16">
        <f t="shared" ref="P60:P70" si="14">ROUND(O60*$I60,2)</f>
        <v>0</v>
      </c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  <c r="EJ60" s="17"/>
      <c r="EK60" s="17"/>
      <c r="EL60" s="17"/>
      <c r="EM60" s="17"/>
      <c r="EN60" s="17"/>
      <c r="EO60" s="17"/>
      <c r="EP60" s="17"/>
      <c r="EQ60" s="17"/>
      <c r="ER60" s="17"/>
      <c r="ES60" s="17"/>
      <c r="ET60" s="17"/>
      <c r="EU60" s="17"/>
      <c r="EV60" s="17"/>
      <c r="EW60" s="17"/>
      <c r="EX60" s="17"/>
      <c r="EY60" s="17"/>
      <c r="EZ60" s="17"/>
      <c r="FA60" s="17"/>
      <c r="FB60" s="17"/>
      <c r="FC60" s="17"/>
      <c r="FD60" s="17"/>
      <c r="FE60" s="17"/>
      <c r="FF60" s="17"/>
      <c r="FG60" s="17"/>
      <c r="FH60" s="17"/>
      <c r="FI60" s="17"/>
      <c r="FJ60" s="17"/>
      <c r="FK60" s="17"/>
      <c r="FL60" s="17"/>
      <c r="FM60" s="17"/>
      <c r="FN60" s="17"/>
      <c r="FO60" s="17"/>
      <c r="FP60" s="17"/>
      <c r="FQ60" s="17"/>
      <c r="FR60" s="17"/>
      <c r="FS60" s="17"/>
      <c r="FT60" s="17"/>
      <c r="FU60" s="17"/>
      <c r="FV60" s="17"/>
      <c r="FW60" s="17"/>
      <c r="FX60" s="17"/>
      <c r="FY60" s="17"/>
      <c r="FZ60" s="17"/>
      <c r="GA60" s="17"/>
      <c r="GB60" s="17"/>
      <c r="GC60" s="17"/>
      <c r="GD60" s="17"/>
      <c r="GE60" s="17"/>
      <c r="GF60" s="17"/>
      <c r="GG60" s="17"/>
      <c r="GH60" s="17"/>
      <c r="GI60" s="17"/>
      <c r="GJ60" s="17"/>
      <c r="GK60" s="17"/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  <c r="HF60" s="17"/>
      <c r="HG60" s="17"/>
      <c r="HH60" s="17"/>
      <c r="HI60" s="17"/>
      <c r="HJ60" s="17"/>
      <c r="HK60" s="17"/>
      <c r="HL60" s="17"/>
      <c r="HM60" s="17"/>
      <c r="HN60" s="17"/>
      <c r="HO60" s="17"/>
      <c r="HP60" s="17"/>
      <c r="HQ60" s="17"/>
      <c r="HR60" s="17"/>
      <c r="HS60" s="17"/>
      <c r="HT60" s="17"/>
      <c r="HU60" s="17"/>
    </row>
    <row r="61" spans="2:229" s="18" customFormat="1" ht="22.5" x14ac:dyDescent="0.2">
      <c r="B61" s="67" t="s">
        <v>396</v>
      </c>
      <c r="C61" s="7" t="s">
        <v>696</v>
      </c>
      <c r="D61" s="66" t="s">
        <v>5</v>
      </c>
      <c r="E61" s="66">
        <v>706</v>
      </c>
      <c r="F61" s="66" t="s">
        <v>29</v>
      </c>
      <c r="G61" s="66" t="s">
        <v>22</v>
      </c>
      <c r="H61" s="15" t="s">
        <v>296</v>
      </c>
      <c r="I61" s="128">
        <v>34.32</v>
      </c>
      <c r="J61" s="112">
        <f t="shared" ref="J61:J70" si="15">I61*E61</f>
        <v>24229.920000000002</v>
      </c>
      <c r="K61" s="16"/>
      <c r="L61" s="16">
        <f t="shared" si="12"/>
        <v>0</v>
      </c>
      <c r="M61" s="122"/>
      <c r="N61" s="16">
        <f t="shared" si="13"/>
        <v>0</v>
      </c>
      <c r="O61" s="16"/>
      <c r="P61" s="16">
        <f t="shared" si="14"/>
        <v>0</v>
      </c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  <c r="EJ61" s="17"/>
      <c r="EK61" s="17"/>
      <c r="EL61" s="17"/>
      <c r="EM61" s="17"/>
      <c r="EN61" s="17"/>
      <c r="EO61" s="17"/>
      <c r="EP61" s="17"/>
      <c r="EQ61" s="17"/>
      <c r="ER61" s="17"/>
      <c r="ES61" s="17"/>
      <c r="ET61" s="17"/>
      <c r="EU61" s="17"/>
      <c r="EV61" s="17"/>
      <c r="EW61" s="17"/>
      <c r="EX61" s="17"/>
      <c r="EY61" s="17"/>
      <c r="EZ61" s="17"/>
      <c r="FA61" s="17"/>
      <c r="FB61" s="17"/>
      <c r="FC61" s="17"/>
      <c r="FD61" s="17"/>
      <c r="FE61" s="17"/>
      <c r="FF61" s="17"/>
      <c r="FG61" s="17"/>
      <c r="FH61" s="17"/>
      <c r="FI61" s="17"/>
      <c r="FJ61" s="17"/>
      <c r="FK61" s="17"/>
      <c r="FL61" s="17"/>
      <c r="FM61" s="17"/>
      <c r="FN61" s="17"/>
      <c r="FO61" s="17"/>
      <c r="FP61" s="17"/>
      <c r="FQ61" s="17"/>
      <c r="FR61" s="17"/>
      <c r="FS61" s="17"/>
      <c r="FT61" s="17"/>
      <c r="FU61" s="17"/>
      <c r="FV61" s="17"/>
      <c r="FW61" s="17"/>
      <c r="FX61" s="17"/>
      <c r="FY61" s="17"/>
      <c r="FZ61" s="17"/>
      <c r="GA61" s="17"/>
      <c r="GB61" s="17"/>
      <c r="GC61" s="17"/>
      <c r="GD61" s="17"/>
      <c r="GE61" s="17"/>
      <c r="GF61" s="17"/>
      <c r="GG61" s="17"/>
      <c r="GH61" s="17"/>
      <c r="GI61" s="17"/>
      <c r="GJ61" s="17"/>
      <c r="GK61" s="17"/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  <c r="HF61" s="17"/>
      <c r="HG61" s="17"/>
      <c r="HH61" s="17"/>
      <c r="HI61" s="17"/>
      <c r="HJ61" s="17"/>
      <c r="HK61" s="17"/>
      <c r="HL61" s="17"/>
      <c r="HM61" s="17"/>
      <c r="HN61" s="17"/>
      <c r="HO61" s="17"/>
      <c r="HP61" s="17"/>
      <c r="HQ61" s="17"/>
      <c r="HR61" s="17"/>
      <c r="HS61" s="17"/>
      <c r="HT61" s="17"/>
      <c r="HU61" s="17"/>
    </row>
    <row r="62" spans="2:229" s="18" customFormat="1" ht="22.5" x14ac:dyDescent="0.2">
      <c r="B62" s="86" t="s">
        <v>867</v>
      </c>
      <c r="C62" s="7" t="s">
        <v>841</v>
      </c>
      <c r="D62" s="87" t="s">
        <v>5</v>
      </c>
      <c r="E62" s="87">
        <v>275</v>
      </c>
      <c r="F62" s="87" t="s">
        <v>29</v>
      </c>
      <c r="G62" s="87" t="s">
        <v>22</v>
      </c>
      <c r="H62" s="15" t="s">
        <v>840</v>
      </c>
      <c r="I62" s="128">
        <v>6.31</v>
      </c>
      <c r="J62" s="112">
        <f t="shared" si="15"/>
        <v>1735.25</v>
      </c>
      <c r="K62" s="16"/>
      <c r="L62" s="16">
        <f t="shared" si="12"/>
        <v>0</v>
      </c>
      <c r="M62" s="122"/>
      <c r="N62" s="16">
        <f t="shared" si="13"/>
        <v>0</v>
      </c>
      <c r="O62" s="16"/>
      <c r="P62" s="16">
        <f t="shared" si="14"/>
        <v>0</v>
      </c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</row>
    <row r="63" spans="2:229" s="18" customFormat="1" ht="33.75" x14ac:dyDescent="0.2">
      <c r="B63" s="86" t="s">
        <v>868</v>
      </c>
      <c r="C63" s="7" t="s">
        <v>301</v>
      </c>
      <c r="D63" s="66" t="s">
        <v>5</v>
      </c>
      <c r="E63" s="66">
        <v>2860</v>
      </c>
      <c r="F63" s="66" t="s">
        <v>298</v>
      </c>
      <c r="G63" s="66" t="s">
        <v>208</v>
      </c>
      <c r="H63" s="15">
        <v>92766</v>
      </c>
      <c r="I63" s="128">
        <v>8.33</v>
      </c>
      <c r="J63" s="112">
        <f t="shared" si="15"/>
        <v>23823.8</v>
      </c>
      <c r="K63" s="16"/>
      <c r="L63" s="16">
        <f t="shared" si="12"/>
        <v>0</v>
      </c>
      <c r="M63" s="122"/>
      <c r="N63" s="16">
        <f t="shared" si="13"/>
        <v>0</v>
      </c>
      <c r="O63" s="16"/>
      <c r="P63" s="16">
        <f t="shared" si="14"/>
        <v>0</v>
      </c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</row>
    <row r="64" spans="2:229" s="18" customFormat="1" ht="33.75" x14ac:dyDescent="0.2">
      <c r="B64" s="86" t="s">
        <v>869</v>
      </c>
      <c r="C64" s="7" t="s">
        <v>770</v>
      </c>
      <c r="D64" s="66" t="s">
        <v>5</v>
      </c>
      <c r="E64" s="66">
        <v>84</v>
      </c>
      <c r="F64" s="66" t="s">
        <v>298</v>
      </c>
      <c r="G64" s="66" t="s">
        <v>208</v>
      </c>
      <c r="H64" s="15">
        <v>92765</v>
      </c>
      <c r="I64" s="128">
        <v>8.51</v>
      </c>
      <c r="J64" s="112">
        <f t="shared" si="15"/>
        <v>714.84</v>
      </c>
      <c r="K64" s="16"/>
      <c r="L64" s="16">
        <f t="shared" si="12"/>
        <v>0</v>
      </c>
      <c r="M64" s="122"/>
      <c r="N64" s="16">
        <f t="shared" si="13"/>
        <v>0</v>
      </c>
      <c r="O64" s="16"/>
      <c r="P64" s="16">
        <f t="shared" si="14"/>
        <v>0</v>
      </c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  <c r="HF64" s="17"/>
      <c r="HG64" s="17"/>
      <c r="HH64" s="17"/>
      <c r="HI64" s="17"/>
      <c r="HJ64" s="17"/>
      <c r="HK64" s="17"/>
      <c r="HL64" s="17"/>
      <c r="HM64" s="17"/>
      <c r="HN64" s="17"/>
      <c r="HO64" s="17"/>
      <c r="HP64" s="17"/>
      <c r="HQ64" s="17"/>
      <c r="HR64" s="17"/>
      <c r="HS64" s="17"/>
      <c r="HT64" s="17"/>
      <c r="HU64" s="17"/>
    </row>
    <row r="65" spans="2:229" s="18" customFormat="1" ht="33.75" x14ac:dyDescent="0.2">
      <c r="B65" s="86" t="s">
        <v>870</v>
      </c>
      <c r="C65" s="7" t="s">
        <v>302</v>
      </c>
      <c r="D65" s="66" t="s">
        <v>5</v>
      </c>
      <c r="E65" s="66">
        <v>4952</v>
      </c>
      <c r="F65" s="66" t="s">
        <v>298</v>
      </c>
      <c r="G65" s="66" t="s">
        <v>208</v>
      </c>
      <c r="H65" s="15">
        <v>92765</v>
      </c>
      <c r="I65" s="128">
        <v>8.51</v>
      </c>
      <c r="J65" s="112">
        <f t="shared" si="15"/>
        <v>42141.52</v>
      </c>
      <c r="K65" s="16"/>
      <c r="L65" s="16">
        <f t="shared" si="12"/>
        <v>0</v>
      </c>
      <c r="M65" s="122"/>
      <c r="N65" s="16">
        <f t="shared" si="13"/>
        <v>0</v>
      </c>
      <c r="O65" s="16"/>
      <c r="P65" s="16">
        <f t="shared" si="14"/>
        <v>0</v>
      </c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</row>
    <row r="66" spans="2:229" s="18" customFormat="1" ht="33.75" x14ac:dyDescent="0.2">
      <c r="B66" s="86" t="s">
        <v>871</v>
      </c>
      <c r="C66" s="7" t="s">
        <v>303</v>
      </c>
      <c r="D66" s="66" t="s">
        <v>5</v>
      </c>
      <c r="E66" s="66">
        <v>7510</v>
      </c>
      <c r="F66" s="66" t="s">
        <v>298</v>
      </c>
      <c r="G66" s="66" t="s">
        <v>208</v>
      </c>
      <c r="H66" s="15">
        <v>92764</v>
      </c>
      <c r="I66" s="128">
        <v>7.55</v>
      </c>
      <c r="J66" s="112">
        <f t="shared" si="15"/>
        <v>56700.5</v>
      </c>
      <c r="K66" s="16"/>
      <c r="L66" s="16">
        <f t="shared" si="12"/>
        <v>0</v>
      </c>
      <c r="M66" s="122"/>
      <c r="N66" s="16">
        <f t="shared" si="13"/>
        <v>0</v>
      </c>
      <c r="O66" s="16"/>
      <c r="P66" s="16">
        <f t="shared" si="14"/>
        <v>0</v>
      </c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</row>
    <row r="67" spans="2:229" s="18" customFormat="1" ht="33.75" x14ac:dyDescent="0.2">
      <c r="B67" s="86" t="s">
        <v>872</v>
      </c>
      <c r="C67" s="7" t="s">
        <v>297</v>
      </c>
      <c r="D67" s="66" t="s">
        <v>5</v>
      </c>
      <c r="E67" s="66">
        <v>4332</v>
      </c>
      <c r="F67" s="66" t="s">
        <v>298</v>
      </c>
      <c r="G67" s="66" t="s">
        <v>208</v>
      </c>
      <c r="H67" s="15">
        <v>92763</v>
      </c>
      <c r="I67" s="128">
        <v>7.91</v>
      </c>
      <c r="J67" s="112">
        <f t="shared" si="15"/>
        <v>34266.120000000003</v>
      </c>
      <c r="K67" s="16"/>
      <c r="L67" s="16">
        <f t="shared" si="12"/>
        <v>0</v>
      </c>
      <c r="M67" s="122"/>
      <c r="N67" s="16">
        <f t="shared" si="13"/>
        <v>0</v>
      </c>
      <c r="O67" s="16"/>
      <c r="P67" s="16">
        <f t="shared" si="14"/>
        <v>0</v>
      </c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  <c r="HF67" s="17"/>
      <c r="HG67" s="17"/>
      <c r="HH67" s="17"/>
      <c r="HI67" s="17"/>
      <c r="HJ67" s="17"/>
      <c r="HK67" s="17"/>
      <c r="HL67" s="17"/>
      <c r="HM67" s="17"/>
      <c r="HN67" s="17"/>
      <c r="HO67" s="17"/>
      <c r="HP67" s="17"/>
      <c r="HQ67" s="17"/>
      <c r="HR67" s="17"/>
      <c r="HS67" s="17"/>
      <c r="HT67" s="17"/>
      <c r="HU67" s="17"/>
    </row>
    <row r="68" spans="2:229" s="18" customFormat="1" ht="33.75" x14ac:dyDescent="0.2">
      <c r="B68" s="86" t="s">
        <v>873</v>
      </c>
      <c r="C68" s="7" t="s">
        <v>299</v>
      </c>
      <c r="D68" s="66" t="s">
        <v>5</v>
      </c>
      <c r="E68" s="66">
        <v>80</v>
      </c>
      <c r="F68" s="66" t="s">
        <v>298</v>
      </c>
      <c r="G68" s="66" t="s">
        <v>208</v>
      </c>
      <c r="H68" s="15">
        <v>92762</v>
      </c>
      <c r="I68" s="128">
        <v>9.36</v>
      </c>
      <c r="J68" s="112">
        <f t="shared" si="15"/>
        <v>748.8</v>
      </c>
      <c r="K68" s="16"/>
      <c r="L68" s="16">
        <f t="shared" si="12"/>
        <v>0</v>
      </c>
      <c r="M68" s="122"/>
      <c r="N68" s="16">
        <f t="shared" si="13"/>
        <v>0</v>
      </c>
      <c r="O68" s="16"/>
      <c r="P68" s="16">
        <f t="shared" si="14"/>
        <v>0</v>
      </c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  <c r="GB68" s="17"/>
      <c r="GC68" s="17"/>
      <c r="GD68" s="17"/>
      <c r="GE68" s="17"/>
      <c r="GF68" s="17"/>
      <c r="GG68" s="17"/>
      <c r="GH68" s="17"/>
      <c r="GI68" s="17"/>
      <c r="GJ68" s="17"/>
      <c r="GK68" s="17"/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  <c r="HF68" s="17"/>
      <c r="HG68" s="17"/>
      <c r="HH68" s="17"/>
      <c r="HI68" s="17"/>
      <c r="HJ68" s="17"/>
      <c r="HK68" s="17"/>
      <c r="HL68" s="17"/>
      <c r="HM68" s="17"/>
      <c r="HN68" s="17"/>
      <c r="HO68" s="17"/>
      <c r="HP68" s="17"/>
      <c r="HQ68" s="17"/>
      <c r="HR68" s="17"/>
      <c r="HS68" s="17"/>
      <c r="HT68" s="17"/>
      <c r="HU68" s="17"/>
    </row>
    <row r="69" spans="2:229" s="18" customFormat="1" ht="33.75" x14ac:dyDescent="0.2">
      <c r="B69" s="86" t="s">
        <v>874</v>
      </c>
      <c r="C69" s="7" t="s">
        <v>300</v>
      </c>
      <c r="D69" s="66" t="s">
        <v>5</v>
      </c>
      <c r="E69" s="66">
        <v>50</v>
      </c>
      <c r="F69" s="66" t="s">
        <v>298</v>
      </c>
      <c r="G69" s="66" t="s">
        <v>208</v>
      </c>
      <c r="H69" s="15">
        <v>92760</v>
      </c>
      <c r="I69" s="128">
        <v>11.06</v>
      </c>
      <c r="J69" s="112">
        <f t="shared" si="15"/>
        <v>553</v>
      </c>
      <c r="K69" s="16"/>
      <c r="L69" s="16">
        <f t="shared" si="12"/>
        <v>0</v>
      </c>
      <c r="M69" s="122"/>
      <c r="N69" s="16">
        <f t="shared" si="13"/>
        <v>0</v>
      </c>
      <c r="O69" s="16"/>
      <c r="P69" s="16">
        <f t="shared" si="14"/>
        <v>0</v>
      </c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7"/>
      <c r="DQ69" s="17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7"/>
      <c r="EG69" s="17"/>
      <c r="EH69" s="17"/>
      <c r="EI69" s="17"/>
      <c r="EJ69" s="17"/>
      <c r="EK69" s="17"/>
      <c r="EL69" s="17"/>
      <c r="EM69" s="17"/>
      <c r="EN69" s="17"/>
      <c r="EO69" s="17"/>
      <c r="EP69" s="17"/>
      <c r="EQ69" s="17"/>
      <c r="ER69" s="17"/>
      <c r="ES69" s="17"/>
      <c r="ET69" s="17"/>
      <c r="EU69" s="17"/>
      <c r="EV69" s="17"/>
      <c r="EW69" s="17"/>
      <c r="EX69" s="17"/>
      <c r="EY69" s="17"/>
      <c r="EZ69" s="17"/>
      <c r="FA69" s="17"/>
      <c r="FB69" s="17"/>
      <c r="FC69" s="17"/>
      <c r="FD69" s="17"/>
      <c r="FE69" s="17"/>
      <c r="FF69" s="17"/>
      <c r="FG69" s="17"/>
      <c r="FH69" s="17"/>
      <c r="FI69" s="17"/>
      <c r="FJ69" s="17"/>
      <c r="FK69" s="17"/>
      <c r="FL69" s="17"/>
      <c r="FM69" s="17"/>
      <c r="FN69" s="17"/>
      <c r="FO69" s="17"/>
      <c r="FP69" s="17"/>
      <c r="FQ69" s="17"/>
      <c r="FR69" s="17"/>
      <c r="FS69" s="17"/>
      <c r="FT69" s="17"/>
      <c r="FU69" s="17"/>
      <c r="FV69" s="17"/>
      <c r="FW69" s="17"/>
      <c r="FX69" s="17"/>
      <c r="FY69" s="17"/>
      <c r="FZ69" s="17"/>
      <c r="GA69" s="17"/>
      <c r="GB69" s="17"/>
      <c r="GC69" s="17"/>
      <c r="GD69" s="17"/>
      <c r="GE69" s="17"/>
      <c r="GF69" s="17"/>
      <c r="GG69" s="17"/>
      <c r="GH69" s="17"/>
      <c r="GI69" s="17"/>
      <c r="GJ69" s="17"/>
      <c r="GK69" s="17"/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  <c r="GY69" s="17"/>
      <c r="GZ69" s="17"/>
      <c r="HA69" s="17"/>
      <c r="HB69" s="17"/>
      <c r="HC69" s="17"/>
      <c r="HD69" s="17"/>
      <c r="HE69" s="17"/>
      <c r="HF69" s="17"/>
      <c r="HG69" s="17"/>
      <c r="HH69" s="17"/>
      <c r="HI69" s="17"/>
      <c r="HJ69" s="17"/>
      <c r="HK69" s="17"/>
      <c r="HL69" s="17"/>
      <c r="HM69" s="17"/>
      <c r="HN69" s="17"/>
      <c r="HO69" s="17"/>
      <c r="HP69" s="17"/>
      <c r="HQ69" s="17"/>
      <c r="HR69" s="17"/>
      <c r="HS69" s="17"/>
      <c r="HT69" s="17"/>
      <c r="HU69" s="17"/>
    </row>
    <row r="70" spans="2:229" s="18" customFormat="1" ht="33.75" x14ac:dyDescent="0.2">
      <c r="B70" s="86" t="s">
        <v>875</v>
      </c>
      <c r="C70" s="7" t="s">
        <v>304</v>
      </c>
      <c r="D70" s="66" t="s">
        <v>5</v>
      </c>
      <c r="E70" s="66">
        <v>2284</v>
      </c>
      <c r="F70" s="66" t="s">
        <v>298</v>
      </c>
      <c r="G70" s="66" t="s">
        <v>208</v>
      </c>
      <c r="H70" s="15">
        <v>92759</v>
      </c>
      <c r="I70" s="128">
        <v>11.63</v>
      </c>
      <c r="J70" s="112">
        <f t="shared" si="15"/>
        <v>26562.920000000002</v>
      </c>
      <c r="K70" s="16"/>
      <c r="L70" s="16">
        <f t="shared" si="12"/>
        <v>0</v>
      </c>
      <c r="M70" s="122"/>
      <c r="N70" s="16">
        <f t="shared" si="13"/>
        <v>0</v>
      </c>
      <c r="O70" s="16"/>
      <c r="P70" s="16">
        <f t="shared" si="14"/>
        <v>0</v>
      </c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  <c r="EF70" s="17"/>
      <c r="EG70" s="17"/>
      <c r="EH70" s="17"/>
      <c r="EI70" s="17"/>
      <c r="EJ70" s="17"/>
      <c r="EK70" s="17"/>
      <c r="EL70" s="17"/>
      <c r="EM70" s="17"/>
      <c r="EN70" s="17"/>
      <c r="EO70" s="17"/>
      <c r="EP70" s="17"/>
      <c r="EQ70" s="17"/>
      <c r="ER70" s="17"/>
      <c r="ES70" s="17"/>
      <c r="ET70" s="17"/>
      <c r="EU70" s="17"/>
      <c r="EV70" s="17"/>
      <c r="EW70" s="17"/>
      <c r="EX70" s="17"/>
      <c r="EY70" s="17"/>
      <c r="EZ70" s="17"/>
      <c r="FA70" s="17"/>
      <c r="FB70" s="17"/>
      <c r="FC70" s="17"/>
      <c r="FD70" s="17"/>
      <c r="FE70" s="17"/>
      <c r="FF70" s="17"/>
      <c r="FG70" s="17"/>
      <c r="FH70" s="17"/>
      <c r="FI70" s="17"/>
      <c r="FJ70" s="17"/>
      <c r="FK70" s="17"/>
      <c r="FL70" s="17"/>
      <c r="FM70" s="17"/>
      <c r="FN70" s="17"/>
      <c r="FO70" s="17"/>
      <c r="FP70" s="17"/>
      <c r="FQ70" s="17"/>
      <c r="FR70" s="17"/>
      <c r="FS70" s="17"/>
      <c r="FT70" s="17"/>
      <c r="FU70" s="17"/>
      <c r="FV70" s="17"/>
      <c r="FW70" s="17"/>
      <c r="FX70" s="17"/>
      <c r="FY70" s="17"/>
      <c r="FZ70" s="17"/>
      <c r="GA70" s="17"/>
      <c r="GB70" s="17"/>
      <c r="GC70" s="17"/>
      <c r="GD70" s="17"/>
      <c r="GE70" s="17"/>
      <c r="GF70" s="17"/>
      <c r="GG70" s="17"/>
      <c r="GH70" s="17"/>
      <c r="GI70" s="17"/>
      <c r="GJ70" s="17"/>
      <c r="GK70" s="17"/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  <c r="GY70" s="17"/>
      <c r="GZ70" s="17"/>
      <c r="HA70" s="17"/>
      <c r="HB70" s="17"/>
      <c r="HC70" s="17"/>
      <c r="HD70" s="17"/>
      <c r="HE70" s="17"/>
      <c r="HF70" s="17"/>
      <c r="HG70" s="17"/>
      <c r="HH70" s="17"/>
      <c r="HI70" s="17"/>
      <c r="HJ70" s="17"/>
      <c r="HK70" s="17"/>
      <c r="HL70" s="17"/>
      <c r="HM70" s="17"/>
      <c r="HN70" s="17"/>
      <c r="HO70" s="17"/>
      <c r="HP70" s="17"/>
      <c r="HQ70" s="17"/>
      <c r="HR70" s="17"/>
    </row>
    <row r="71" spans="2:229" s="18" customFormat="1" ht="18" customHeight="1" x14ac:dyDescent="0.2">
      <c r="B71" s="67"/>
      <c r="C71" s="25" t="s">
        <v>69</v>
      </c>
      <c r="D71" s="66"/>
      <c r="E71" s="66"/>
      <c r="F71" s="66"/>
      <c r="G71" s="66"/>
      <c r="H71" s="15"/>
      <c r="I71" s="16"/>
      <c r="J71" s="113">
        <f>SUBTOTAL(9,J60:J70)</f>
        <v>276387.03999999998</v>
      </c>
      <c r="K71" s="16"/>
      <c r="L71" s="118">
        <f>SUBTOTAL(9,L60:L70)</f>
        <v>0</v>
      </c>
      <c r="M71" s="122"/>
      <c r="N71" s="118">
        <f>SUBTOTAL(9,N60:N70)</f>
        <v>0</v>
      </c>
      <c r="O71" s="16"/>
      <c r="P71" s="118">
        <f>SUBTOTAL(9,P60:P70)</f>
        <v>0</v>
      </c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  <c r="HF71" s="17"/>
      <c r="HG71" s="17"/>
      <c r="HH71" s="17"/>
      <c r="HI71" s="17"/>
      <c r="HJ71" s="17"/>
      <c r="HK71" s="17"/>
      <c r="HL71" s="17"/>
      <c r="HM71" s="17"/>
      <c r="HN71" s="17"/>
      <c r="HO71" s="17"/>
      <c r="HP71" s="17"/>
      <c r="HQ71" s="17"/>
      <c r="HR71" s="17"/>
    </row>
    <row r="72" spans="2:229" x14ac:dyDescent="0.2">
      <c r="B72" s="32" t="s">
        <v>771</v>
      </c>
      <c r="C72" s="28" t="s">
        <v>393</v>
      </c>
      <c r="D72" s="36"/>
      <c r="E72" s="36"/>
      <c r="F72" s="36"/>
      <c r="G72" s="36"/>
      <c r="H72" s="36"/>
      <c r="I72" s="36"/>
      <c r="J72" s="111"/>
      <c r="K72" s="36"/>
      <c r="L72" s="36"/>
      <c r="M72" s="123"/>
      <c r="N72" s="36"/>
      <c r="O72" s="36"/>
      <c r="P72" s="36"/>
    </row>
    <row r="73" spans="2:229" s="18" customFormat="1" ht="33.75" customHeight="1" x14ac:dyDescent="0.2">
      <c r="B73" s="67" t="s">
        <v>820</v>
      </c>
      <c r="C73" s="7" t="s">
        <v>1132</v>
      </c>
      <c r="D73" s="66" t="s">
        <v>5</v>
      </c>
      <c r="E73" s="66">
        <v>5.18</v>
      </c>
      <c r="F73" s="66" t="s">
        <v>30</v>
      </c>
      <c r="G73" s="66" t="s">
        <v>22</v>
      </c>
      <c r="H73" s="126" t="s">
        <v>1131</v>
      </c>
      <c r="I73" s="128">
        <v>1953.29</v>
      </c>
      <c r="J73" s="112">
        <f>I73*E73</f>
        <v>10118.0422</v>
      </c>
      <c r="K73" s="16"/>
      <c r="L73" s="16">
        <f>ROUND(K73*$I73,2)</f>
        <v>0</v>
      </c>
      <c r="M73" s="122"/>
      <c r="N73" s="16">
        <f>ROUND(M73*$I73,2)</f>
        <v>0</v>
      </c>
      <c r="O73" s="16"/>
      <c r="P73" s="16">
        <f>ROUND(O73*$I73,2)</f>
        <v>0</v>
      </c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7"/>
      <c r="DR73" s="17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7"/>
      <c r="EI73" s="17"/>
      <c r="EJ73" s="17"/>
      <c r="EK73" s="17"/>
      <c r="EL73" s="17"/>
      <c r="EM73" s="17"/>
      <c r="EN73" s="17"/>
      <c r="EO73" s="17"/>
      <c r="EP73" s="17"/>
      <c r="EQ73" s="17"/>
      <c r="ER73" s="17"/>
      <c r="ES73" s="17"/>
      <c r="ET73" s="17"/>
      <c r="EU73" s="17"/>
      <c r="EV73" s="17"/>
      <c r="EW73" s="17"/>
      <c r="EX73" s="17"/>
      <c r="EY73" s="17"/>
      <c r="EZ73" s="17"/>
      <c r="FA73" s="17"/>
      <c r="FB73" s="17"/>
      <c r="FC73" s="17"/>
      <c r="FD73" s="17"/>
      <c r="FE73" s="17"/>
      <c r="FF73" s="17"/>
      <c r="FG73" s="17"/>
      <c r="FH73" s="17"/>
      <c r="FI73" s="17"/>
      <c r="FJ73" s="17"/>
      <c r="FK73" s="17"/>
      <c r="FL73" s="17"/>
      <c r="FM73" s="17"/>
      <c r="FN73" s="17"/>
      <c r="FO73" s="17"/>
      <c r="FP73" s="17"/>
      <c r="FQ73" s="17"/>
      <c r="FR73" s="17"/>
      <c r="FS73" s="17"/>
      <c r="FT73" s="17"/>
      <c r="FU73" s="17"/>
      <c r="FV73" s="17"/>
      <c r="FW73" s="17"/>
      <c r="FX73" s="17"/>
      <c r="FY73" s="17"/>
      <c r="FZ73" s="17"/>
      <c r="GA73" s="17"/>
      <c r="GB73" s="17"/>
      <c r="GC73" s="17"/>
      <c r="GD73" s="17"/>
      <c r="GE73" s="17"/>
      <c r="GF73" s="17"/>
      <c r="GG73" s="17"/>
      <c r="GH73" s="17"/>
      <c r="GI73" s="17"/>
      <c r="GJ73" s="17"/>
      <c r="GK73" s="17"/>
      <c r="GL73" s="17"/>
      <c r="GM73" s="17"/>
      <c r="GN73" s="17"/>
      <c r="GO73" s="17"/>
      <c r="GP73" s="17"/>
      <c r="GQ73" s="17"/>
      <c r="GR73" s="17"/>
      <c r="GS73" s="17"/>
      <c r="GT73" s="17"/>
      <c r="GU73" s="17"/>
      <c r="GV73" s="17"/>
      <c r="GW73" s="17"/>
      <c r="GX73" s="17"/>
      <c r="GY73" s="17"/>
      <c r="GZ73" s="17"/>
      <c r="HA73" s="17"/>
      <c r="HB73" s="17"/>
      <c r="HC73" s="17"/>
      <c r="HD73" s="17"/>
      <c r="HE73" s="17"/>
      <c r="HF73" s="17"/>
      <c r="HG73" s="17"/>
      <c r="HH73" s="17"/>
      <c r="HI73" s="17"/>
      <c r="HJ73" s="17"/>
      <c r="HK73" s="17"/>
      <c r="HL73" s="17"/>
      <c r="HM73" s="17"/>
      <c r="HN73" s="17"/>
      <c r="HO73" s="17"/>
      <c r="HP73" s="17"/>
      <c r="HQ73" s="17"/>
      <c r="HR73" s="17"/>
      <c r="HS73" s="17"/>
      <c r="HT73" s="17"/>
      <c r="HU73" s="17"/>
    </row>
    <row r="74" spans="2:229" s="18" customFormat="1" ht="42.4" customHeight="1" x14ac:dyDescent="0.2">
      <c r="B74" s="67" t="s">
        <v>821</v>
      </c>
      <c r="C74" s="7" t="s">
        <v>1130</v>
      </c>
      <c r="D74" s="66" t="s">
        <v>5</v>
      </c>
      <c r="E74" s="66">
        <v>4</v>
      </c>
      <c r="F74" s="66" t="s">
        <v>30</v>
      </c>
      <c r="G74" s="66" t="s">
        <v>22</v>
      </c>
      <c r="H74" s="127" t="s">
        <v>1129</v>
      </c>
      <c r="I74" s="128">
        <v>1953.29</v>
      </c>
      <c r="J74" s="112">
        <f>I74*E74</f>
        <v>7813.16</v>
      </c>
      <c r="K74" s="16"/>
      <c r="L74" s="16">
        <f>ROUND(K74*$I74,2)</f>
        <v>0</v>
      </c>
      <c r="M74" s="122"/>
      <c r="N74" s="16">
        <f>ROUND(M74*$I74,2)</f>
        <v>0</v>
      </c>
      <c r="O74" s="16"/>
      <c r="P74" s="16">
        <f>ROUND(O74*$I74,2)</f>
        <v>0</v>
      </c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7"/>
      <c r="DL74" s="17"/>
      <c r="DM74" s="17"/>
      <c r="DN74" s="17"/>
      <c r="DO74" s="17"/>
      <c r="DP74" s="17"/>
      <c r="DQ74" s="17"/>
      <c r="DR74" s="17"/>
      <c r="DS74" s="17"/>
      <c r="DT74" s="17"/>
      <c r="DU74" s="17"/>
      <c r="DV74" s="17"/>
      <c r="DW74" s="17"/>
      <c r="DX74" s="17"/>
      <c r="DY74" s="17"/>
      <c r="DZ74" s="17"/>
      <c r="EA74" s="17"/>
      <c r="EB74" s="17"/>
      <c r="EC74" s="17"/>
      <c r="ED74" s="17"/>
      <c r="EE74" s="17"/>
      <c r="EF74" s="17"/>
      <c r="EG74" s="17"/>
      <c r="EH74" s="17"/>
      <c r="EI74" s="17"/>
      <c r="EJ74" s="17"/>
      <c r="EK74" s="17"/>
      <c r="EL74" s="17"/>
      <c r="EM74" s="17"/>
      <c r="EN74" s="17"/>
      <c r="EO74" s="17"/>
      <c r="EP74" s="17"/>
      <c r="EQ74" s="17"/>
      <c r="ER74" s="17"/>
      <c r="ES74" s="17"/>
      <c r="ET74" s="17"/>
      <c r="EU74" s="17"/>
      <c r="EV74" s="17"/>
      <c r="EW74" s="17"/>
      <c r="EX74" s="17"/>
      <c r="EY74" s="17"/>
      <c r="EZ74" s="17"/>
      <c r="FA74" s="17"/>
      <c r="FB74" s="17"/>
      <c r="FC74" s="17"/>
      <c r="FD74" s="17"/>
      <c r="FE74" s="17"/>
      <c r="FF74" s="17"/>
      <c r="FG74" s="17"/>
      <c r="FH74" s="17"/>
      <c r="FI74" s="17"/>
      <c r="FJ74" s="17"/>
      <c r="FK74" s="17"/>
      <c r="FL74" s="17"/>
      <c r="FM74" s="17"/>
      <c r="FN74" s="17"/>
      <c r="FO74" s="17"/>
      <c r="FP74" s="17"/>
      <c r="FQ74" s="17"/>
      <c r="FR74" s="17"/>
      <c r="FS74" s="17"/>
      <c r="FT74" s="17"/>
      <c r="FU74" s="17"/>
      <c r="FV74" s="17"/>
      <c r="FW74" s="17"/>
      <c r="FX74" s="17"/>
      <c r="FY74" s="17"/>
      <c r="FZ74" s="17"/>
      <c r="GA74" s="17"/>
      <c r="GB74" s="17"/>
      <c r="GC74" s="17"/>
      <c r="GD74" s="17"/>
      <c r="GE74" s="17"/>
      <c r="GF74" s="17"/>
      <c r="GG74" s="17"/>
      <c r="GH74" s="17"/>
      <c r="GI74" s="17"/>
      <c r="GJ74" s="17"/>
      <c r="GK74" s="17"/>
      <c r="GL74" s="17"/>
      <c r="GM74" s="17"/>
      <c r="GN74" s="17"/>
      <c r="GO74" s="17"/>
      <c r="GP74" s="17"/>
      <c r="GQ74" s="17"/>
      <c r="GR74" s="17"/>
      <c r="GS74" s="17"/>
      <c r="GT74" s="17"/>
      <c r="GU74" s="17"/>
      <c r="GV74" s="17"/>
      <c r="GW74" s="17"/>
      <c r="GX74" s="17"/>
      <c r="GY74" s="17"/>
      <c r="GZ74" s="17"/>
      <c r="HA74" s="17"/>
      <c r="HB74" s="17"/>
      <c r="HC74" s="17"/>
      <c r="HD74" s="17"/>
      <c r="HE74" s="17"/>
      <c r="HF74" s="17"/>
      <c r="HG74" s="17"/>
      <c r="HH74" s="17"/>
      <c r="HI74" s="17"/>
      <c r="HJ74" s="17"/>
      <c r="HK74" s="17"/>
      <c r="HL74" s="17"/>
      <c r="HM74" s="17"/>
      <c r="HN74" s="17"/>
      <c r="HO74" s="17"/>
      <c r="HP74" s="17"/>
      <c r="HQ74" s="17"/>
      <c r="HR74" s="17"/>
    </row>
    <row r="75" spans="2:229" ht="20.100000000000001" customHeight="1" x14ac:dyDescent="0.2">
      <c r="B75" s="67"/>
      <c r="C75" s="25" t="s">
        <v>69</v>
      </c>
      <c r="D75" s="66"/>
      <c r="E75" s="66"/>
      <c r="F75" s="66"/>
      <c r="G75" s="66"/>
      <c r="H75" s="15"/>
      <c r="I75" s="16"/>
      <c r="J75" s="113">
        <f>SUBTOTAL(9,J73:J74)</f>
        <v>17931.2022</v>
      </c>
      <c r="K75" s="16"/>
      <c r="L75" s="118">
        <f>SUBTOTAL(9,L73:L74)</f>
        <v>0</v>
      </c>
      <c r="M75" s="122"/>
      <c r="N75" s="118">
        <f>SUBTOTAL(9,N73:N74)</f>
        <v>0</v>
      </c>
      <c r="O75" s="16"/>
      <c r="P75" s="118">
        <f>SUBTOTAL(9,P73:P74)</f>
        <v>0</v>
      </c>
    </row>
    <row r="76" spans="2:229" x14ac:dyDescent="0.2">
      <c r="B76" s="32" t="s">
        <v>822</v>
      </c>
      <c r="C76" s="28" t="s">
        <v>853</v>
      </c>
      <c r="D76" s="36"/>
      <c r="E76" s="36"/>
      <c r="F76" s="36"/>
      <c r="G76" s="36"/>
      <c r="H76" s="36"/>
      <c r="I76" s="36"/>
      <c r="J76" s="111"/>
      <c r="K76" s="36"/>
      <c r="L76" s="36"/>
      <c r="M76" s="123"/>
      <c r="N76" s="36"/>
      <c r="O76" s="36"/>
      <c r="P76" s="36"/>
    </row>
    <row r="77" spans="2:229" s="18" customFormat="1" ht="45" x14ac:dyDescent="0.2">
      <c r="B77" s="67" t="s">
        <v>823</v>
      </c>
      <c r="C77" s="7" t="s">
        <v>697</v>
      </c>
      <c r="D77" s="66" t="s">
        <v>5</v>
      </c>
      <c r="E77" s="66">
        <v>48</v>
      </c>
      <c r="F77" s="66" t="s">
        <v>2</v>
      </c>
      <c r="G77" s="66" t="s">
        <v>22</v>
      </c>
      <c r="H77" s="15" t="s">
        <v>324</v>
      </c>
      <c r="I77" s="128">
        <v>43.21</v>
      </c>
      <c r="J77" s="112">
        <f>I77*E77</f>
        <v>2074.08</v>
      </c>
      <c r="K77" s="16"/>
      <c r="L77" s="16">
        <f t="shared" ref="L77:L83" si="16">ROUND(K77*$I77,2)</f>
        <v>0</v>
      </c>
      <c r="M77" s="122"/>
      <c r="N77" s="16">
        <f t="shared" ref="N77:N83" si="17">ROUND(M77*$I77,2)</f>
        <v>0</v>
      </c>
      <c r="O77" s="16"/>
      <c r="P77" s="16">
        <f t="shared" ref="P77:P83" si="18">ROUND(O77*$I77,2)</f>
        <v>0</v>
      </c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7"/>
      <c r="DL77" s="17"/>
      <c r="DM77" s="17"/>
      <c r="DN77" s="17"/>
      <c r="DO77" s="17"/>
      <c r="DP77" s="17"/>
      <c r="DQ77" s="17"/>
      <c r="DR77" s="17"/>
      <c r="DS77" s="17"/>
      <c r="DT77" s="17"/>
      <c r="DU77" s="17"/>
      <c r="DV77" s="17"/>
      <c r="DW77" s="17"/>
      <c r="DX77" s="17"/>
      <c r="DY77" s="17"/>
      <c r="DZ77" s="17"/>
      <c r="EA77" s="17"/>
      <c r="EB77" s="17"/>
      <c r="EC77" s="17"/>
      <c r="ED77" s="17"/>
      <c r="EE77" s="17"/>
      <c r="EF77" s="17"/>
      <c r="EG77" s="17"/>
      <c r="EH77" s="17"/>
      <c r="EI77" s="17"/>
      <c r="EJ77" s="17"/>
      <c r="EK77" s="17"/>
      <c r="EL77" s="17"/>
      <c r="EM77" s="17"/>
      <c r="EN77" s="17"/>
      <c r="EO77" s="17"/>
      <c r="EP77" s="17"/>
      <c r="EQ77" s="17"/>
      <c r="ER77" s="17"/>
      <c r="ES77" s="17"/>
      <c r="ET77" s="17"/>
      <c r="EU77" s="17"/>
      <c r="EV77" s="17"/>
      <c r="EW77" s="17"/>
      <c r="EX77" s="17"/>
      <c r="EY77" s="17"/>
      <c r="EZ77" s="17"/>
      <c r="FA77" s="17"/>
      <c r="FB77" s="17"/>
      <c r="FC77" s="17"/>
      <c r="FD77" s="17"/>
      <c r="FE77" s="17"/>
      <c r="FF77" s="17"/>
      <c r="FG77" s="17"/>
      <c r="FH77" s="17"/>
      <c r="FI77" s="17"/>
      <c r="FJ77" s="17"/>
      <c r="FK77" s="17"/>
      <c r="FL77" s="17"/>
      <c r="FM77" s="17"/>
      <c r="FN77" s="17"/>
      <c r="FO77" s="17"/>
      <c r="FP77" s="17"/>
      <c r="FQ77" s="17"/>
      <c r="FR77" s="17"/>
      <c r="FS77" s="17"/>
      <c r="FT77" s="17"/>
      <c r="FU77" s="17"/>
      <c r="FV77" s="17"/>
      <c r="FW77" s="17"/>
      <c r="FX77" s="17"/>
      <c r="FY77" s="17"/>
      <c r="FZ77" s="17"/>
      <c r="GA77" s="17"/>
      <c r="GB77" s="17"/>
      <c r="GC77" s="17"/>
      <c r="GD77" s="17"/>
      <c r="GE77" s="17"/>
      <c r="GF77" s="17"/>
      <c r="GG77" s="17"/>
      <c r="GH77" s="17"/>
      <c r="GI77" s="17"/>
      <c r="GJ77" s="17"/>
      <c r="GK77" s="17"/>
      <c r="GL77" s="17"/>
      <c r="GM77" s="17"/>
      <c r="GN77" s="17"/>
      <c r="GO77" s="17"/>
      <c r="GP77" s="17"/>
      <c r="GQ77" s="17"/>
      <c r="GR77" s="17"/>
      <c r="GS77" s="17"/>
      <c r="GT77" s="17"/>
      <c r="GU77" s="17"/>
      <c r="GV77" s="17"/>
      <c r="GW77" s="17"/>
      <c r="GX77" s="17"/>
      <c r="GY77" s="17"/>
      <c r="GZ77" s="17"/>
      <c r="HA77" s="17"/>
      <c r="HB77" s="17"/>
      <c r="HC77" s="17"/>
      <c r="HD77" s="17"/>
      <c r="HE77" s="17"/>
      <c r="HF77" s="17"/>
      <c r="HG77" s="17"/>
      <c r="HH77" s="17"/>
      <c r="HI77" s="17"/>
      <c r="HJ77" s="17"/>
      <c r="HK77" s="17"/>
      <c r="HL77" s="17"/>
      <c r="HM77" s="17"/>
      <c r="HN77" s="17"/>
      <c r="HO77" s="17"/>
      <c r="HP77" s="17"/>
      <c r="HQ77" s="17"/>
      <c r="HR77" s="17"/>
      <c r="HS77" s="17"/>
      <c r="HT77" s="17"/>
      <c r="HU77" s="17"/>
    </row>
    <row r="78" spans="2:229" s="18" customFormat="1" ht="33.75" x14ac:dyDescent="0.2">
      <c r="B78" s="86" t="s">
        <v>824</v>
      </c>
      <c r="C78" s="7" t="s">
        <v>325</v>
      </c>
      <c r="D78" s="66" t="s">
        <v>5</v>
      </c>
      <c r="E78" s="66">
        <v>618.64</v>
      </c>
      <c r="F78" s="66" t="s">
        <v>298</v>
      </c>
      <c r="G78" s="66" t="s">
        <v>22</v>
      </c>
      <c r="H78" s="15" t="s">
        <v>326</v>
      </c>
      <c r="I78" s="128">
        <v>8.6999999999999993</v>
      </c>
      <c r="J78" s="112">
        <f t="shared" ref="J78:J83" si="19">I78*E78</f>
        <v>5382.1679999999997</v>
      </c>
      <c r="K78" s="16"/>
      <c r="L78" s="16">
        <f t="shared" si="16"/>
        <v>0</v>
      </c>
      <c r="M78" s="122"/>
      <c r="N78" s="16">
        <f t="shared" si="17"/>
        <v>0</v>
      </c>
      <c r="O78" s="16"/>
      <c r="P78" s="16">
        <f t="shared" si="18"/>
        <v>0</v>
      </c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7"/>
      <c r="DL78" s="17"/>
      <c r="DM78" s="17"/>
      <c r="DN78" s="17"/>
      <c r="DO78" s="17"/>
      <c r="DP78" s="17"/>
      <c r="DQ78" s="17"/>
      <c r="DR78" s="17"/>
      <c r="DS78" s="17"/>
      <c r="DT78" s="17"/>
      <c r="DU78" s="17"/>
      <c r="DV78" s="17"/>
      <c r="DW78" s="17"/>
      <c r="DX78" s="17"/>
      <c r="DY78" s="17"/>
      <c r="DZ78" s="17"/>
      <c r="EA78" s="17"/>
      <c r="EB78" s="17"/>
      <c r="EC78" s="17"/>
      <c r="ED78" s="17"/>
      <c r="EE78" s="17"/>
      <c r="EF78" s="17"/>
      <c r="EG78" s="17"/>
      <c r="EH78" s="17"/>
      <c r="EI78" s="17"/>
      <c r="EJ78" s="17"/>
      <c r="EK78" s="17"/>
      <c r="EL78" s="17"/>
      <c r="EM78" s="17"/>
      <c r="EN78" s="17"/>
      <c r="EO78" s="17"/>
      <c r="EP78" s="17"/>
      <c r="EQ78" s="17"/>
      <c r="ER78" s="17"/>
      <c r="ES78" s="17"/>
      <c r="ET78" s="17"/>
      <c r="EU78" s="17"/>
      <c r="EV78" s="17"/>
      <c r="EW78" s="17"/>
      <c r="EX78" s="17"/>
      <c r="EY78" s="17"/>
      <c r="EZ78" s="17"/>
      <c r="FA78" s="17"/>
      <c r="FB78" s="17"/>
      <c r="FC78" s="17"/>
      <c r="FD78" s="17"/>
      <c r="FE78" s="17"/>
      <c r="FF78" s="17"/>
      <c r="FG78" s="17"/>
      <c r="FH78" s="17"/>
      <c r="FI78" s="17"/>
      <c r="FJ78" s="17"/>
      <c r="FK78" s="17"/>
      <c r="FL78" s="17"/>
      <c r="FM78" s="17"/>
      <c r="FN78" s="17"/>
      <c r="FO78" s="17"/>
      <c r="FP78" s="17"/>
      <c r="FQ78" s="17"/>
      <c r="FR78" s="17"/>
      <c r="FS78" s="17"/>
      <c r="FT78" s="17"/>
      <c r="FU78" s="17"/>
      <c r="FV78" s="17"/>
      <c r="FW78" s="17"/>
      <c r="FX78" s="17"/>
      <c r="FY78" s="17"/>
      <c r="FZ78" s="17"/>
      <c r="GA78" s="17"/>
      <c r="GB78" s="17"/>
      <c r="GC78" s="17"/>
      <c r="GD78" s="17"/>
      <c r="GE78" s="17"/>
      <c r="GF78" s="17"/>
      <c r="GG78" s="17"/>
      <c r="GH78" s="17"/>
      <c r="GI78" s="17"/>
      <c r="GJ78" s="17"/>
      <c r="GK78" s="17"/>
      <c r="GL78" s="17"/>
      <c r="GM78" s="17"/>
      <c r="GN78" s="17"/>
      <c r="GO78" s="17"/>
      <c r="GP78" s="17"/>
      <c r="GQ78" s="17"/>
      <c r="GR78" s="17"/>
      <c r="GS78" s="17"/>
      <c r="GT78" s="17"/>
      <c r="GU78" s="17"/>
      <c r="GV78" s="17"/>
      <c r="GW78" s="17"/>
      <c r="GX78" s="17"/>
      <c r="GY78" s="17"/>
      <c r="GZ78" s="17"/>
      <c r="HA78" s="17"/>
      <c r="HB78" s="17"/>
      <c r="HC78" s="17"/>
      <c r="HD78" s="17"/>
      <c r="HE78" s="17"/>
      <c r="HF78" s="17"/>
      <c r="HG78" s="17"/>
      <c r="HH78" s="17"/>
      <c r="HI78" s="17"/>
      <c r="HJ78" s="17"/>
      <c r="HK78" s="17"/>
      <c r="HL78" s="17"/>
      <c r="HM78" s="17"/>
      <c r="HN78" s="17"/>
      <c r="HO78" s="17"/>
      <c r="HP78" s="17"/>
      <c r="HQ78" s="17"/>
      <c r="HR78" s="17"/>
      <c r="HS78" s="17"/>
      <c r="HT78" s="17"/>
      <c r="HU78" s="17"/>
    </row>
    <row r="79" spans="2:229" s="18" customFormat="1" x14ac:dyDescent="0.2">
      <c r="B79" s="86" t="s">
        <v>825</v>
      </c>
      <c r="C79" s="7" t="s">
        <v>327</v>
      </c>
      <c r="D79" s="66" t="s">
        <v>5</v>
      </c>
      <c r="E79" s="66">
        <v>38.5</v>
      </c>
      <c r="F79" s="66" t="s">
        <v>30</v>
      </c>
      <c r="G79" s="66" t="s">
        <v>22</v>
      </c>
      <c r="H79" s="15" t="s">
        <v>328</v>
      </c>
      <c r="I79" s="128">
        <v>96.89</v>
      </c>
      <c r="J79" s="112">
        <f t="shared" si="19"/>
        <v>3730.2649999999999</v>
      </c>
      <c r="K79" s="16"/>
      <c r="L79" s="16">
        <f t="shared" si="16"/>
        <v>0</v>
      </c>
      <c r="M79" s="122"/>
      <c r="N79" s="16">
        <f t="shared" si="17"/>
        <v>0</v>
      </c>
      <c r="O79" s="16"/>
      <c r="P79" s="16">
        <f t="shared" si="18"/>
        <v>0</v>
      </c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  <c r="EJ79" s="17"/>
      <c r="EK79" s="17"/>
      <c r="EL79" s="17"/>
      <c r="EM79" s="17"/>
      <c r="EN79" s="17"/>
      <c r="EO79" s="17"/>
      <c r="EP79" s="17"/>
      <c r="EQ79" s="17"/>
      <c r="ER79" s="17"/>
      <c r="ES79" s="17"/>
      <c r="ET79" s="17"/>
      <c r="EU79" s="17"/>
      <c r="EV79" s="17"/>
      <c r="EW79" s="17"/>
      <c r="EX79" s="17"/>
      <c r="EY79" s="17"/>
      <c r="EZ79" s="17"/>
      <c r="FA79" s="17"/>
      <c r="FB79" s="17"/>
      <c r="FC79" s="17"/>
      <c r="FD79" s="17"/>
      <c r="FE79" s="17"/>
      <c r="FF79" s="17"/>
      <c r="FG79" s="17"/>
      <c r="FH79" s="17"/>
      <c r="FI79" s="17"/>
      <c r="FJ79" s="17"/>
      <c r="FK79" s="17"/>
      <c r="FL79" s="17"/>
      <c r="FM79" s="17"/>
      <c r="FN79" s="17"/>
      <c r="FO79" s="17"/>
      <c r="FP79" s="17"/>
      <c r="FQ79" s="17"/>
      <c r="FR79" s="17"/>
      <c r="FS79" s="17"/>
      <c r="FT79" s="17"/>
      <c r="FU79" s="17"/>
      <c r="FV79" s="17"/>
      <c r="FW79" s="17"/>
      <c r="FX79" s="17"/>
      <c r="FY79" s="17"/>
      <c r="FZ79" s="17"/>
      <c r="GA79" s="17"/>
      <c r="GB79" s="17"/>
      <c r="GC79" s="17"/>
      <c r="GD79" s="17"/>
      <c r="GE79" s="17"/>
      <c r="GF79" s="17"/>
      <c r="GG79" s="17"/>
      <c r="GH79" s="17"/>
      <c r="GI79" s="17"/>
      <c r="GJ79" s="17"/>
      <c r="GK79" s="17"/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  <c r="HF79" s="17"/>
      <c r="HG79" s="17"/>
      <c r="HH79" s="17"/>
      <c r="HI79" s="17"/>
      <c r="HJ79" s="17"/>
      <c r="HK79" s="17"/>
      <c r="HL79" s="17"/>
      <c r="HM79" s="17"/>
      <c r="HN79" s="17"/>
      <c r="HO79" s="17"/>
      <c r="HP79" s="17"/>
      <c r="HQ79" s="17"/>
      <c r="HR79" s="17"/>
      <c r="HS79" s="17"/>
      <c r="HT79" s="17"/>
      <c r="HU79" s="17"/>
    </row>
    <row r="80" spans="2:229" s="18" customFormat="1" ht="22.5" x14ac:dyDescent="0.2">
      <c r="B80" s="86" t="s">
        <v>826</v>
      </c>
      <c r="C80" s="7" t="s">
        <v>329</v>
      </c>
      <c r="D80" s="66" t="s">
        <v>5</v>
      </c>
      <c r="E80" s="66">
        <v>38.5</v>
      </c>
      <c r="F80" s="66" t="s">
        <v>30</v>
      </c>
      <c r="G80" s="66" t="s">
        <v>22</v>
      </c>
      <c r="H80" s="15" t="s">
        <v>330</v>
      </c>
      <c r="I80" s="128">
        <v>406.07</v>
      </c>
      <c r="J80" s="112">
        <f t="shared" si="19"/>
        <v>15633.695</v>
      </c>
      <c r="K80" s="16"/>
      <c r="L80" s="16">
        <f t="shared" si="16"/>
        <v>0</v>
      </c>
      <c r="M80" s="122"/>
      <c r="N80" s="16">
        <f t="shared" si="17"/>
        <v>0</v>
      </c>
      <c r="O80" s="16"/>
      <c r="P80" s="16">
        <f t="shared" si="18"/>
        <v>0</v>
      </c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</row>
    <row r="81" spans="2:230" s="18" customFormat="1" x14ac:dyDescent="0.2">
      <c r="B81" s="86" t="s">
        <v>876</v>
      </c>
      <c r="C81" s="7" t="s">
        <v>331</v>
      </c>
      <c r="D81" s="66" t="s">
        <v>5</v>
      </c>
      <c r="E81" s="66">
        <v>290</v>
      </c>
      <c r="F81" s="66" t="s">
        <v>2</v>
      </c>
      <c r="G81" s="66" t="s">
        <v>22</v>
      </c>
      <c r="H81" s="15" t="s">
        <v>332</v>
      </c>
      <c r="I81" s="128">
        <v>19.940000000000001</v>
      </c>
      <c r="J81" s="112">
        <f t="shared" si="19"/>
        <v>5782.6</v>
      </c>
      <c r="K81" s="16"/>
      <c r="L81" s="16">
        <f t="shared" si="16"/>
        <v>0</v>
      </c>
      <c r="M81" s="122"/>
      <c r="N81" s="16">
        <f t="shared" si="17"/>
        <v>0</v>
      </c>
      <c r="O81" s="16"/>
      <c r="P81" s="16">
        <f t="shared" si="18"/>
        <v>0</v>
      </c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7"/>
      <c r="DL81" s="17"/>
      <c r="DM81" s="17"/>
      <c r="DN81" s="17"/>
      <c r="DO81" s="17"/>
      <c r="DP81" s="17"/>
      <c r="DQ81" s="17"/>
      <c r="DR81" s="17"/>
      <c r="DS81" s="17"/>
      <c r="DT81" s="17"/>
      <c r="DU81" s="17"/>
      <c r="DV81" s="17"/>
      <c r="DW81" s="17"/>
      <c r="DX81" s="17"/>
      <c r="DY81" s="17"/>
      <c r="DZ81" s="17"/>
      <c r="EA81" s="17"/>
      <c r="EB81" s="17"/>
      <c r="EC81" s="17"/>
      <c r="ED81" s="17"/>
      <c r="EE81" s="17"/>
      <c r="EF81" s="17"/>
      <c r="EG81" s="17"/>
      <c r="EH81" s="17"/>
      <c r="EI81" s="17"/>
      <c r="EJ81" s="17"/>
      <c r="EK81" s="17"/>
      <c r="EL81" s="17"/>
      <c r="EM81" s="17"/>
      <c r="EN81" s="17"/>
      <c r="EO81" s="17"/>
      <c r="EP81" s="17"/>
      <c r="EQ81" s="17"/>
      <c r="ER81" s="17"/>
      <c r="ES81" s="17"/>
      <c r="ET81" s="17"/>
      <c r="EU81" s="17"/>
      <c r="EV81" s="17"/>
      <c r="EW81" s="17"/>
      <c r="EX81" s="17"/>
      <c r="EY81" s="17"/>
      <c r="EZ81" s="17"/>
      <c r="FA81" s="17"/>
      <c r="FB81" s="17"/>
      <c r="FC81" s="17"/>
      <c r="FD81" s="17"/>
      <c r="FE81" s="17"/>
      <c r="FF81" s="17"/>
      <c r="FG81" s="17"/>
      <c r="FH81" s="17"/>
      <c r="FI81" s="17"/>
      <c r="FJ81" s="17"/>
      <c r="FK81" s="17"/>
      <c r="FL81" s="17"/>
      <c r="FM81" s="17"/>
      <c r="FN81" s="17"/>
      <c r="FO81" s="17"/>
      <c r="FP81" s="17"/>
      <c r="FQ81" s="17"/>
      <c r="FR81" s="17"/>
      <c r="FS81" s="17"/>
      <c r="FT81" s="17"/>
      <c r="FU81" s="17"/>
      <c r="FV81" s="17"/>
      <c r="FW81" s="17"/>
      <c r="FX81" s="17"/>
      <c r="FY81" s="17"/>
      <c r="FZ81" s="17"/>
      <c r="GA81" s="17"/>
      <c r="GB81" s="17"/>
      <c r="GC81" s="17"/>
      <c r="GD81" s="17"/>
      <c r="GE81" s="17"/>
      <c r="GF81" s="17"/>
      <c r="GG81" s="17"/>
      <c r="GH81" s="17"/>
      <c r="GI81" s="17"/>
      <c r="GJ81" s="17"/>
      <c r="GK81" s="17"/>
      <c r="GL81" s="17"/>
      <c r="GM81" s="17"/>
      <c r="GN81" s="17"/>
      <c r="GO81" s="17"/>
      <c r="GP81" s="17"/>
      <c r="GQ81" s="17"/>
      <c r="GR81" s="17"/>
      <c r="GS81" s="17"/>
      <c r="GT81" s="17"/>
      <c r="GU81" s="17"/>
      <c r="GV81" s="17"/>
      <c r="GW81" s="17"/>
      <c r="GX81" s="17"/>
      <c r="GY81" s="17"/>
      <c r="GZ81" s="17"/>
      <c r="HA81" s="17"/>
      <c r="HB81" s="17"/>
      <c r="HC81" s="17"/>
      <c r="HD81" s="17"/>
      <c r="HE81" s="17"/>
      <c r="HF81" s="17"/>
      <c r="HG81" s="17"/>
      <c r="HH81" s="17"/>
      <c r="HI81" s="17"/>
      <c r="HJ81" s="17"/>
      <c r="HK81" s="17"/>
      <c r="HL81" s="17"/>
      <c r="HM81" s="17"/>
      <c r="HN81" s="17"/>
      <c r="HO81" s="17"/>
      <c r="HP81" s="17"/>
      <c r="HQ81" s="17"/>
      <c r="HR81" s="17"/>
      <c r="HS81" s="17"/>
      <c r="HT81" s="17"/>
      <c r="HU81" s="17"/>
    </row>
    <row r="82" spans="2:230" s="18" customFormat="1" ht="22.5" x14ac:dyDescent="0.2">
      <c r="B82" s="86" t="s">
        <v>877</v>
      </c>
      <c r="C82" s="7" t="s">
        <v>854</v>
      </c>
      <c r="D82" s="87" t="s">
        <v>5</v>
      </c>
      <c r="E82" s="87">
        <v>418</v>
      </c>
      <c r="F82" s="87" t="s">
        <v>29</v>
      </c>
      <c r="G82" s="87" t="s">
        <v>22</v>
      </c>
      <c r="H82" s="15" t="s">
        <v>855</v>
      </c>
      <c r="I82" s="128">
        <v>14.5</v>
      </c>
      <c r="J82" s="112">
        <f t="shared" si="19"/>
        <v>6061</v>
      </c>
      <c r="K82" s="16"/>
      <c r="L82" s="16">
        <f t="shared" si="16"/>
        <v>0</v>
      </c>
      <c r="M82" s="122"/>
      <c r="N82" s="16">
        <f t="shared" si="17"/>
        <v>0</v>
      </c>
      <c r="O82" s="16"/>
      <c r="P82" s="16">
        <f t="shared" si="18"/>
        <v>0</v>
      </c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7"/>
      <c r="DL82" s="17"/>
      <c r="DM82" s="17"/>
      <c r="DN82" s="17"/>
      <c r="DO82" s="17"/>
      <c r="DP82" s="17"/>
      <c r="DQ82" s="17"/>
      <c r="DR82" s="17"/>
      <c r="DS82" s="17"/>
      <c r="DT82" s="17"/>
      <c r="DU82" s="17"/>
      <c r="DV82" s="17"/>
      <c r="DW82" s="17"/>
      <c r="DX82" s="17"/>
      <c r="DY82" s="17"/>
      <c r="DZ82" s="17"/>
      <c r="EA82" s="17"/>
      <c r="EB82" s="17"/>
      <c r="EC82" s="17"/>
      <c r="ED82" s="17"/>
      <c r="EE82" s="17"/>
      <c r="EF82" s="17"/>
      <c r="EG82" s="17"/>
      <c r="EH82" s="17"/>
      <c r="EI82" s="17"/>
      <c r="EJ82" s="17"/>
      <c r="EK82" s="17"/>
      <c r="EL82" s="17"/>
      <c r="EM82" s="17"/>
      <c r="EN82" s="17"/>
      <c r="EO82" s="17"/>
      <c r="EP82" s="17"/>
      <c r="EQ82" s="17"/>
      <c r="ER82" s="17"/>
      <c r="ES82" s="17"/>
      <c r="ET82" s="17"/>
      <c r="EU82" s="17"/>
      <c r="EV82" s="17"/>
      <c r="EW82" s="17"/>
      <c r="EX82" s="17"/>
      <c r="EY82" s="17"/>
      <c r="EZ82" s="17"/>
      <c r="FA82" s="17"/>
      <c r="FB82" s="17"/>
      <c r="FC82" s="17"/>
      <c r="FD82" s="17"/>
      <c r="FE82" s="17"/>
      <c r="FF82" s="17"/>
      <c r="FG82" s="17"/>
      <c r="FH82" s="17"/>
      <c r="FI82" s="17"/>
      <c r="FJ82" s="17"/>
      <c r="FK82" s="17"/>
      <c r="FL82" s="17"/>
      <c r="FM82" s="17"/>
      <c r="FN82" s="17"/>
      <c r="FO82" s="17"/>
      <c r="FP82" s="17"/>
      <c r="FQ82" s="17"/>
      <c r="FR82" s="17"/>
      <c r="FS82" s="17"/>
      <c r="FT82" s="17"/>
      <c r="FU82" s="17"/>
      <c r="FV82" s="17"/>
      <c r="FW82" s="17"/>
      <c r="FX82" s="17"/>
      <c r="FY82" s="17"/>
      <c r="FZ82" s="17"/>
      <c r="GA82" s="17"/>
      <c r="GB82" s="17"/>
      <c r="GC82" s="17"/>
      <c r="GD82" s="17"/>
      <c r="GE82" s="17"/>
      <c r="GF82" s="17"/>
      <c r="GG82" s="17"/>
      <c r="GH82" s="17"/>
      <c r="GI82" s="17"/>
      <c r="GJ82" s="17"/>
      <c r="GK82" s="17"/>
      <c r="GL82" s="17"/>
      <c r="GM82" s="17"/>
      <c r="GN82" s="17"/>
      <c r="GO82" s="17"/>
      <c r="GP82" s="17"/>
      <c r="GQ82" s="17"/>
      <c r="GR82" s="17"/>
      <c r="GS82" s="17"/>
      <c r="GT82" s="17"/>
      <c r="GU82" s="17"/>
      <c r="GV82" s="17"/>
      <c r="GW82" s="17"/>
      <c r="GX82" s="17"/>
      <c r="GY82" s="17"/>
      <c r="GZ82" s="17"/>
      <c r="HA82" s="17"/>
      <c r="HB82" s="17"/>
      <c r="HC82" s="17"/>
      <c r="HD82" s="17"/>
      <c r="HE82" s="17"/>
      <c r="HF82" s="17"/>
      <c r="HG82" s="17"/>
      <c r="HH82" s="17"/>
      <c r="HI82" s="17"/>
      <c r="HJ82" s="17"/>
      <c r="HK82" s="17"/>
      <c r="HL82" s="17"/>
      <c r="HM82" s="17"/>
      <c r="HN82" s="17"/>
      <c r="HO82" s="17"/>
      <c r="HP82" s="17"/>
      <c r="HQ82" s="17"/>
      <c r="HR82" s="17"/>
      <c r="HS82" s="17"/>
      <c r="HT82" s="17"/>
      <c r="HU82" s="17"/>
    </row>
    <row r="83" spans="2:230" s="18" customFormat="1" x14ac:dyDescent="0.2">
      <c r="B83" s="86" t="s">
        <v>878</v>
      </c>
      <c r="C83" s="7" t="s">
        <v>333</v>
      </c>
      <c r="D83" s="66" t="s">
        <v>5</v>
      </c>
      <c r="E83" s="66">
        <v>418</v>
      </c>
      <c r="F83" s="66" t="s">
        <v>29</v>
      </c>
      <c r="G83" s="66" t="s">
        <v>22</v>
      </c>
      <c r="H83" s="15" t="s">
        <v>334</v>
      </c>
      <c r="I83" s="128">
        <v>2.19</v>
      </c>
      <c r="J83" s="112">
        <f t="shared" si="19"/>
        <v>915.42</v>
      </c>
      <c r="K83" s="16"/>
      <c r="L83" s="16">
        <f t="shared" si="16"/>
        <v>0</v>
      </c>
      <c r="M83" s="122"/>
      <c r="N83" s="16">
        <f t="shared" si="17"/>
        <v>0</v>
      </c>
      <c r="O83" s="16"/>
      <c r="P83" s="16">
        <f t="shared" si="18"/>
        <v>0</v>
      </c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7"/>
      <c r="DL83" s="17"/>
      <c r="DM83" s="17"/>
      <c r="DN83" s="17"/>
      <c r="DO83" s="17"/>
      <c r="DP83" s="17"/>
      <c r="DQ83" s="17"/>
      <c r="DR83" s="17"/>
      <c r="DS83" s="17"/>
      <c r="DT83" s="17"/>
      <c r="DU83" s="17"/>
      <c r="DV83" s="17"/>
      <c r="DW83" s="17"/>
      <c r="DX83" s="17"/>
      <c r="DY83" s="17"/>
      <c r="DZ83" s="17"/>
      <c r="EA83" s="17"/>
      <c r="EB83" s="17"/>
      <c r="EC83" s="17"/>
      <c r="ED83" s="17"/>
      <c r="EE83" s="17"/>
      <c r="EF83" s="17"/>
      <c r="EG83" s="17"/>
      <c r="EH83" s="17"/>
      <c r="EI83" s="17"/>
      <c r="EJ83" s="17"/>
      <c r="EK83" s="17"/>
      <c r="EL83" s="17"/>
      <c r="EM83" s="17"/>
      <c r="EN83" s="17"/>
      <c r="EO83" s="17"/>
      <c r="EP83" s="17"/>
      <c r="EQ83" s="17"/>
      <c r="ER83" s="17"/>
      <c r="ES83" s="17"/>
      <c r="ET83" s="17"/>
      <c r="EU83" s="17"/>
      <c r="EV83" s="17"/>
      <c r="EW83" s="17"/>
      <c r="EX83" s="17"/>
      <c r="EY83" s="17"/>
      <c r="EZ83" s="17"/>
      <c r="FA83" s="17"/>
      <c r="FB83" s="17"/>
      <c r="FC83" s="17"/>
      <c r="FD83" s="17"/>
      <c r="FE83" s="17"/>
      <c r="FF83" s="17"/>
      <c r="FG83" s="17"/>
      <c r="FH83" s="17"/>
      <c r="FI83" s="17"/>
      <c r="FJ83" s="17"/>
      <c r="FK83" s="17"/>
      <c r="FL83" s="17"/>
      <c r="FM83" s="17"/>
      <c r="FN83" s="17"/>
      <c r="FO83" s="17"/>
      <c r="FP83" s="17"/>
      <c r="FQ83" s="17"/>
      <c r="FR83" s="17"/>
      <c r="FS83" s="17"/>
      <c r="FT83" s="17"/>
      <c r="FU83" s="17"/>
      <c r="FV83" s="17"/>
      <c r="FW83" s="17"/>
      <c r="FX83" s="17"/>
      <c r="FY83" s="17"/>
      <c r="FZ83" s="17"/>
      <c r="GA83" s="17"/>
      <c r="GB83" s="17"/>
      <c r="GC83" s="17"/>
      <c r="GD83" s="17"/>
      <c r="GE83" s="17"/>
      <c r="GF83" s="17"/>
      <c r="GG83" s="17"/>
      <c r="GH83" s="17"/>
      <c r="GI83" s="17"/>
      <c r="GJ83" s="17"/>
      <c r="GK83" s="17"/>
      <c r="GL83" s="17"/>
      <c r="GM83" s="17"/>
      <c r="GN83" s="17"/>
      <c r="GO83" s="17"/>
      <c r="GP83" s="17"/>
      <c r="GQ83" s="17"/>
      <c r="GR83" s="17"/>
      <c r="GS83" s="17"/>
      <c r="GT83" s="17"/>
      <c r="GU83" s="17"/>
      <c r="GV83" s="17"/>
      <c r="GW83" s="17"/>
      <c r="GX83" s="17"/>
      <c r="GY83" s="17"/>
      <c r="GZ83" s="17"/>
      <c r="HA83" s="17"/>
      <c r="HB83" s="17"/>
      <c r="HC83" s="17"/>
      <c r="HD83" s="17"/>
      <c r="HE83" s="17"/>
      <c r="HF83" s="17"/>
      <c r="HG83" s="17"/>
      <c r="HH83" s="17"/>
      <c r="HI83" s="17"/>
      <c r="HJ83" s="17"/>
      <c r="HK83" s="17"/>
      <c r="HL83" s="17"/>
      <c r="HM83" s="17"/>
      <c r="HN83" s="17"/>
      <c r="HO83" s="17"/>
      <c r="HP83" s="17"/>
      <c r="HQ83" s="17"/>
      <c r="HR83" s="17"/>
    </row>
    <row r="84" spans="2:230" ht="20.100000000000001" customHeight="1" x14ac:dyDescent="0.2">
      <c r="B84" s="67"/>
      <c r="C84" s="25" t="s">
        <v>69</v>
      </c>
      <c r="D84" s="66"/>
      <c r="E84" s="66"/>
      <c r="F84" s="66"/>
      <c r="G84" s="66"/>
      <c r="H84" s="15"/>
      <c r="I84" s="16"/>
      <c r="J84" s="113">
        <f>SUBTOTAL(9,J77:J83)</f>
        <v>39579.227999999996</v>
      </c>
      <c r="K84" s="16"/>
      <c r="L84" s="118">
        <f>SUBTOTAL(9,L77:L83)</f>
        <v>0</v>
      </c>
      <c r="M84" s="122"/>
      <c r="N84" s="118">
        <f>SUBTOTAL(9,N77:N83)</f>
        <v>0</v>
      </c>
      <c r="O84" s="16"/>
      <c r="P84" s="118">
        <f>SUBTOTAL(9,P77:P83)</f>
        <v>0</v>
      </c>
    </row>
    <row r="85" spans="2:230" x14ac:dyDescent="0.2">
      <c r="B85" s="32" t="s">
        <v>879</v>
      </c>
      <c r="C85" s="28" t="s">
        <v>603</v>
      </c>
      <c r="D85" s="36"/>
      <c r="E85" s="36"/>
      <c r="F85" s="36"/>
      <c r="G85" s="36"/>
      <c r="H85" s="36"/>
      <c r="I85" s="36"/>
      <c r="J85" s="111"/>
      <c r="K85" s="36"/>
      <c r="L85" s="36"/>
      <c r="M85" s="123"/>
      <c r="N85" s="36"/>
      <c r="O85" s="36"/>
      <c r="P85" s="36"/>
    </row>
    <row r="86" spans="2:230" s="18" customFormat="1" ht="31.5" customHeight="1" x14ac:dyDescent="0.2">
      <c r="B86" s="49" t="s">
        <v>880</v>
      </c>
      <c r="C86" s="14" t="s">
        <v>1169</v>
      </c>
      <c r="D86" s="137" t="s">
        <v>5</v>
      </c>
      <c r="E86" s="137">
        <v>2700</v>
      </c>
      <c r="F86" s="137" t="s">
        <v>298</v>
      </c>
      <c r="G86" s="137" t="s">
        <v>22</v>
      </c>
      <c r="H86" s="15" t="s">
        <v>408</v>
      </c>
      <c r="I86" s="145">
        <v>10.5</v>
      </c>
      <c r="J86" s="140">
        <f>I86*E86</f>
        <v>28350</v>
      </c>
      <c r="K86" s="16"/>
      <c r="L86" s="16">
        <f>ROUND(K86*$I86,2)</f>
        <v>0</v>
      </c>
      <c r="M86" s="122"/>
      <c r="N86" s="16">
        <f>ROUND(M86*$I86,2)</f>
        <v>0</v>
      </c>
      <c r="O86" s="16"/>
      <c r="P86" s="16">
        <f>ROUND(O86*$I86,2)</f>
        <v>0</v>
      </c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7"/>
      <c r="DN86" s="17"/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7"/>
      <c r="EB86" s="17"/>
      <c r="EC86" s="17"/>
      <c r="ED86" s="17"/>
      <c r="EE86" s="17"/>
      <c r="EF86" s="17"/>
      <c r="EG86" s="17"/>
      <c r="EH86" s="17"/>
      <c r="EI86" s="17"/>
      <c r="EJ86" s="17"/>
      <c r="EK86" s="17"/>
      <c r="EL86" s="17"/>
      <c r="EM86" s="17"/>
      <c r="EN86" s="17"/>
      <c r="EO86" s="17"/>
      <c r="EP86" s="17"/>
      <c r="EQ86" s="17"/>
      <c r="ER86" s="17"/>
      <c r="ES86" s="17"/>
      <c r="ET86" s="17"/>
      <c r="EU86" s="17"/>
      <c r="EV86" s="17"/>
      <c r="EW86" s="17"/>
      <c r="EX86" s="17"/>
      <c r="EY86" s="17"/>
      <c r="EZ86" s="17"/>
      <c r="FA86" s="17"/>
      <c r="FB86" s="17"/>
      <c r="FC86" s="17"/>
      <c r="FD86" s="17"/>
      <c r="FE86" s="17"/>
      <c r="FF86" s="17"/>
      <c r="FG86" s="17"/>
      <c r="FH86" s="17"/>
      <c r="FI86" s="17"/>
      <c r="FJ86" s="17"/>
      <c r="FK86" s="17"/>
      <c r="FL86" s="17"/>
      <c r="FM86" s="17"/>
      <c r="FN86" s="17"/>
      <c r="FO86" s="17"/>
      <c r="FP86" s="17"/>
      <c r="FQ86" s="17"/>
      <c r="FR86" s="17"/>
      <c r="FS86" s="17"/>
      <c r="FT86" s="17"/>
      <c r="FU86" s="17"/>
      <c r="FV86" s="17"/>
      <c r="FW86" s="17"/>
      <c r="FX86" s="17"/>
      <c r="FY86" s="17"/>
      <c r="FZ86" s="17"/>
      <c r="GA86" s="17"/>
      <c r="GB86" s="17"/>
      <c r="GC86" s="17"/>
      <c r="GD86" s="17"/>
      <c r="GE86" s="17"/>
      <c r="GF86" s="17"/>
      <c r="GG86" s="17"/>
      <c r="GH86" s="17"/>
      <c r="GI86" s="17"/>
      <c r="GJ86" s="17"/>
      <c r="GK86" s="17"/>
      <c r="GL86" s="17"/>
      <c r="GM86" s="17"/>
      <c r="GN86" s="17"/>
      <c r="GO86" s="17"/>
      <c r="GP86" s="17"/>
      <c r="GQ86" s="17"/>
      <c r="GR86" s="17"/>
      <c r="GS86" s="17"/>
      <c r="GT86" s="17"/>
      <c r="GU86" s="17"/>
      <c r="GV86" s="17"/>
      <c r="GW86" s="17"/>
      <c r="GX86" s="17"/>
      <c r="GY86" s="17"/>
      <c r="GZ86" s="17"/>
      <c r="HA86" s="17"/>
      <c r="HB86" s="17"/>
      <c r="HC86" s="17"/>
      <c r="HD86" s="17"/>
      <c r="HE86" s="17"/>
      <c r="HF86" s="17"/>
      <c r="HG86" s="17"/>
      <c r="HH86" s="17"/>
      <c r="HI86" s="17"/>
      <c r="HJ86" s="17"/>
      <c r="HK86" s="17"/>
      <c r="HL86" s="17"/>
      <c r="HM86" s="17"/>
      <c r="HN86" s="17"/>
      <c r="HO86" s="17"/>
      <c r="HP86" s="17"/>
      <c r="HQ86" s="17"/>
      <c r="HR86" s="17"/>
      <c r="HS86" s="17"/>
      <c r="HT86" s="17"/>
      <c r="HU86" s="17"/>
    </row>
    <row r="87" spans="2:230" s="18" customFormat="1" x14ac:dyDescent="0.2">
      <c r="B87" s="49" t="s">
        <v>881</v>
      </c>
      <c r="C87" s="14" t="s">
        <v>606</v>
      </c>
      <c r="D87" s="137" t="s">
        <v>5</v>
      </c>
      <c r="E87" s="137">
        <v>120</v>
      </c>
      <c r="F87" s="137" t="s">
        <v>29</v>
      </c>
      <c r="G87" s="137" t="s">
        <v>1104</v>
      </c>
      <c r="H87" s="137" t="s">
        <v>1075</v>
      </c>
      <c r="I87" s="145">
        <v>76.31</v>
      </c>
      <c r="J87" s="140">
        <f>I87*E87</f>
        <v>9157.2000000000007</v>
      </c>
      <c r="K87" s="16"/>
      <c r="L87" s="16">
        <f>ROUND(K87*$I87,2)</f>
        <v>0</v>
      </c>
      <c r="M87" s="122"/>
      <c r="N87" s="16">
        <f>ROUND(M87*$I87,2)</f>
        <v>0</v>
      </c>
      <c r="O87" s="16"/>
      <c r="P87" s="16">
        <f>ROUND(O87*$I87,2)</f>
        <v>0</v>
      </c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7"/>
      <c r="DL87" s="17"/>
      <c r="DM87" s="17"/>
      <c r="DN87" s="17"/>
      <c r="DO87" s="17"/>
      <c r="DP87" s="17"/>
      <c r="DQ87" s="17"/>
      <c r="DR87" s="17"/>
      <c r="DS87" s="17"/>
      <c r="DT87" s="17"/>
      <c r="DU87" s="17"/>
      <c r="DV87" s="17"/>
      <c r="DW87" s="17"/>
      <c r="DX87" s="17"/>
      <c r="DY87" s="17"/>
      <c r="DZ87" s="17"/>
      <c r="EA87" s="17"/>
      <c r="EB87" s="17"/>
      <c r="EC87" s="17"/>
      <c r="ED87" s="17"/>
      <c r="EE87" s="17"/>
      <c r="EF87" s="17"/>
      <c r="EG87" s="17"/>
      <c r="EH87" s="17"/>
      <c r="EI87" s="17"/>
      <c r="EJ87" s="17"/>
      <c r="EK87" s="17"/>
      <c r="EL87" s="17"/>
      <c r="EM87" s="17"/>
      <c r="EN87" s="17"/>
      <c r="EO87" s="17"/>
      <c r="EP87" s="17"/>
      <c r="EQ87" s="17"/>
      <c r="ER87" s="17"/>
      <c r="ES87" s="17"/>
      <c r="ET87" s="17"/>
      <c r="EU87" s="17"/>
      <c r="EV87" s="17"/>
      <c r="EW87" s="17"/>
      <c r="EX87" s="17"/>
      <c r="EY87" s="17"/>
      <c r="EZ87" s="17"/>
      <c r="FA87" s="17"/>
      <c r="FB87" s="17"/>
      <c r="FC87" s="17"/>
      <c r="FD87" s="17"/>
      <c r="FE87" s="17"/>
      <c r="FF87" s="17"/>
      <c r="FG87" s="17"/>
      <c r="FH87" s="17"/>
      <c r="FI87" s="17"/>
      <c r="FJ87" s="17"/>
      <c r="FK87" s="17"/>
      <c r="FL87" s="17"/>
      <c r="FM87" s="17"/>
      <c r="FN87" s="17"/>
      <c r="FO87" s="17"/>
      <c r="FP87" s="17"/>
      <c r="FQ87" s="17"/>
      <c r="FR87" s="17"/>
      <c r="FS87" s="17"/>
      <c r="FT87" s="17"/>
      <c r="FU87" s="17"/>
      <c r="FV87" s="17"/>
      <c r="FW87" s="17"/>
      <c r="FX87" s="17"/>
      <c r="FY87" s="17"/>
      <c r="FZ87" s="17"/>
      <c r="GA87" s="17"/>
      <c r="GB87" s="17"/>
      <c r="GC87" s="17"/>
      <c r="GD87" s="17"/>
      <c r="GE87" s="17"/>
      <c r="GF87" s="17"/>
      <c r="GG87" s="17"/>
      <c r="GH87" s="17"/>
      <c r="GI87" s="17"/>
      <c r="GJ87" s="17"/>
      <c r="GK87" s="17"/>
      <c r="GL87" s="17"/>
      <c r="GM87" s="17"/>
      <c r="GN87" s="17"/>
      <c r="GO87" s="17"/>
      <c r="GP87" s="17"/>
      <c r="GQ87" s="17"/>
      <c r="GR87" s="17"/>
      <c r="GS87" s="17"/>
      <c r="GT87" s="17"/>
      <c r="GU87" s="17"/>
      <c r="GV87" s="17"/>
      <c r="GW87" s="17"/>
      <c r="GX87" s="17"/>
      <c r="GY87" s="17"/>
      <c r="GZ87" s="17"/>
      <c r="HA87" s="17"/>
      <c r="HB87" s="17"/>
      <c r="HC87" s="17"/>
      <c r="HD87" s="17"/>
      <c r="HE87" s="17"/>
      <c r="HF87" s="17"/>
      <c r="HG87" s="17"/>
      <c r="HH87" s="17"/>
      <c r="HI87" s="17"/>
      <c r="HJ87" s="17"/>
      <c r="HK87" s="17"/>
      <c r="HL87" s="17"/>
      <c r="HM87" s="17"/>
      <c r="HN87" s="17"/>
      <c r="HO87" s="17"/>
      <c r="HP87" s="17"/>
      <c r="HQ87" s="17"/>
      <c r="HR87" s="17"/>
      <c r="HS87" s="17"/>
      <c r="HT87" s="17"/>
      <c r="HU87" s="17"/>
    </row>
    <row r="88" spans="2:230" s="18" customFormat="1" ht="33.75" x14ac:dyDescent="0.2">
      <c r="B88" s="49" t="s">
        <v>882</v>
      </c>
      <c r="C88" s="14" t="s">
        <v>604</v>
      </c>
      <c r="D88" s="137" t="s">
        <v>5</v>
      </c>
      <c r="E88" s="137">
        <v>148</v>
      </c>
      <c r="F88" s="137" t="s">
        <v>298</v>
      </c>
      <c r="G88" s="137" t="s">
        <v>22</v>
      </c>
      <c r="H88" s="15" t="s">
        <v>605</v>
      </c>
      <c r="I88" s="145">
        <v>11.7</v>
      </c>
      <c r="J88" s="140">
        <f>I88*E88</f>
        <v>1731.6</v>
      </c>
      <c r="K88" s="16"/>
      <c r="L88" s="16">
        <f>ROUND(K88*$I88,2)</f>
        <v>0</v>
      </c>
      <c r="M88" s="122"/>
      <c r="N88" s="16">
        <f>ROUND(M88*$I88,2)</f>
        <v>0</v>
      </c>
      <c r="O88" s="16"/>
      <c r="P88" s="16">
        <f>ROUND(O88*$I88,2)</f>
        <v>0</v>
      </c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7"/>
      <c r="DN88" s="17"/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7"/>
      <c r="EB88" s="17"/>
      <c r="EC88" s="17"/>
      <c r="ED88" s="17"/>
      <c r="EE88" s="17"/>
      <c r="EF88" s="17"/>
      <c r="EG88" s="17"/>
      <c r="EH88" s="17"/>
      <c r="EI88" s="17"/>
      <c r="EJ88" s="17"/>
      <c r="EK88" s="17"/>
      <c r="EL88" s="17"/>
      <c r="EM88" s="17"/>
      <c r="EN88" s="17"/>
      <c r="EO88" s="17"/>
      <c r="EP88" s="17"/>
      <c r="EQ88" s="17"/>
      <c r="ER88" s="17"/>
      <c r="ES88" s="17"/>
      <c r="ET88" s="17"/>
      <c r="EU88" s="17"/>
      <c r="EV88" s="17"/>
      <c r="EW88" s="17"/>
      <c r="EX88" s="17"/>
      <c r="EY88" s="17"/>
      <c r="EZ88" s="17"/>
      <c r="FA88" s="17"/>
      <c r="FB88" s="17"/>
      <c r="FC88" s="17"/>
      <c r="FD88" s="17"/>
      <c r="FE88" s="17"/>
      <c r="FF88" s="17"/>
      <c r="FG88" s="17"/>
      <c r="FH88" s="17"/>
      <c r="FI88" s="17"/>
      <c r="FJ88" s="17"/>
      <c r="FK88" s="17"/>
      <c r="FL88" s="17"/>
      <c r="FM88" s="17"/>
      <c r="FN88" s="17"/>
      <c r="FO88" s="17"/>
      <c r="FP88" s="17"/>
      <c r="FQ88" s="17"/>
      <c r="FR88" s="17"/>
      <c r="FS88" s="17"/>
      <c r="FT88" s="17"/>
      <c r="FU88" s="17"/>
      <c r="FV88" s="17"/>
      <c r="FW88" s="17"/>
      <c r="FX88" s="17"/>
      <c r="FY88" s="17"/>
      <c r="FZ88" s="17"/>
      <c r="GA88" s="17"/>
      <c r="GB88" s="17"/>
      <c r="GC88" s="17"/>
      <c r="GD88" s="17"/>
      <c r="GE88" s="17"/>
      <c r="GF88" s="17"/>
      <c r="GG88" s="17"/>
      <c r="GH88" s="17"/>
      <c r="GI88" s="17"/>
      <c r="GJ88" s="17"/>
      <c r="GK88" s="17"/>
      <c r="GL88" s="17"/>
      <c r="GM88" s="17"/>
      <c r="GN88" s="17"/>
      <c r="GO88" s="17"/>
      <c r="GP88" s="17"/>
      <c r="GQ88" s="17"/>
      <c r="GR88" s="17"/>
      <c r="GS88" s="17"/>
      <c r="GT88" s="17"/>
      <c r="GU88" s="17"/>
      <c r="GV88" s="17"/>
      <c r="GW88" s="17"/>
      <c r="GX88" s="17"/>
      <c r="GY88" s="17"/>
      <c r="GZ88" s="17"/>
      <c r="HA88" s="17"/>
      <c r="HB88" s="17"/>
      <c r="HC88" s="17"/>
      <c r="HD88" s="17"/>
      <c r="HE88" s="17"/>
      <c r="HF88" s="17"/>
      <c r="HG88" s="17"/>
      <c r="HH88" s="17"/>
      <c r="HI88" s="17"/>
      <c r="HJ88" s="17"/>
      <c r="HK88" s="17"/>
      <c r="HL88" s="17"/>
      <c r="HM88" s="17"/>
      <c r="HN88" s="17"/>
      <c r="HO88" s="17"/>
      <c r="HP88" s="17"/>
      <c r="HQ88" s="17"/>
      <c r="HR88" s="17"/>
      <c r="HS88" s="17"/>
      <c r="HT88" s="17"/>
      <c r="HU88" s="17"/>
    </row>
    <row r="89" spans="2:230" s="18" customFormat="1" ht="26.25" customHeight="1" x14ac:dyDescent="0.2">
      <c r="B89" s="67" t="s">
        <v>883</v>
      </c>
      <c r="C89" s="7" t="s">
        <v>329</v>
      </c>
      <c r="D89" s="66" t="s">
        <v>5</v>
      </c>
      <c r="E89" s="66">
        <v>9.8000000000000007</v>
      </c>
      <c r="F89" s="66" t="s">
        <v>30</v>
      </c>
      <c r="G89" s="66" t="s">
        <v>22</v>
      </c>
      <c r="H89" s="15" t="s">
        <v>330</v>
      </c>
      <c r="I89" s="128">
        <v>406.07</v>
      </c>
      <c r="J89" s="112">
        <f>I89*E89</f>
        <v>3979.4860000000003</v>
      </c>
      <c r="K89" s="16"/>
      <c r="L89" s="16"/>
      <c r="M89" s="122"/>
      <c r="N89" s="16"/>
      <c r="O89" s="16"/>
      <c r="P89" s="16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7"/>
      <c r="DL89" s="17"/>
      <c r="DM89" s="17"/>
      <c r="DN89" s="17"/>
      <c r="DO89" s="17"/>
      <c r="DP89" s="17"/>
      <c r="DQ89" s="17"/>
      <c r="DR89" s="17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  <c r="EE89" s="17"/>
      <c r="EF89" s="17"/>
      <c r="EG89" s="17"/>
      <c r="EH89" s="17"/>
      <c r="EI89" s="17"/>
      <c r="EJ89" s="17"/>
      <c r="EK89" s="17"/>
      <c r="EL89" s="17"/>
      <c r="EM89" s="17"/>
      <c r="EN89" s="17"/>
      <c r="EO89" s="17"/>
      <c r="EP89" s="17"/>
      <c r="EQ89" s="17"/>
      <c r="ER89" s="17"/>
      <c r="ES89" s="17"/>
      <c r="ET89" s="17"/>
      <c r="EU89" s="17"/>
      <c r="EV89" s="17"/>
      <c r="EW89" s="17"/>
      <c r="EX89" s="17"/>
      <c r="EY89" s="17"/>
      <c r="EZ89" s="17"/>
      <c r="FA89" s="17"/>
      <c r="FB89" s="17"/>
      <c r="FC89" s="17"/>
      <c r="FD89" s="17"/>
      <c r="FE89" s="17"/>
      <c r="FF89" s="17"/>
      <c r="FG89" s="17"/>
      <c r="FH89" s="17"/>
      <c r="FI89" s="17"/>
      <c r="FJ89" s="17"/>
      <c r="FK89" s="17"/>
      <c r="FL89" s="17"/>
      <c r="FM89" s="17"/>
      <c r="FN89" s="17"/>
      <c r="FO89" s="17"/>
      <c r="FP89" s="17"/>
      <c r="FQ89" s="17"/>
      <c r="FR89" s="17"/>
      <c r="FS89" s="17"/>
      <c r="FT89" s="17"/>
      <c r="FU89" s="17"/>
      <c r="FV89" s="17"/>
      <c r="FW89" s="17"/>
      <c r="FX89" s="17"/>
      <c r="FY89" s="17"/>
      <c r="FZ89" s="17"/>
      <c r="GA89" s="17"/>
      <c r="GB89" s="17"/>
      <c r="GC89" s="17"/>
      <c r="GD89" s="17"/>
      <c r="GE89" s="17"/>
      <c r="GF89" s="17"/>
      <c r="GG89" s="17"/>
      <c r="GH89" s="17"/>
      <c r="GI89" s="17"/>
      <c r="GJ89" s="17"/>
      <c r="GK89" s="17"/>
      <c r="GL89" s="17"/>
      <c r="GM89" s="17"/>
      <c r="GN89" s="17"/>
      <c r="GO89" s="17"/>
      <c r="GP89" s="17"/>
      <c r="GQ89" s="17"/>
      <c r="GR89" s="17"/>
      <c r="GS89" s="17"/>
      <c r="GT89" s="17"/>
      <c r="GU89" s="17"/>
      <c r="GV89" s="17"/>
      <c r="GW89" s="17"/>
      <c r="GX89" s="17"/>
      <c r="GY89" s="17"/>
      <c r="GZ89" s="17"/>
      <c r="HA89" s="17"/>
      <c r="HB89" s="17"/>
      <c r="HC89" s="17"/>
      <c r="HD89" s="17"/>
      <c r="HE89" s="17"/>
      <c r="HF89" s="17"/>
      <c r="HG89" s="17"/>
      <c r="HH89" s="17"/>
      <c r="HI89" s="17"/>
      <c r="HJ89" s="17"/>
      <c r="HK89" s="17"/>
      <c r="HL89" s="17"/>
      <c r="HM89" s="17"/>
      <c r="HN89" s="17"/>
      <c r="HO89" s="17"/>
      <c r="HP89" s="17"/>
      <c r="HQ89" s="17"/>
      <c r="HR89" s="17"/>
      <c r="HS89" s="17"/>
      <c r="HT89" s="17"/>
      <c r="HU89" s="17"/>
    </row>
    <row r="90" spans="2:230" ht="20.100000000000001" customHeight="1" x14ac:dyDescent="0.2">
      <c r="B90" s="67"/>
      <c r="C90" s="25" t="s">
        <v>69</v>
      </c>
      <c r="D90" s="66"/>
      <c r="E90" s="66"/>
      <c r="F90" s="66"/>
      <c r="G90" s="66"/>
      <c r="H90" s="15"/>
      <c r="I90" s="16"/>
      <c r="J90" s="113">
        <f>SUBTOTAL(9,J86:J89)</f>
        <v>43218.285999999993</v>
      </c>
      <c r="K90" s="16"/>
      <c r="L90" s="118">
        <f>SUBTOTAL(9,L86:L89)</f>
        <v>0</v>
      </c>
      <c r="M90" s="122"/>
      <c r="N90" s="118">
        <f>SUBTOTAL(9,N86:N89)</f>
        <v>0</v>
      </c>
      <c r="O90" s="16"/>
      <c r="P90" s="118">
        <f>SUBTOTAL(9,P86:P89)</f>
        <v>0</v>
      </c>
    </row>
    <row r="91" spans="2:230" x14ac:dyDescent="0.2">
      <c r="B91" s="32" t="s">
        <v>879</v>
      </c>
      <c r="C91" s="28" t="s">
        <v>577</v>
      </c>
      <c r="D91" s="36"/>
      <c r="E91" s="36"/>
      <c r="F91" s="36"/>
      <c r="G91" s="36"/>
      <c r="H91" s="36"/>
      <c r="I91" s="36"/>
      <c r="J91" s="111"/>
      <c r="K91" s="36"/>
      <c r="L91" s="36"/>
      <c r="M91" s="123"/>
      <c r="N91" s="36"/>
      <c r="O91" s="36"/>
      <c r="P91" s="36"/>
    </row>
    <row r="92" spans="2:230" s="18" customFormat="1" ht="22.5" x14ac:dyDescent="0.2">
      <c r="B92" s="67" t="s">
        <v>880</v>
      </c>
      <c r="C92" s="7" t="s">
        <v>312</v>
      </c>
      <c r="D92" s="66" t="s">
        <v>5</v>
      </c>
      <c r="E92" s="66">
        <v>3.27</v>
      </c>
      <c r="F92" s="66" t="s">
        <v>30</v>
      </c>
      <c r="G92" s="66" t="s">
        <v>208</v>
      </c>
      <c r="H92" s="15">
        <v>95969</v>
      </c>
      <c r="I92" s="128">
        <v>2006.27</v>
      </c>
      <c r="J92" s="112">
        <f>I92*E92</f>
        <v>6560.5029000000004</v>
      </c>
      <c r="K92" s="16"/>
      <c r="L92" s="16">
        <f>ROUND(K92*$I92,2)</f>
        <v>0</v>
      </c>
      <c r="M92" s="122"/>
      <c r="N92" s="16">
        <f>ROUND(M92*$I92,2)</f>
        <v>0</v>
      </c>
      <c r="O92" s="16"/>
      <c r="P92" s="16">
        <f>ROUND(O92*$I92,2)</f>
        <v>0</v>
      </c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7"/>
      <c r="DL92" s="17"/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7"/>
      <c r="EA92" s="17"/>
      <c r="EB92" s="17"/>
      <c r="EC92" s="17"/>
      <c r="ED92" s="17"/>
      <c r="EE92" s="17"/>
      <c r="EF92" s="17"/>
      <c r="EG92" s="17"/>
      <c r="EH92" s="17"/>
      <c r="EI92" s="17"/>
      <c r="EJ92" s="17"/>
      <c r="EK92" s="17"/>
      <c r="EL92" s="17"/>
      <c r="EM92" s="17"/>
      <c r="EN92" s="17"/>
      <c r="EO92" s="17"/>
      <c r="EP92" s="17"/>
      <c r="EQ92" s="17"/>
      <c r="ER92" s="17"/>
      <c r="ES92" s="17"/>
      <c r="ET92" s="17"/>
      <c r="EU92" s="17"/>
      <c r="EV92" s="17"/>
      <c r="EW92" s="17"/>
      <c r="EX92" s="17"/>
      <c r="EY92" s="17"/>
      <c r="EZ92" s="17"/>
      <c r="FA92" s="17"/>
      <c r="FB92" s="17"/>
      <c r="FC92" s="17"/>
      <c r="FD92" s="17"/>
      <c r="FE92" s="17"/>
      <c r="FF92" s="17"/>
      <c r="FG92" s="17"/>
      <c r="FH92" s="17"/>
      <c r="FI92" s="17"/>
      <c r="FJ92" s="17"/>
      <c r="FK92" s="17"/>
      <c r="FL92" s="17"/>
      <c r="FM92" s="17"/>
      <c r="FN92" s="17"/>
      <c r="FO92" s="17"/>
      <c r="FP92" s="17"/>
      <c r="FQ92" s="17"/>
      <c r="FR92" s="17"/>
      <c r="FS92" s="17"/>
      <c r="FT92" s="17"/>
      <c r="FU92" s="17"/>
      <c r="FV92" s="17"/>
      <c r="FW92" s="17"/>
      <c r="FX92" s="17"/>
      <c r="FY92" s="17"/>
      <c r="FZ92" s="17"/>
      <c r="GA92" s="17"/>
      <c r="GB92" s="17"/>
      <c r="GC92" s="17"/>
      <c r="GD92" s="17"/>
      <c r="GE92" s="17"/>
      <c r="GF92" s="17"/>
      <c r="GG92" s="17"/>
      <c r="GH92" s="17"/>
      <c r="GI92" s="17"/>
      <c r="GJ92" s="17"/>
      <c r="GK92" s="17"/>
      <c r="GL92" s="17"/>
      <c r="GM92" s="17"/>
      <c r="GN92" s="17"/>
      <c r="GO92" s="17"/>
      <c r="GP92" s="17"/>
      <c r="GQ92" s="17"/>
      <c r="GR92" s="17"/>
      <c r="GS92" s="17"/>
      <c r="GT92" s="17"/>
      <c r="GU92" s="17"/>
      <c r="GV92" s="17"/>
      <c r="GW92" s="17"/>
      <c r="GX92" s="17"/>
      <c r="GY92" s="17"/>
      <c r="GZ92" s="17"/>
      <c r="HA92" s="17"/>
      <c r="HB92" s="17"/>
      <c r="HC92" s="17"/>
      <c r="HD92" s="17"/>
      <c r="HE92" s="17"/>
      <c r="HF92" s="17"/>
      <c r="HG92" s="17"/>
      <c r="HH92" s="17"/>
      <c r="HI92" s="17"/>
      <c r="HJ92" s="17"/>
      <c r="HK92" s="17"/>
      <c r="HL92" s="17"/>
      <c r="HM92" s="17"/>
      <c r="HN92" s="17"/>
      <c r="HO92" s="17"/>
      <c r="HP92" s="17"/>
      <c r="HQ92" s="17"/>
      <c r="HR92" s="17"/>
      <c r="HS92" s="17"/>
      <c r="HT92" s="17"/>
      <c r="HU92" s="17"/>
      <c r="HV92" s="17"/>
    </row>
    <row r="93" spans="2:230" ht="20.100000000000001" customHeight="1" x14ac:dyDescent="0.2">
      <c r="B93" s="67"/>
      <c r="C93" s="25" t="s">
        <v>69</v>
      </c>
      <c r="D93" s="66"/>
      <c r="E93" s="66"/>
      <c r="F93" s="66"/>
      <c r="G93" s="66"/>
      <c r="H93" s="15"/>
      <c r="I93" s="16"/>
      <c r="J93" s="113">
        <f>SUBTOTAL(9,J92)</f>
        <v>6560.5029000000004</v>
      </c>
      <c r="K93" s="16"/>
      <c r="L93" s="118">
        <f>SUBTOTAL(9,L92)</f>
        <v>0</v>
      </c>
      <c r="M93" s="122"/>
      <c r="N93" s="118">
        <f>SUBTOTAL(9,N92)</f>
        <v>0</v>
      </c>
      <c r="O93" s="16"/>
      <c r="P93" s="118">
        <f>SUBTOTAL(9,P92)</f>
        <v>0</v>
      </c>
    </row>
    <row r="94" spans="2:230" x14ac:dyDescent="0.2">
      <c r="B94" s="32" t="s">
        <v>827</v>
      </c>
      <c r="C94" s="28" t="s">
        <v>365</v>
      </c>
      <c r="D94" s="36"/>
      <c r="E94" s="36"/>
      <c r="F94" s="36"/>
      <c r="G94" s="36"/>
      <c r="H94" s="36"/>
      <c r="I94" s="36"/>
      <c r="J94" s="111"/>
      <c r="K94" s="36"/>
      <c r="L94" s="36"/>
      <c r="M94" s="123"/>
      <c r="N94" s="36"/>
      <c r="O94" s="36"/>
      <c r="P94" s="36"/>
    </row>
    <row r="95" spans="2:230" s="18" customFormat="1" ht="45" x14ac:dyDescent="0.2">
      <c r="B95" s="94" t="s">
        <v>828</v>
      </c>
      <c r="C95" s="14" t="s">
        <v>915</v>
      </c>
      <c r="D95" s="93" t="s">
        <v>5</v>
      </c>
      <c r="E95" s="125">
        <v>3541.01</v>
      </c>
      <c r="F95" s="93" t="s">
        <v>298</v>
      </c>
      <c r="G95" s="93" t="s">
        <v>22</v>
      </c>
      <c r="H95" s="15" t="s">
        <v>408</v>
      </c>
      <c r="I95" s="128">
        <v>10.5</v>
      </c>
      <c r="J95" s="112">
        <f>I95*E95</f>
        <v>37180.605000000003</v>
      </c>
      <c r="K95" s="16"/>
      <c r="L95" s="16">
        <f>ROUND(K95*$I95,2)</f>
        <v>0</v>
      </c>
      <c r="M95" s="122"/>
      <c r="N95" s="16">
        <f>ROUND(M95*$I95,2)</f>
        <v>0</v>
      </c>
      <c r="O95" s="16"/>
      <c r="P95" s="16">
        <f>ROUND(O95*$I95,2)</f>
        <v>0</v>
      </c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  <c r="DH95" s="17"/>
      <c r="DI95" s="17"/>
      <c r="DJ95" s="17"/>
      <c r="DK95" s="17"/>
      <c r="DL95" s="17"/>
      <c r="DM95" s="17"/>
      <c r="DN95" s="17"/>
      <c r="DO95" s="17"/>
      <c r="DP95" s="17"/>
      <c r="DQ95" s="17"/>
      <c r="DR95" s="17"/>
      <c r="DS95" s="17"/>
      <c r="DT95" s="17"/>
      <c r="DU95" s="17"/>
      <c r="DV95" s="17"/>
      <c r="DW95" s="17"/>
      <c r="DX95" s="17"/>
      <c r="DY95" s="17"/>
      <c r="DZ95" s="17"/>
      <c r="EA95" s="17"/>
      <c r="EB95" s="17"/>
      <c r="EC95" s="17"/>
      <c r="ED95" s="17"/>
      <c r="EE95" s="17"/>
      <c r="EF95" s="17"/>
      <c r="EG95" s="17"/>
      <c r="EH95" s="17"/>
      <c r="EI95" s="17"/>
      <c r="EJ95" s="17"/>
      <c r="EK95" s="17"/>
      <c r="EL95" s="17"/>
      <c r="EM95" s="17"/>
      <c r="EN95" s="17"/>
      <c r="EO95" s="17"/>
      <c r="EP95" s="17"/>
      <c r="EQ95" s="17"/>
      <c r="ER95" s="17"/>
      <c r="ES95" s="17"/>
      <c r="ET95" s="17"/>
      <c r="EU95" s="17"/>
      <c r="EV95" s="17"/>
      <c r="EW95" s="17"/>
      <c r="EX95" s="17"/>
      <c r="EY95" s="17"/>
      <c r="EZ95" s="17"/>
      <c r="FA95" s="17"/>
      <c r="FB95" s="17"/>
      <c r="FC95" s="17"/>
      <c r="FD95" s="17"/>
      <c r="FE95" s="17"/>
      <c r="FF95" s="17"/>
      <c r="FG95" s="17"/>
      <c r="FH95" s="17"/>
      <c r="FI95" s="17"/>
      <c r="FJ95" s="17"/>
      <c r="FK95" s="17"/>
      <c r="FL95" s="17"/>
      <c r="FM95" s="17"/>
      <c r="FN95" s="17"/>
      <c r="FO95" s="17"/>
      <c r="FP95" s="17"/>
      <c r="FQ95" s="17"/>
      <c r="FR95" s="17"/>
      <c r="FS95" s="17"/>
      <c r="FT95" s="17"/>
      <c r="FU95" s="17"/>
      <c r="FV95" s="17"/>
      <c r="FW95" s="17"/>
      <c r="FX95" s="17"/>
      <c r="FY95" s="17"/>
      <c r="FZ95" s="17"/>
      <c r="GA95" s="17"/>
      <c r="GB95" s="17"/>
      <c r="GC95" s="17"/>
      <c r="GD95" s="17"/>
      <c r="GE95" s="17"/>
      <c r="GF95" s="17"/>
      <c r="GG95" s="17"/>
      <c r="GH95" s="17"/>
      <c r="GI95" s="17"/>
      <c r="GJ95" s="17"/>
      <c r="GK95" s="17"/>
      <c r="GL95" s="17"/>
      <c r="GM95" s="17"/>
      <c r="GN95" s="17"/>
      <c r="GO95" s="17"/>
      <c r="GP95" s="17"/>
      <c r="GQ95" s="17"/>
      <c r="GR95" s="17"/>
      <c r="GS95" s="17"/>
      <c r="GT95" s="17"/>
      <c r="GU95" s="17"/>
      <c r="GV95" s="17"/>
      <c r="GW95" s="17"/>
      <c r="GX95" s="17"/>
      <c r="GY95" s="17"/>
      <c r="GZ95" s="17"/>
      <c r="HA95" s="17"/>
      <c r="HB95" s="17"/>
      <c r="HC95" s="17"/>
      <c r="HD95" s="17"/>
      <c r="HE95" s="17"/>
      <c r="HF95" s="17"/>
      <c r="HG95" s="17"/>
      <c r="HH95" s="17"/>
      <c r="HI95" s="17"/>
      <c r="HJ95" s="17"/>
      <c r="HK95" s="17"/>
      <c r="HL95" s="17"/>
      <c r="HM95" s="17"/>
      <c r="HN95" s="17"/>
      <c r="HO95" s="17"/>
      <c r="HP95" s="17"/>
      <c r="HQ95" s="17"/>
      <c r="HR95" s="17"/>
      <c r="HS95" s="17"/>
      <c r="HT95" s="17"/>
      <c r="HU95" s="17"/>
    </row>
    <row r="96" spans="2:230" s="18" customFormat="1" ht="22.5" x14ac:dyDescent="0.2">
      <c r="B96" s="86" t="s">
        <v>885</v>
      </c>
      <c r="C96" s="7" t="s">
        <v>884</v>
      </c>
      <c r="D96" s="87" t="s">
        <v>5</v>
      </c>
      <c r="E96" s="87">
        <v>16</v>
      </c>
      <c r="F96" s="87" t="s">
        <v>29</v>
      </c>
      <c r="G96" s="87" t="s">
        <v>22</v>
      </c>
      <c r="H96" s="15" t="s">
        <v>287</v>
      </c>
      <c r="I96" s="128">
        <v>93.41</v>
      </c>
      <c r="J96" s="112">
        <f>I96*E96</f>
        <v>1494.56</v>
      </c>
      <c r="K96" s="16"/>
      <c r="L96" s="16">
        <f>ROUND(K96*$I96,2)</f>
        <v>0</v>
      </c>
      <c r="M96" s="122"/>
      <c r="N96" s="16">
        <f>ROUND(M96*$I96,2)</f>
        <v>0</v>
      </c>
      <c r="O96" s="16"/>
      <c r="P96" s="16">
        <f>ROUND(O96*$I96,2)</f>
        <v>0</v>
      </c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  <c r="AB96" s="69"/>
      <c r="AC96" s="69"/>
      <c r="AD96" s="69"/>
      <c r="AE96" s="69"/>
      <c r="AF96" s="69"/>
      <c r="AG96" s="69"/>
      <c r="AH96" s="69"/>
      <c r="AI96" s="69"/>
      <c r="AJ96" s="69"/>
      <c r="AK96" s="69"/>
      <c r="AL96" s="69"/>
      <c r="AM96" s="69"/>
      <c r="AN96" s="69"/>
      <c r="AO96" s="69"/>
      <c r="AP96" s="69"/>
      <c r="AQ96" s="69"/>
      <c r="AR96" s="69"/>
      <c r="AS96" s="69"/>
      <c r="AT96" s="69"/>
      <c r="AU96" s="69"/>
      <c r="AV96" s="69"/>
      <c r="AW96" s="69"/>
      <c r="AX96" s="69"/>
      <c r="AY96" s="69"/>
      <c r="AZ96" s="69"/>
      <c r="BA96" s="69"/>
      <c r="BB96" s="69"/>
      <c r="BC96" s="69"/>
      <c r="BD96" s="69"/>
      <c r="BE96" s="69"/>
      <c r="BF96" s="69"/>
      <c r="BG96" s="69"/>
      <c r="BH96" s="69"/>
      <c r="BI96" s="69"/>
      <c r="BJ96" s="69"/>
      <c r="BK96" s="69"/>
      <c r="BL96" s="69"/>
      <c r="BM96" s="69"/>
      <c r="BN96" s="69"/>
      <c r="BO96" s="69"/>
      <c r="BP96" s="69"/>
      <c r="BQ96" s="69"/>
      <c r="BR96" s="69"/>
      <c r="BS96" s="69"/>
      <c r="BT96" s="69"/>
      <c r="BU96" s="69"/>
      <c r="BV96" s="69"/>
      <c r="BW96" s="69"/>
      <c r="BX96" s="69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  <c r="DH96" s="17"/>
      <c r="DI96" s="17"/>
      <c r="DJ96" s="17"/>
      <c r="DK96" s="17"/>
      <c r="DL96" s="17"/>
      <c r="DM96" s="17"/>
      <c r="DN96" s="17"/>
      <c r="DO96" s="17"/>
      <c r="DP96" s="17"/>
      <c r="DQ96" s="17"/>
      <c r="DR96" s="17"/>
      <c r="DS96" s="17"/>
      <c r="DT96" s="17"/>
      <c r="DU96" s="17"/>
      <c r="DV96" s="17"/>
      <c r="DW96" s="17"/>
      <c r="DX96" s="17"/>
      <c r="DY96" s="17"/>
      <c r="DZ96" s="17"/>
      <c r="EA96" s="17"/>
      <c r="EB96" s="17"/>
      <c r="EC96" s="17"/>
      <c r="ED96" s="17"/>
      <c r="EE96" s="17"/>
      <c r="EF96" s="17"/>
      <c r="EG96" s="17"/>
      <c r="EH96" s="17"/>
      <c r="EI96" s="17"/>
      <c r="EJ96" s="17"/>
      <c r="EK96" s="17"/>
      <c r="EL96" s="17"/>
      <c r="EM96" s="17"/>
      <c r="EN96" s="17"/>
      <c r="EO96" s="17"/>
      <c r="EP96" s="17"/>
      <c r="EQ96" s="17"/>
      <c r="ER96" s="17"/>
      <c r="ES96" s="17"/>
      <c r="ET96" s="17"/>
      <c r="EU96" s="17"/>
      <c r="EV96" s="17"/>
      <c r="EW96" s="17"/>
      <c r="EX96" s="17"/>
      <c r="EY96" s="17"/>
      <c r="EZ96" s="17"/>
      <c r="FA96" s="17"/>
      <c r="FB96" s="17"/>
      <c r="FC96" s="17"/>
      <c r="FD96" s="17"/>
      <c r="FE96" s="17"/>
      <c r="FF96" s="17"/>
      <c r="FG96" s="17"/>
      <c r="FH96" s="17"/>
      <c r="FI96" s="17"/>
      <c r="FJ96" s="17"/>
      <c r="FK96" s="17"/>
      <c r="FL96" s="17"/>
      <c r="FM96" s="17"/>
      <c r="FN96" s="17"/>
      <c r="FO96" s="17"/>
      <c r="FP96" s="17"/>
      <c r="FQ96" s="17"/>
      <c r="FR96" s="17"/>
      <c r="FS96" s="17"/>
      <c r="FT96" s="17"/>
      <c r="FU96" s="17"/>
      <c r="FV96" s="17"/>
      <c r="FW96" s="17"/>
      <c r="FX96" s="17"/>
      <c r="FY96" s="17"/>
      <c r="FZ96" s="17"/>
      <c r="GA96" s="17"/>
      <c r="GB96" s="17"/>
      <c r="GC96" s="17"/>
      <c r="GD96" s="17"/>
      <c r="GE96" s="17"/>
      <c r="GF96" s="17"/>
      <c r="GG96" s="17"/>
      <c r="GH96" s="17"/>
      <c r="GI96" s="17"/>
      <c r="GJ96" s="17"/>
      <c r="GK96" s="17"/>
      <c r="GL96" s="17"/>
      <c r="GM96" s="17"/>
      <c r="GN96" s="17"/>
      <c r="GO96" s="17"/>
      <c r="GP96" s="17"/>
      <c r="GQ96" s="17"/>
      <c r="GR96" s="17"/>
      <c r="GS96" s="17"/>
      <c r="GT96" s="17"/>
      <c r="GU96" s="17"/>
      <c r="GV96" s="17"/>
      <c r="GW96" s="17"/>
      <c r="GX96" s="17"/>
      <c r="GY96" s="17"/>
      <c r="GZ96" s="17"/>
      <c r="HA96" s="17"/>
      <c r="HB96" s="17"/>
      <c r="HC96" s="17"/>
      <c r="HD96" s="17"/>
      <c r="HE96" s="17"/>
      <c r="HF96" s="17"/>
      <c r="HG96" s="17"/>
      <c r="HH96" s="17"/>
      <c r="HI96" s="17"/>
      <c r="HJ96" s="17"/>
      <c r="HK96" s="17"/>
      <c r="HL96" s="17"/>
      <c r="HM96" s="17"/>
      <c r="HN96" s="17"/>
      <c r="HO96" s="17"/>
      <c r="HP96" s="17"/>
      <c r="HQ96" s="17"/>
      <c r="HR96" s="17"/>
      <c r="HS96" s="17"/>
      <c r="HT96" s="17"/>
      <c r="HU96" s="17"/>
    </row>
    <row r="97" spans="2:230" s="18" customFormat="1" ht="22.5" x14ac:dyDescent="0.2">
      <c r="B97" s="86" t="s">
        <v>886</v>
      </c>
      <c r="C97" s="7" t="s">
        <v>295</v>
      </c>
      <c r="D97" s="87" t="s">
        <v>5</v>
      </c>
      <c r="E97" s="87">
        <v>6.4</v>
      </c>
      <c r="F97" s="87" t="s">
        <v>29</v>
      </c>
      <c r="G97" s="87" t="s">
        <v>22</v>
      </c>
      <c r="H97" s="15" t="s">
        <v>296</v>
      </c>
      <c r="I97" s="128">
        <v>34.32</v>
      </c>
      <c r="J97" s="112">
        <f>I97*E97</f>
        <v>219.64800000000002</v>
      </c>
      <c r="K97" s="16"/>
      <c r="L97" s="16">
        <f>ROUND(K97*$I97,2)</f>
        <v>0</v>
      </c>
      <c r="M97" s="122"/>
      <c r="N97" s="16">
        <f>ROUND(M97*$I97,2)</f>
        <v>0</v>
      </c>
      <c r="O97" s="16"/>
      <c r="P97" s="16">
        <f>ROUND(O97*$I97,2)</f>
        <v>0</v>
      </c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  <c r="DH97" s="17"/>
      <c r="DI97" s="17"/>
      <c r="DJ97" s="17"/>
      <c r="DK97" s="17"/>
      <c r="DL97" s="17"/>
      <c r="DM97" s="17"/>
      <c r="DN97" s="17"/>
      <c r="DO97" s="17"/>
      <c r="DP97" s="17"/>
      <c r="DQ97" s="17"/>
      <c r="DR97" s="17"/>
      <c r="DS97" s="17"/>
      <c r="DT97" s="17"/>
      <c r="DU97" s="17"/>
      <c r="DV97" s="17"/>
      <c r="DW97" s="17"/>
      <c r="DX97" s="17"/>
      <c r="DY97" s="17"/>
      <c r="DZ97" s="17"/>
      <c r="EA97" s="17"/>
      <c r="EB97" s="17"/>
      <c r="EC97" s="17"/>
      <c r="ED97" s="17"/>
      <c r="EE97" s="17"/>
      <c r="EF97" s="17"/>
      <c r="EG97" s="17"/>
      <c r="EH97" s="17"/>
      <c r="EI97" s="17"/>
      <c r="EJ97" s="17"/>
      <c r="EK97" s="17"/>
      <c r="EL97" s="17"/>
      <c r="EM97" s="17"/>
      <c r="EN97" s="17"/>
      <c r="EO97" s="17"/>
      <c r="EP97" s="17"/>
      <c r="EQ97" s="17"/>
      <c r="ER97" s="17"/>
      <c r="ES97" s="17"/>
      <c r="ET97" s="17"/>
      <c r="EU97" s="17"/>
      <c r="EV97" s="17"/>
      <c r="EW97" s="17"/>
      <c r="EX97" s="17"/>
      <c r="EY97" s="17"/>
      <c r="EZ97" s="17"/>
      <c r="FA97" s="17"/>
      <c r="FB97" s="17"/>
      <c r="FC97" s="17"/>
      <c r="FD97" s="17"/>
      <c r="FE97" s="17"/>
      <c r="FF97" s="17"/>
      <c r="FG97" s="17"/>
      <c r="FH97" s="17"/>
      <c r="FI97" s="17"/>
      <c r="FJ97" s="17"/>
      <c r="FK97" s="17"/>
      <c r="FL97" s="17"/>
      <c r="FM97" s="17"/>
      <c r="FN97" s="17"/>
      <c r="FO97" s="17"/>
      <c r="FP97" s="17"/>
      <c r="FQ97" s="17"/>
      <c r="FR97" s="17"/>
      <c r="FS97" s="17"/>
      <c r="FT97" s="17"/>
      <c r="FU97" s="17"/>
      <c r="FV97" s="17"/>
      <c r="FW97" s="17"/>
      <c r="FX97" s="17"/>
      <c r="FY97" s="17"/>
      <c r="FZ97" s="17"/>
      <c r="GA97" s="17"/>
      <c r="GB97" s="17"/>
      <c r="GC97" s="17"/>
      <c r="GD97" s="17"/>
      <c r="GE97" s="17"/>
      <c r="GF97" s="17"/>
      <c r="GG97" s="17"/>
      <c r="GH97" s="17"/>
      <c r="GI97" s="17"/>
      <c r="GJ97" s="17"/>
      <c r="GK97" s="17"/>
      <c r="GL97" s="17"/>
      <c r="GM97" s="17"/>
      <c r="GN97" s="17"/>
      <c r="GO97" s="17"/>
      <c r="GP97" s="17"/>
      <c r="GQ97" s="17"/>
      <c r="GR97" s="17"/>
      <c r="GS97" s="17"/>
      <c r="GT97" s="17"/>
      <c r="GU97" s="17"/>
      <c r="GV97" s="17"/>
      <c r="GW97" s="17"/>
      <c r="GX97" s="17"/>
      <c r="GY97" s="17"/>
      <c r="GZ97" s="17"/>
      <c r="HA97" s="17"/>
      <c r="HB97" s="17"/>
      <c r="HC97" s="17"/>
      <c r="HD97" s="17"/>
      <c r="HE97" s="17"/>
      <c r="HF97" s="17"/>
      <c r="HG97" s="17"/>
      <c r="HH97" s="17"/>
      <c r="HI97" s="17"/>
      <c r="HJ97" s="17"/>
      <c r="HK97" s="17"/>
      <c r="HL97" s="17"/>
      <c r="HM97" s="17"/>
      <c r="HN97" s="17"/>
      <c r="HO97" s="17"/>
      <c r="HP97" s="17"/>
      <c r="HQ97" s="17"/>
      <c r="HR97" s="17"/>
      <c r="HS97" s="17"/>
      <c r="HT97" s="17"/>
      <c r="HU97" s="17"/>
    </row>
    <row r="98" spans="2:230" s="18" customFormat="1" ht="18" customHeight="1" x14ac:dyDescent="0.2">
      <c r="B98" s="86"/>
      <c r="C98" s="25" t="s">
        <v>69</v>
      </c>
      <c r="D98" s="87"/>
      <c r="E98" s="87"/>
      <c r="F98" s="87"/>
      <c r="G98" s="87"/>
      <c r="H98" s="15"/>
      <c r="I98" s="16"/>
      <c r="J98" s="113">
        <f>SUBTOTAL(9,J95:J97)</f>
        <v>38894.813000000002</v>
      </c>
      <c r="K98" s="16"/>
      <c r="L98" s="118">
        <f>SUBTOTAL(9,L95:L97)</f>
        <v>0</v>
      </c>
      <c r="M98" s="122"/>
      <c r="N98" s="118">
        <f>SUBTOTAL(9,N95:N97)</f>
        <v>0</v>
      </c>
      <c r="O98" s="16"/>
      <c r="P98" s="118">
        <f>SUBTOTAL(9,P95:P97)</f>
        <v>0</v>
      </c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7"/>
      <c r="DL98" s="17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7"/>
      <c r="EA98" s="17"/>
      <c r="EB98" s="17"/>
      <c r="EC98" s="17"/>
      <c r="ED98" s="17"/>
      <c r="EE98" s="17"/>
      <c r="EF98" s="17"/>
      <c r="EG98" s="17"/>
      <c r="EH98" s="17"/>
      <c r="EI98" s="17"/>
      <c r="EJ98" s="17"/>
      <c r="EK98" s="17"/>
      <c r="EL98" s="17"/>
      <c r="EM98" s="17"/>
      <c r="EN98" s="17"/>
      <c r="EO98" s="17"/>
      <c r="EP98" s="17"/>
      <c r="EQ98" s="17"/>
      <c r="ER98" s="17"/>
      <c r="ES98" s="17"/>
      <c r="ET98" s="17"/>
      <c r="EU98" s="17"/>
      <c r="EV98" s="17"/>
      <c r="EW98" s="17"/>
      <c r="EX98" s="17"/>
      <c r="EY98" s="17"/>
      <c r="EZ98" s="17"/>
      <c r="FA98" s="17"/>
      <c r="FB98" s="17"/>
      <c r="FC98" s="17"/>
      <c r="FD98" s="17"/>
      <c r="FE98" s="17"/>
      <c r="FF98" s="17"/>
      <c r="FG98" s="17"/>
      <c r="FH98" s="17"/>
      <c r="FI98" s="17"/>
      <c r="FJ98" s="17"/>
      <c r="FK98" s="17"/>
      <c r="FL98" s="17"/>
      <c r="FM98" s="17"/>
      <c r="FN98" s="17"/>
      <c r="FO98" s="17"/>
      <c r="FP98" s="17"/>
      <c r="FQ98" s="17"/>
      <c r="FR98" s="17"/>
      <c r="FS98" s="17"/>
      <c r="FT98" s="17"/>
      <c r="FU98" s="17"/>
      <c r="FV98" s="17"/>
      <c r="FW98" s="17"/>
      <c r="FX98" s="17"/>
      <c r="FY98" s="17"/>
      <c r="FZ98" s="17"/>
      <c r="GA98" s="17"/>
      <c r="GB98" s="17"/>
      <c r="GC98" s="17"/>
      <c r="GD98" s="17"/>
      <c r="GE98" s="17"/>
      <c r="GF98" s="17"/>
      <c r="GG98" s="17"/>
      <c r="GH98" s="17"/>
      <c r="GI98" s="17"/>
      <c r="GJ98" s="17"/>
      <c r="GK98" s="17"/>
      <c r="GL98" s="17"/>
      <c r="GM98" s="17"/>
      <c r="GN98" s="17"/>
      <c r="GO98" s="17"/>
      <c r="GP98" s="17"/>
      <c r="GQ98" s="17"/>
      <c r="GR98" s="17"/>
      <c r="GS98" s="17"/>
      <c r="GT98" s="17"/>
      <c r="GU98" s="17"/>
      <c r="GV98" s="17"/>
      <c r="GW98" s="17"/>
      <c r="GX98" s="17"/>
      <c r="GY98" s="17"/>
      <c r="GZ98" s="17"/>
      <c r="HA98" s="17"/>
      <c r="HB98" s="17"/>
      <c r="HC98" s="17"/>
      <c r="HD98" s="17"/>
      <c r="HE98" s="17"/>
      <c r="HF98" s="17"/>
      <c r="HG98" s="17"/>
      <c r="HH98" s="17"/>
      <c r="HI98" s="17"/>
      <c r="HJ98" s="17"/>
      <c r="HK98" s="17"/>
      <c r="HL98" s="17"/>
      <c r="HM98" s="17"/>
      <c r="HN98" s="17"/>
      <c r="HO98" s="17"/>
      <c r="HP98" s="17"/>
      <c r="HQ98" s="17"/>
      <c r="HR98" s="17"/>
    </row>
    <row r="99" spans="2:230" s="4" customFormat="1" ht="24" customHeight="1" x14ac:dyDescent="0.2">
      <c r="B99" s="32">
        <v>4</v>
      </c>
      <c r="C99" s="36" t="s">
        <v>398</v>
      </c>
      <c r="D99" s="36" t="s">
        <v>5</v>
      </c>
      <c r="E99" s="36"/>
      <c r="F99" s="36"/>
      <c r="G99" s="36" t="s">
        <v>3</v>
      </c>
      <c r="H99" s="36" t="s">
        <v>3</v>
      </c>
      <c r="I99" s="36" t="s">
        <v>3</v>
      </c>
      <c r="J99" s="135">
        <f>J108+J113</f>
        <v>279098.49</v>
      </c>
      <c r="K99" s="36"/>
      <c r="L99" s="36" t="s">
        <v>3</v>
      </c>
      <c r="M99" s="123"/>
      <c r="N99" s="36" t="s">
        <v>3</v>
      </c>
      <c r="O99" s="36"/>
      <c r="P99" s="36" t="s">
        <v>3</v>
      </c>
    </row>
    <row r="100" spans="2:230" x14ac:dyDescent="0.2">
      <c r="B100" s="32" t="s">
        <v>397</v>
      </c>
      <c r="C100" s="28" t="s">
        <v>364</v>
      </c>
      <c r="D100" s="36"/>
      <c r="E100" s="36"/>
      <c r="F100" s="36"/>
      <c r="G100" s="36"/>
      <c r="H100" s="36"/>
      <c r="I100" s="36"/>
      <c r="J100" s="111"/>
      <c r="K100" s="36"/>
      <c r="L100" s="36"/>
      <c r="M100" s="123"/>
      <c r="N100" s="36"/>
      <c r="O100" s="36"/>
      <c r="P100" s="36"/>
    </row>
    <row r="101" spans="2:230" s="18" customFormat="1" ht="22.5" x14ac:dyDescent="0.2">
      <c r="B101" s="67" t="s">
        <v>399</v>
      </c>
      <c r="C101" s="7" t="s">
        <v>904</v>
      </c>
      <c r="D101" s="66" t="s">
        <v>5</v>
      </c>
      <c r="E101" s="66">
        <v>2381</v>
      </c>
      <c r="F101" s="66" t="s">
        <v>29</v>
      </c>
      <c r="G101" s="66" t="s">
        <v>22</v>
      </c>
      <c r="H101" s="15" t="s">
        <v>313</v>
      </c>
      <c r="I101" s="128">
        <v>43.55</v>
      </c>
      <c r="J101" s="112">
        <f>I101*E101</f>
        <v>103692.54999999999</v>
      </c>
      <c r="K101" s="16"/>
      <c r="L101" s="16">
        <f t="shared" ref="L101:L107" si="20">ROUND(K101*$I101,2)</f>
        <v>0</v>
      </c>
      <c r="M101" s="122"/>
      <c r="N101" s="16">
        <f t="shared" ref="N101:N107" si="21">ROUND(M101*$I101,2)</f>
        <v>0</v>
      </c>
      <c r="O101" s="16"/>
      <c r="P101" s="16">
        <f t="shared" ref="P101:P107" si="22">ROUND(O101*$I101,2)</f>
        <v>0</v>
      </c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  <c r="DH101" s="17"/>
      <c r="DI101" s="17"/>
      <c r="DJ101" s="17"/>
      <c r="DK101" s="17"/>
      <c r="DL101" s="17"/>
      <c r="DM101" s="17"/>
      <c r="DN101" s="17"/>
      <c r="DO101" s="17"/>
      <c r="DP101" s="17"/>
      <c r="DQ101" s="17"/>
      <c r="DR101" s="17"/>
      <c r="DS101" s="17"/>
      <c r="DT101" s="17"/>
      <c r="DU101" s="17"/>
      <c r="DV101" s="17"/>
      <c r="DW101" s="17"/>
      <c r="DX101" s="17"/>
      <c r="DY101" s="17"/>
      <c r="DZ101" s="17"/>
      <c r="EA101" s="17"/>
      <c r="EB101" s="17"/>
      <c r="EC101" s="17"/>
      <c r="ED101" s="17"/>
      <c r="EE101" s="17"/>
      <c r="EF101" s="17"/>
      <c r="EG101" s="17"/>
      <c r="EH101" s="17"/>
      <c r="EI101" s="17"/>
      <c r="EJ101" s="17"/>
      <c r="EK101" s="17"/>
      <c r="EL101" s="17"/>
      <c r="EM101" s="17"/>
      <c r="EN101" s="17"/>
      <c r="EO101" s="17"/>
      <c r="EP101" s="17"/>
      <c r="EQ101" s="17"/>
      <c r="ER101" s="17"/>
      <c r="ES101" s="17"/>
      <c r="ET101" s="17"/>
      <c r="EU101" s="17"/>
      <c r="EV101" s="17"/>
      <c r="EW101" s="17"/>
      <c r="EX101" s="17"/>
      <c r="EY101" s="17"/>
      <c r="EZ101" s="17"/>
      <c r="FA101" s="17"/>
      <c r="FB101" s="17"/>
      <c r="FC101" s="17"/>
      <c r="FD101" s="17"/>
      <c r="FE101" s="17"/>
      <c r="FF101" s="17"/>
      <c r="FG101" s="17"/>
      <c r="FH101" s="17"/>
      <c r="FI101" s="17"/>
      <c r="FJ101" s="17"/>
      <c r="FK101" s="17"/>
      <c r="FL101" s="17"/>
      <c r="FM101" s="17"/>
      <c r="FN101" s="17"/>
      <c r="FO101" s="17"/>
      <c r="FP101" s="17"/>
      <c r="FQ101" s="17"/>
      <c r="FR101" s="17"/>
      <c r="FS101" s="17"/>
      <c r="FT101" s="17"/>
      <c r="FU101" s="17"/>
      <c r="FV101" s="17"/>
      <c r="FW101" s="17"/>
      <c r="FX101" s="17"/>
      <c r="FY101" s="17"/>
      <c r="FZ101" s="17"/>
      <c r="GA101" s="17"/>
      <c r="GB101" s="17"/>
      <c r="GC101" s="17"/>
      <c r="GD101" s="17"/>
      <c r="GE101" s="17"/>
      <c r="GF101" s="17"/>
      <c r="GG101" s="17"/>
      <c r="GH101" s="17"/>
      <c r="GI101" s="17"/>
      <c r="GJ101" s="17"/>
      <c r="GK101" s="17"/>
      <c r="GL101" s="17"/>
      <c r="GM101" s="17"/>
      <c r="GN101" s="17"/>
      <c r="GO101" s="17"/>
      <c r="GP101" s="17"/>
      <c r="GQ101" s="17"/>
      <c r="GR101" s="17"/>
      <c r="GS101" s="17"/>
      <c r="GT101" s="17"/>
      <c r="GU101" s="17"/>
      <c r="GV101" s="17"/>
      <c r="GW101" s="17"/>
      <c r="GX101" s="17"/>
      <c r="GY101" s="17"/>
      <c r="GZ101" s="17"/>
      <c r="HA101" s="17"/>
      <c r="HB101" s="17"/>
      <c r="HC101" s="17"/>
      <c r="HD101" s="17"/>
      <c r="HE101" s="17"/>
      <c r="HF101" s="17"/>
      <c r="HG101" s="17"/>
      <c r="HH101" s="17"/>
      <c r="HI101" s="17"/>
      <c r="HJ101" s="17"/>
      <c r="HK101" s="17"/>
      <c r="HL101" s="17"/>
      <c r="HM101" s="17"/>
      <c r="HN101" s="17"/>
      <c r="HO101" s="17"/>
      <c r="HP101" s="17"/>
      <c r="HQ101" s="17"/>
      <c r="HR101" s="17"/>
      <c r="HS101" s="17"/>
      <c r="HT101" s="17"/>
      <c r="HU101" s="17"/>
    </row>
    <row r="102" spans="2:230" s="18" customFormat="1" ht="33.75" x14ac:dyDescent="0.2">
      <c r="B102" s="67" t="s">
        <v>773</v>
      </c>
      <c r="C102" s="7" t="s">
        <v>843</v>
      </c>
      <c r="D102" s="66" t="s">
        <v>5</v>
      </c>
      <c r="E102" s="66">
        <v>2747</v>
      </c>
      <c r="F102" s="66" t="s">
        <v>29</v>
      </c>
      <c r="G102" s="66" t="s">
        <v>22</v>
      </c>
      <c r="H102" s="89" t="s">
        <v>844</v>
      </c>
      <c r="I102" s="128">
        <v>27</v>
      </c>
      <c r="J102" s="112">
        <f t="shared" ref="J102:J107" si="23">I102*E102</f>
        <v>74169</v>
      </c>
      <c r="K102" s="16"/>
      <c r="L102" s="16">
        <f t="shared" si="20"/>
        <v>0</v>
      </c>
      <c r="M102" s="122"/>
      <c r="N102" s="16">
        <f t="shared" si="21"/>
        <v>0</v>
      </c>
      <c r="O102" s="16"/>
      <c r="P102" s="16">
        <f t="shared" si="22"/>
        <v>0</v>
      </c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  <c r="DH102" s="17"/>
      <c r="DI102" s="17"/>
      <c r="DJ102" s="17"/>
      <c r="DK102" s="17"/>
      <c r="DL102" s="17"/>
      <c r="DM102" s="17"/>
      <c r="DN102" s="17"/>
      <c r="DO102" s="17"/>
      <c r="DP102" s="17"/>
      <c r="DQ102" s="17"/>
      <c r="DR102" s="17"/>
      <c r="DS102" s="17"/>
      <c r="DT102" s="17"/>
      <c r="DU102" s="17"/>
      <c r="DV102" s="17"/>
      <c r="DW102" s="17"/>
      <c r="DX102" s="17"/>
      <c r="DY102" s="17"/>
      <c r="DZ102" s="17"/>
      <c r="EA102" s="17"/>
      <c r="EB102" s="17"/>
      <c r="EC102" s="17"/>
      <c r="ED102" s="17"/>
      <c r="EE102" s="17"/>
      <c r="EF102" s="17"/>
      <c r="EG102" s="17"/>
      <c r="EH102" s="17"/>
      <c r="EI102" s="17"/>
      <c r="EJ102" s="17"/>
      <c r="EK102" s="17"/>
      <c r="EL102" s="17"/>
      <c r="EM102" s="17"/>
      <c r="EN102" s="17"/>
      <c r="EO102" s="17"/>
      <c r="EP102" s="17"/>
      <c r="EQ102" s="17"/>
      <c r="ER102" s="17"/>
      <c r="ES102" s="17"/>
      <c r="ET102" s="17"/>
      <c r="EU102" s="17"/>
      <c r="EV102" s="17"/>
      <c r="EW102" s="17"/>
      <c r="EX102" s="17"/>
      <c r="EY102" s="17"/>
      <c r="EZ102" s="17"/>
      <c r="FA102" s="17"/>
      <c r="FB102" s="17"/>
      <c r="FC102" s="17"/>
      <c r="FD102" s="17"/>
      <c r="FE102" s="17"/>
      <c r="FF102" s="17"/>
      <c r="FG102" s="17"/>
      <c r="FH102" s="17"/>
      <c r="FI102" s="17"/>
      <c r="FJ102" s="17"/>
      <c r="FK102" s="17"/>
      <c r="FL102" s="17"/>
      <c r="FM102" s="17"/>
      <c r="FN102" s="17"/>
      <c r="FO102" s="17"/>
      <c r="FP102" s="17"/>
      <c r="FQ102" s="17"/>
      <c r="FR102" s="17"/>
      <c r="FS102" s="17"/>
      <c r="FT102" s="17"/>
      <c r="FU102" s="17"/>
      <c r="FV102" s="17"/>
      <c r="FW102" s="17"/>
      <c r="FX102" s="17"/>
      <c r="FY102" s="17"/>
      <c r="FZ102" s="17"/>
      <c r="GA102" s="17"/>
      <c r="GB102" s="17"/>
      <c r="GC102" s="17"/>
      <c r="GD102" s="17"/>
      <c r="GE102" s="17"/>
      <c r="GF102" s="17"/>
      <c r="GG102" s="17"/>
      <c r="GH102" s="17"/>
      <c r="GI102" s="17"/>
      <c r="GJ102" s="17"/>
      <c r="GK102" s="17"/>
      <c r="GL102" s="17"/>
      <c r="GM102" s="17"/>
      <c r="GN102" s="17"/>
      <c r="GO102" s="17"/>
      <c r="GP102" s="17"/>
      <c r="GQ102" s="17"/>
      <c r="GR102" s="17"/>
      <c r="GS102" s="17"/>
      <c r="GT102" s="17"/>
      <c r="GU102" s="17"/>
      <c r="GV102" s="17"/>
      <c r="GW102" s="17"/>
      <c r="GX102" s="17"/>
      <c r="GY102" s="17"/>
      <c r="GZ102" s="17"/>
      <c r="HA102" s="17"/>
      <c r="HB102" s="17"/>
      <c r="HC102" s="17"/>
      <c r="HD102" s="17"/>
      <c r="HE102" s="17"/>
      <c r="HF102" s="17"/>
      <c r="HG102" s="17"/>
      <c r="HH102" s="17"/>
      <c r="HI102" s="17"/>
      <c r="HJ102" s="17"/>
      <c r="HK102" s="17"/>
      <c r="HL102" s="17"/>
      <c r="HM102" s="17"/>
      <c r="HN102" s="17"/>
      <c r="HO102" s="17"/>
      <c r="HP102" s="17"/>
      <c r="HQ102" s="17"/>
      <c r="HR102" s="17"/>
      <c r="HS102" s="17"/>
      <c r="HT102" s="17"/>
      <c r="HU102" s="17"/>
    </row>
    <row r="103" spans="2:230" s="18" customFormat="1" ht="33.75" x14ac:dyDescent="0.2">
      <c r="B103" s="86" t="s">
        <v>774</v>
      </c>
      <c r="C103" s="7" t="s">
        <v>905</v>
      </c>
      <c r="D103" s="87" t="s">
        <v>5</v>
      </c>
      <c r="E103" s="87">
        <v>1718</v>
      </c>
      <c r="F103" s="87" t="s">
        <v>29</v>
      </c>
      <c r="G103" s="87" t="s">
        <v>22</v>
      </c>
      <c r="H103" s="89" t="s">
        <v>844</v>
      </c>
      <c r="I103" s="128">
        <v>27</v>
      </c>
      <c r="J103" s="112">
        <f t="shared" si="23"/>
        <v>46386</v>
      </c>
      <c r="K103" s="16"/>
      <c r="L103" s="16">
        <f t="shared" si="20"/>
        <v>0</v>
      </c>
      <c r="M103" s="122"/>
      <c r="N103" s="16">
        <f t="shared" si="21"/>
        <v>0</v>
      </c>
      <c r="O103" s="16"/>
      <c r="P103" s="16">
        <f t="shared" si="22"/>
        <v>0</v>
      </c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  <c r="DH103" s="17"/>
      <c r="DI103" s="17"/>
      <c r="DJ103" s="17"/>
      <c r="DK103" s="17"/>
      <c r="DL103" s="17"/>
      <c r="DM103" s="17"/>
      <c r="DN103" s="17"/>
      <c r="DO103" s="17"/>
      <c r="DP103" s="17"/>
      <c r="DQ103" s="17"/>
      <c r="DR103" s="17"/>
      <c r="DS103" s="17"/>
      <c r="DT103" s="17"/>
      <c r="DU103" s="17"/>
      <c r="DV103" s="17"/>
      <c r="DW103" s="17"/>
      <c r="DX103" s="17"/>
      <c r="DY103" s="17"/>
      <c r="DZ103" s="17"/>
      <c r="EA103" s="17"/>
      <c r="EB103" s="17"/>
      <c r="EC103" s="17"/>
      <c r="ED103" s="17"/>
      <c r="EE103" s="17"/>
      <c r="EF103" s="17"/>
      <c r="EG103" s="17"/>
      <c r="EH103" s="17"/>
      <c r="EI103" s="17"/>
      <c r="EJ103" s="17"/>
      <c r="EK103" s="17"/>
      <c r="EL103" s="17"/>
      <c r="EM103" s="17"/>
      <c r="EN103" s="17"/>
      <c r="EO103" s="17"/>
      <c r="EP103" s="17"/>
      <c r="EQ103" s="17"/>
      <c r="ER103" s="17"/>
      <c r="ES103" s="17"/>
      <c r="ET103" s="17"/>
      <c r="EU103" s="17"/>
      <c r="EV103" s="17"/>
      <c r="EW103" s="17"/>
      <c r="EX103" s="17"/>
      <c r="EY103" s="17"/>
      <c r="EZ103" s="17"/>
      <c r="FA103" s="17"/>
      <c r="FB103" s="17"/>
      <c r="FC103" s="17"/>
      <c r="FD103" s="17"/>
      <c r="FE103" s="17"/>
      <c r="FF103" s="17"/>
      <c r="FG103" s="17"/>
      <c r="FH103" s="17"/>
      <c r="FI103" s="17"/>
      <c r="FJ103" s="17"/>
      <c r="FK103" s="17"/>
      <c r="FL103" s="17"/>
      <c r="FM103" s="17"/>
      <c r="FN103" s="17"/>
      <c r="FO103" s="17"/>
      <c r="FP103" s="17"/>
      <c r="FQ103" s="17"/>
      <c r="FR103" s="17"/>
      <c r="FS103" s="17"/>
      <c r="FT103" s="17"/>
      <c r="FU103" s="17"/>
      <c r="FV103" s="17"/>
      <c r="FW103" s="17"/>
      <c r="FX103" s="17"/>
      <c r="FY103" s="17"/>
      <c r="FZ103" s="17"/>
      <c r="GA103" s="17"/>
      <c r="GB103" s="17"/>
      <c r="GC103" s="17"/>
      <c r="GD103" s="17"/>
      <c r="GE103" s="17"/>
      <c r="GF103" s="17"/>
      <c r="GG103" s="17"/>
      <c r="GH103" s="17"/>
      <c r="GI103" s="17"/>
      <c r="GJ103" s="17"/>
      <c r="GK103" s="17"/>
      <c r="GL103" s="17"/>
      <c r="GM103" s="17"/>
      <c r="GN103" s="17"/>
      <c r="GO103" s="17"/>
      <c r="GP103" s="17"/>
      <c r="GQ103" s="17"/>
      <c r="GR103" s="17"/>
      <c r="GS103" s="17"/>
      <c r="GT103" s="17"/>
      <c r="GU103" s="17"/>
      <c r="GV103" s="17"/>
      <c r="GW103" s="17"/>
      <c r="GX103" s="17"/>
      <c r="GY103" s="17"/>
      <c r="GZ103" s="17"/>
      <c r="HA103" s="17"/>
      <c r="HB103" s="17"/>
      <c r="HC103" s="17"/>
      <c r="HD103" s="17"/>
      <c r="HE103" s="17"/>
      <c r="HF103" s="17"/>
      <c r="HG103" s="17"/>
      <c r="HH103" s="17"/>
      <c r="HI103" s="17"/>
      <c r="HJ103" s="17"/>
      <c r="HK103" s="17"/>
      <c r="HL103" s="17"/>
      <c r="HM103" s="17"/>
      <c r="HN103" s="17"/>
      <c r="HO103" s="17"/>
      <c r="HP103" s="17"/>
      <c r="HQ103" s="17"/>
      <c r="HR103" s="17"/>
      <c r="HS103" s="17"/>
      <c r="HT103" s="17"/>
      <c r="HU103" s="17"/>
    </row>
    <row r="104" spans="2:230" s="18" customFormat="1" ht="33.75" x14ac:dyDescent="0.2">
      <c r="B104" s="86" t="s">
        <v>400</v>
      </c>
      <c r="C104" s="7" t="s">
        <v>842</v>
      </c>
      <c r="D104" s="87" t="s">
        <v>5</v>
      </c>
      <c r="E104" s="87">
        <v>2747</v>
      </c>
      <c r="F104" s="87" t="s">
        <v>29</v>
      </c>
      <c r="G104" s="87" t="s">
        <v>22</v>
      </c>
      <c r="H104" s="15" t="s">
        <v>31</v>
      </c>
      <c r="I104" s="128">
        <v>5.92</v>
      </c>
      <c r="J104" s="112">
        <f t="shared" si="23"/>
        <v>16262.24</v>
      </c>
      <c r="K104" s="16"/>
      <c r="L104" s="16">
        <f t="shared" si="20"/>
        <v>0</v>
      </c>
      <c r="M104" s="122"/>
      <c r="N104" s="16">
        <f t="shared" si="21"/>
        <v>0</v>
      </c>
      <c r="O104" s="16"/>
      <c r="P104" s="16">
        <f t="shared" si="22"/>
        <v>0</v>
      </c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  <c r="DH104" s="17"/>
      <c r="DI104" s="17"/>
      <c r="DJ104" s="17"/>
      <c r="DK104" s="17"/>
      <c r="DL104" s="17"/>
      <c r="DM104" s="17"/>
      <c r="DN104" s="17"/>
      <c r="DO104" s="17"/>
      <c r="DP104" s="17"/>
      <c r="DQ104" s="17"/>
      <c r="DR104" s="17"/>
      <c r="DS104" s="17"/>
      <c r="DT104" s="17"/>
      <c r="DU104" s="17"/>
      <c r="DV104" s="17"/>
      <c r="DW104" s="17"/>
      <c r="DX104" s="17"/>
      <c r="DY104" s="17"/>
      <c r="DZ104" s="17"/>
      <c r="EA104" s="17"/>
      <c r="EB104" s="17"/>
      <c r="EC104" s="17"/>
      <c r="ED104" s="17"/>
      <c r="EE104" s="17"/>
      <c r="EF104" s="17"/>
      <c r="EG104" s="17"/>
      <c r="EH104" s="17"/>
      <c r="EI104" s="17"/>
      <c r="EJ104" s="17"/>
      <c r="EK104" s="17"/>
      <c r="EL104" s="17"/>
      <c r="EM104" s="17"/>
      <c r="EN104" s="17"/>
      <c r="EO104" s="17"/>
      <c r="EP104" s="17"/>
      <c r="EQ104" s="17"/>
      <c r="ER104" s="17"/>
      <c r="ES104" s="17"/>
      <c r="ET104" s="17"/>
      <c r="EU104" s="17"/>
      <c r="EV104" s="17"/>
      <c r="EW104" s="17"/>
      <c r="EX104" s="17"/>
      <c r="EY104" s="17"/>
      <c r="EZ104" s="17"/>
      <c r="FA104" s="17"/>
      <c r="FB104" s="17"/>
      <c r="FC104" s="17"/>
      <c r="FD104" s="17"/>
      <c r="FE104" s="17"/>
      <c r="FF104" s="17"/>
      <c r="FG104" s="17"/>
      <c r="FH104" s="17"/>
      <c r="FI104" s="17"/>
      <c r="FJ104" s="17"/>
      <c r="FK104" s="17"/>
      <c r="FL104" s="17"/>
      <c r="FM104" s="17"/>
      <c r="FN104" s="17"/>
      <c r="FO104" s="17"/>
      <c r="FP104" s="17"/>
      <c r="FQ104" s="17"/>
      <c r="FR104" s="17"/>
      <c r="FS104" s="17"/>
      <c r="FT104" s="17"/>
      <c r="FU104" s="17"/>
      <c r="FV104" s="17"/>
      <c r="FW104" s="17"/>
      <c r="FX104" s="17"/>
      <c r="FY104" s="17"/>
      <c r="FZ104" s="17"/>
      <c r="GA104" s="17"/>
      <c r="GB104" s="17"/>
      <c r="GC104" s="17"/>
      <c r="GD104" s="17"/>
      <c r="GE104" s="17"/>
      <c r="GF104" s="17"/>
      <c r="GG104" s="17"/>
      <c r="GH104" s="17"/>
      <c r="GI104" s="17"/>
      <c r="GJ104" s="17"/>
      <c r="GK104" s="17"/>
      <c r="GL104" s="17"/>
      <c r="GM104" s="17"/>
      <c r="GN104" s="17"/>
      <c r="GO104" s="17"/>
      <c r="GP104" s="17"/>
      <c r="GQ104" s="17"/>
      <c r="GR104" s="17"/>
      <c r="GS104" s="17"/>
      <c r="GT104" s="17"/>
      <c r="GU104" s="17"/>
      <c r="GV104" s="17"/>
      <c r="GW104" s="17"/>
      <c r="GX104" s="17"/>
      <c r="GY104" s="17"/>
      <c r="GZ104" s="17"/>
      <c r="HA104" s="17"/>
      <c r="HB104" s="17"/>
      <c r="HC104" s="17"/>
      <c r="HD104" s="17"/>
      <c r="HE104" s="17"/>
      <c r="HF104" s="17"/>
      <c r="HG104" s="17"/>
      <c r="HH104" s="17"/>
      <c r="HI104" s="17"/>
      <c r="HJ104" s="17"/>
      <c r="HK104" s="17"/>
      <c r="HL104" s="17"/>
      <c r="HM104" s="17"/>
      <c r="HN104" s="17"/>
      <c r="HO104" s="17"/>
      <c r="HP104" s="17"/>
      <c r="HQ104" s="17"/>
      <c r="HR104" s="17"/>
      <c r="HS104" s="17"/>
      <c r="HT104" s="17"/>
      <c r="HU104" s="17"/>
    </row>
    <row r="105" spans="2:230" s="18" customFormat="1" ht="33.75" x14ac:dyDescent="0.2">
      <c r="B105" s="86" t="s">
        <v>401</v>
      </c>
      <c r="C105" s="7" t="s">
        <v>906</v>
      </c>
      <c r="D105" s="87" t="s">
        <v>5</v>
      </c>
      <c r="E105" s="87">
        <v>1718</v>
      </c>
      <c r="F105" s="87" t="s">
        <v>29</v>
      </c>
      <c r="G105" s="87" t="s">
        <v>22</v>
      </c>
      <c r="H105" s="15" t="s">
        <v>31</v>
      </c>
      <c r="I105" s="128">
        <v>5.92</v>
      </c>
      <c r="J105" s="112">
        <f t="shared" si="23"/>
        <v>10170.56</v>
      </c>
      <c r="K105" s="16"/>
      <c r="L105" s="16">
        <f t="shared" si="20"/>
        <v>0</v>
      </c>
      <c r="M105" s="122"/>
      <c r="N105" s="16">
        <f t="shared" si="21"/>
        <v>0</v>
      </c>
      <c r="O105" s="16"/>
      <c r="P105" s="16">
        <f t="shared" si="22"/>
        <v>0</v>
      </c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  <c r="DH105" s="17"/>
      <c r="DI105" s="17"/>
      <c r="DJ105" s="17"/>
      <c r="DK105" s="17"/>
      <c r="DL105" s="17"/>
      <c r="DM105" s="17"/>
      <c r="DN105" s="17"/>
      <c r="DO105" s="17"/>
      <c r="DP105" s="17"/>
      <c r="DQ105" s="17"/>
      <c r="DR105" s="17"/>
      <c r="DS105" s="17"/>
      <c r="DT105" s="17"/>
      <c r="DU105" s="17"/>
      <c r="DV105" s="17"/>
      <c r="DW105" s="17"/>
      <c r="DX105" s="17"/>
      <c r="DY105" s="17"/>
      <c r="DZ105" s="17"/>
      <c r="EA105" s="17"/>
      <c r="EB105" s="17"/>
      <c r="EC105" s="17"/>
      <c r="ED105" s="17"/>
      <c r="EE105" s="17"/>
      <c r="EF105" s="17"/>
      <c r="EG105" s="17"/>
      <c r="EH105" s="17"/>
      <c r="EI105" s="17"/>
      <c r="EJ105" s="17"/>
      <c r="EK105" s="17"/>
      <c r="EL105" s="17"/>
      <c r="EM105" s="17"/>
      <c r="EN105" s="17"/>
      <c r="EO105" s="17"/>
      <c r="EP105" s="17"/>
      <c r="EQ105" s="17"/>
      <c r="ER105" s="17"/>
      <c r="ES105" s="17"/>
      <c r="ET105" s="17"/>
      <c r="EU105" s="17"/>
      <c r="EV105" s="17"/>
      <c r="EW105" s="17"/>
      <c r="EX105" s="17"/>
      <c r="EY105" s="17"/>
      <c r="EZ105" s="17"/>
      <c r="FA105" s="17"/>
      <c r="FB105" s="17"/>
      <c r="FC105" s="17"/>
      <c r="FD105" s="17"/>
      <c r="FE105" s="17"/>
      <c r="FF105" s="17"/>
      <c r="FG105" s="17"/>
      <c r="FH105" s="17"/>
      <c r="FI105" s="17"/>
      <c r="FJ105" s="17"/>
      <c r="FK105" s="17"/>
      <c r="FL105" s="17"/>
      <c r="FM105" s="17"/>
      <c r="FN105" s="17"/>
      <c r="FO105" s="17"/>
      <c r="FP105" s="17"/>
      <c r="FQ105" s="17"/>
      <c r="FR105" s="17"/>
      <c r="FS105" s="17"/>
      <c r="FT105" s="17"/>
      <c r="FU105" s="17"/>
      <c r="FV105" s="17"/>
      <c r="FW105" s="17"/>
      <c r="FX105" s="17"/>
      <c r="FY105" s="17"/>
      <c r="FZ105" s="17"/>
      <c r="GA105" s="17"/>
      <c r="GB105" s="17"/>
      <c r="GC105" s="17"/>
      <c r="GD105" s="17"/>
      <c r="GE105" s="17"/>
      <c r="GF105" s="17"/>
      <c r="GG105" s="17"/>
      <c r="GH105" s="17"/>
      <c r="GI105" s="17"/>
      <c r="GJ105" s="17"/>
      <c r="GK105" s="17"/>
      <c r="GL105" s="17"/>
      <c r="GM105" s="17"/>
      <c r="GN105" s="17"/>
      <c r="GO105" s="17"/>
      <c r="GP105" s="17"/>
      <c r="GQ105" s="17"/>
      <c r="GR105" s="17"/>
      <c r="GS105" s="17"/>
      <c r="GT105" s="17"/>
      <c r="GU105" s="17"/>
      <c r="GV105" s="17"/>
      <c r="GW105" s="17"/>
      <c r="GX105" s="17"/>
      <c r="GY105" s="17"/>
      <c r="GZ105" s="17"/>
      <c r="HA105" s="17"/>
      <c r="HB105" s="17"/>
      <c r="HC105" s="17"/>
      <c r="HD105" s="17"/>
      <c r="HE105" s="17"/>
      <c r="HF105" s="17"/>
      <c r="HG105" s="17"/>
      <c r="HH105" s="17"/>
      <c r="HI105" s="17"/>
      <c r="HJ105" s="17"/>
      <c r="HK105" s="17"/>
      <c r="HL105" s="17"/>
      <c r="HM105" s="17"/>
      <c r="HN105" s="17"/>
      <c r="HO105" s="17"/>
      <c r="HP105" s="17"/>
      <c r="HQ105" s="17"/>
      <c r="HR105" s="17"/>
      <c r="HS105" s="17"/>
      <c r="HT105" s="17"/>
      <c r="HU105" s="17"/>
    </row>
    <row r="106" spans="2:230" s="18" customFormat="1" x14ac:dyDescent="0.2">
      <c r="B106" s="67" t="s">
        <v>887</v>
      </c>
      <c r="C106" s="7" t="s">
        <v>578</v>
      </c>
      <c r="D106" s="66" t="s">
        <v>5</v>
      </c>
      <c r="E106" s="66">
        <v>50</v>
      </c>
      <c r="F106" s="66" t="s">
        <v>29</v>
      </c>
      <c r="G106" s="66" t="s">
        <v>22</v>
      </c>
      <c r="H106" s="15" t="s">
        <v>315</v>
      </c>
      <c r="I106" s="128">
        <v>39.9</v>
      </c>
      <c r="J106" s="112">
        <f t="shared" si="23"/>
        <v>1995</v>
      </c>
      <c r="K106" s="16"/>
      <c r="L106" s="16">
        <f t="shared" si="20"/>
        <v>0</v>
      </c>
      <c r="M106" s="122"/>
      <c r="N106" s="16">
        <f t="shared" si="21"/>
        <v>0</v>
      </c>
      <c r="O106" s="16"/>
      <c r="P106" s="16">
        <f t="shared" si="22"/>
        <v>0</v>
      </c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  <c r="DH106" s="17"/>
      <c r="DI106" s="17"/>
      <c r="DJ106" s="17"/>
      <c r="DK106" s="17"/>
      <c r="DL106" s="17"/>
      <c r="DM106" s="17"/>
      <c r="DN106" s="17"/>
      <c r="DO106" s="17"/>
      <c r="DP106" s="17"/>
      <c r="DQ106" s="17"/>
      <c r="DR106" s="17"/>
      <c r="DS106" s="17"/>
      <c r="DT106" s="17"/>
      <c r="DU106" s="17"/>
      <c r="DV106" s="17"/>
      <c r="DW106" s="17"/>
      <c r="DX106" s="17"/>
      <c r="DY106" s="17"/>
      <c r="DZ106" s="17"/>
      <c r="EA106" s="17"/>
      <c r="EB106" s="17"/>
      <c r="EC106" s="17"/>
      <c r="ED106" s="17"/>
      <c r="EE106" s="17"/>
      <c r="EF106" s="17"/>
      <c r="EG106" s="17"/>
      <c r="EH106" s="17"/>
      <c r="EI106" s="17"/>
      <c r="EJ106" s="17"/>
      <c r="EK106" s="17"/>
      <c r="EL106" s="17"/>
      <c r="EM106" s="17"/>
      <c r="EN106" s="17"/>
      <c r="EO106" s="17"/>
      <c r="EP106" s="17"/>
      <c r="EQ106" s="17"/>
      <c r="ER106" s="17"/>
      <c r="ES106" s="17"/>
      <c r="ET106" s="17"/>
      <c r="EU106" s="17"/>
      <c r="EV106" s="17"/>
      <c r="EW106" s="17"/>
      <c r="EX106" s="17"/>
      <c r="EY106" s="17"/>
      <c r="EZ106" s="17"/>
      <c r="FA106" s="17"/>
      <c r="FB106" s="17"/>
      <c r="FC106" s="17"/>
      <c r="FD106" s="17"/>
      <c r="FE106" s="17"/>
      <c r="FF106" s="17"/>
      <c r="FG106" s="17"/>
      <c r="FH106" s="17"/>
      <c r="FI106" s="17"/>
      <c r="FJ106" s="17"/>
      <c r="FK106" s="17"/>
      <c r="FL106" s="17"/>
      <c r="FM106" s="17"/>
      <c r="FN106" s="17"/>
      <c r="FO106" s="17"/>
      <c r="FP106" s="17"/>
      <c r="FQ106" s="17"/>
      <c r="FR106" s="17"/>
      <c r="FS106" s="17"/>
      <c r="FT106" s="17"/>
      <c r="FU106" s="17"/>
      <c r="FV106" s="17"/>
      <c r="FW106" s="17"/>
      <c r="FX106" s="17"/>
      <c r="FY106" s="17"/>
      <c r="FZ106" s="17"/>
      <c r="GA106" s="17"/>
      <c r="GB106" s="17"/>
      <c r="GC106" s="17"/>
      <c r="GD106" s="17"/>
      <c r="GE106" s="17"/>
      <c r="GF106" s="17"/>
      <c r="GG106" s="17"/>
      <c r="GH106" s="17"/>
      <c r="GI106" s="17"/>
      <c r="GJ106" s="17"/>
      <c r="GK106" s="17"/>
      <c r="GL106" s="17"/>
      <c r="GM106" s="17"/>
      <c r="GN106" s="17"/>
      <c r="GO106" s="17"/>
      <c r="GP106" s="17"/>
      <c r="GQ106" s="17"/>
      <c r="GR106" s="17"/>
      <c r="GS106" s="17"/>
      <c r="GT106" s="17"/>
      <c r="GU106" s="17"/>
      <c r="GV106" s="17"/>
      <c r="GW106" s="17"/>
      <c r="GX106" s="17"/>
      <c r="GY106" s="17"/>
      <c r="GZ106" s="17"/>
      <c r="HA106" s="17"/>
      <c r="HB106" s="17"/>
      <c r="HC106" s="17"/>
      <c r="HD106" s="17"/>
      <c r="HE106" s="17"/>
      <c r="HF106" s="17"/>
      <c r="HG106" s="17"/>
      <c r="HH106" s="17"/>
      <c r="HI106" s="17"/>
      <c r="HJ106" s="17"/>
      <c r="HK106" s="17"/>
      <c r="HL106" s="17"/>
      <c r="HM106" s="17"/>
      <c r="HN106" s="17"/>
      <c r="HO106" s="17"/>
      <c r="HP106" s="17"/>
      <c r="HQ106" s="17"/>
      <c r="HR106" s="17"/>
      <c r="HS106" s="17"/>
      <c r="HT106" s="17"/>
      <c r="HU106" s="17"/>
    </row>
    <row r="107" spans="2:230" s="18" customFormat="1" ht="22.5" x14ac:dyDescent="0.2">
      <c r="B107" s="67" t="s">
        <v>888</v>
      </c>
      <c r="C107" s="7" t="s">
        <v>622</v>
      </c>
      <c r="D107" s="66" t="s">
        <v>5</v>
      </c>
      <c r="E107" s="66">
        <v>350</v>
      </c>
      <c r="F107" s="66" t="s">
        <v>29</v>
      </c>
      <c r="G107" s="66" t="s">
        <v>22</v>
      </c>
      <c r="H107" s="15" t="s">
        <v>311</v>
      </c>
      <c r="I107" s="128">
        <v>17.63</v>
      </c>
      <c r="J107" s="112">
        <f t="shared" si="23"/>
        <v>6170.5</v>
      </c>
      <c r="K107" s="16"/>
      <c r="L107" s="16">
        <f t="shared" si="20"/>
        <v>0</v>
      </c>
      <c r="M107" s="122"/>
      <c r="N107" s="16">
        <f t="shared" si="21"/>
        <v>0</v>
      </c>
      <c r="O107" s="16"/>
      <c r="P107" s="16">
        <f t="shared" si="22"/>
        <v>0</v>
      </c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7"/>
      <c r="EH107" s="17"/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7"/>
      <c r="FF107" s="17"/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7"/>
      <c r="GA107" s="17"/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7"/>
      <c r="GO107" s="17"/>
      <c r="GP107" s="17"/>
      <c r="GQ107" s="17"/>
      <c r="GR107" s="17"/>
      <c r="GS107" s="17"/>
      <c r="GT107" s="17"/>
      <c r="GU107" s="17"/>
      <c r="GV107" s="17"/>
      <c r="GW107" s="17"/>
      <c r="GX107" s="17"/>
      <c r="GY107" s="17"/>
      <c r="GZ107" s="17"/>
      <c r="HA107" s="17"/>
      <c r="HB107" s="17"/>
      <c r="HC107" s="17"/>
      <c r="HD107" s="17"/>
      <c r="HE107" s="17"/>
      <c r="HF107" s="17"/>
      <c r="HG107" s="17"/>
      <c r="HH107" s="17"/>
      <c r="HI107" s="17"/>
      <c r="HJ107" s="17"/>
      <c r="HK107" s="17"/>
      <c r="HL107" s="17"/>
      <c r="HM107" s="17"/>
      <c r="HN107" s="17"/>
      <c r="HO107" s="17"/>
      <c r="HP107" s="17"/>
      <c r="HQ107" s="17"/>
      <c r="HR107" s="17"/>
      <c r="HS107" s="17"/>
      <c r="HT107" s="17"/>
      <c r="HU107" s="17"/>
    </row>
    <row r="108" spans="2:230" ht="20.100000000000001" customHeight="1" x14ac:dyDescent="0.2">
      <c r="B108" s="67"/>
      <c r="C108" s="25" t="s">
        <v>69</v>
      </c>
      <c r="D108" s="66"/>
      <c r="E108" s="66"/>
      <c r="F108" s="66"/>
      <c r="G108" s="66"/>
      <c r="H108" s="15"/>
      <c r="I108" s="16"/>
      <c r="J108" s="113">
        <f>SUBTOTAL(9,J101:J107)</f>
        <v>258845.84999999998</v>
      </c>
      <c r="K108" s="16"/>
      <c r="L108" s="118">
        <f>SUBTOTAL(9,L101:L107)</f>
        <v>0</v>
      </c>
      <c r="M108" s="122"/>
      <c r="N108" s="118">
        <f>SUBTOTAL(9,N101:N107)</f>
        <v>0</v>
      </c>
      <c r="O108" s="16"/>
      <c r="P108" s="118">
        <f>SUBTOTAL(9,P101:P107)</f>
        <v>0</v>
      </c>
    </row>
    <row r="109" spans="2:230" x14ac:dyDescent="0.2">
      <c r="B109" s="32" t="s">
        <v>402</v>
      </c>
      <c r="C109" s="28" t="s">
        <v>365</v>
      </c>
      <c r="D109" s="36"/>
      <c r="E109" s="36"/>
      <c r="F109" s="36"/>
      <c r="G109" s="36"/>
      <c r="H109" s="36"/>
      <c r="I109" s="36"/>
      <c r="J109" s="111"/>
      <c r="K109" s="36"/>
      <c r="L109" s="36"/>
      <c r="M109" s="123"/>
      <c r="N109" s="36"/>
      <c r="O109" s="36"/>
      <c r="P109" s="36"/>
    </row>
    <row r="110" spans="2:230" s="18" customFormat="1" ht="22.5" x14ac:dyDescent="0.2">
      <c r="B110" s="67" t="s">
        <v>403</v>
      </c>
      <c r="C110" s="7" t="s">
        <v>61</v>
      </c>
      <c r="D110" s="66" t="s">
        <v>5</v>
      </c>
      <c r="E110" s="66">
        <v>314</v>
      </c>
      <c r="F110" s="66" t="s">
        <v>29</v>
      </c>
      <c r="G110" s="66" t="s">
        <v>22</v>
      </c>
      <c r="H110" s="15" t="s">
        <v>33</v>
      </c>
      <c r="I110" s="128">
        <v>40.79</v>
      </c>
      <c r="J110" s="112">
        <f>I110*E110</f>
        <v>12808.06</v>
      </c>
      <c r="K110" s="16"/>
      <c r="L110" s="16">
        <f>ROUND(K110*$I110,2)</f>
        <v>0</v>
      </c>
      <c r="M110" s="122"/>
      <c r="N110" s="16">
        <f>ROUND(M110*$I110,2)</f>
        <v>0</v>
      </c>
      <c r="O110" s="16"/>
      <c r="P110" s="16">
        <f>ROUND(O110*$I110,2)</f>
        <v>0</v>
      </c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7"/>
      <c r="DL110" s="17"/>
      <c r="DM110" s="17"/>
      <c r="DN110" s="17"/>
      <c r="DO110" s="17"/>
      <c r="DP110" s="17"/>
      <c r="DQ110" s="17"/>
      <c r="DR110" s="17"/>
      <c r="DS110" s="17"/>
      <c r="DT110" s="17"/>
      <c r="DU110" s="17"/>
      <c r="DV110" s="17"/>
      <c r="DW110" s="17"/>
      <c r="DX110" s="17"/>
      <c r="DY110" s="17"/>
      <c r="DZ110" s="17"/>
      <c r="EA110" s="17"/>
      <c r="EB110" s="17"/>
      <c r="EC110" s="17"/>
      <c r="ED110" s="17"/>
      <c r="EE110" s="17"/>
      <c r="EF110" s="17"/>
      <c r="EG110" s="17"/>
      <c r="EH110" s="17"/>
      <c r="EI110" s="17"/>
      <c r="EJ110" s="17"/>
      <c r="EK110" s="17"/>
      <c r="EL110" s="17"/>
      <c r="EM110" s="17"/>
      <c r="EN110" s="17"/>
      <c r="EO110" s="17"/>
      <c r="EP110" s="17"/>
      <c r="EQ110" s="17"/>
      <c r="ER110" s="17"/>
      <c r="ES110" s="17"/>
      <c r="ET110" s="17"/>
      <c r="EU110" s="17"/>
      <c r="EV110" s="17"/>
      <c r="EW110" s="17"/>
      <c r="EX110" s="17"/>
      <c r="EY110" s="17"/>
      <c r="EZ110" s="17"/>
      <c r="FA110" s="17"/>
      <c r="FB110" s="17"/>
      <c r="FC110" s="17"/>
      <c r="FD110" s="17"/>
      <c r="FE110" s="17"/>
      <c r="FF110" s="17"/>
      <c r="FG110" s="17"/>
      <c r="FH110" s="17"/>
      <c r="FI110" s="17"/>
      <c r="FJ110" s="17"/>
      <c r="FK110" s="17"/>
      <c r="FL110" s="17"/>
      <c r="FM110" s="17"/>
      <c r="FN110" s="17"/>
      <c r="FO110" s="17"/>
      <c r="FP110" s="17"/>
      <c r="FQ110" s="17"/>
      <c r="FR110" s="17"/>
      <c r="FS110" s="17"/>
      <c r="FT110" s="17"/>
      <c r="FU110" s="17"/>
      <c r="FV110" s="17"/>
      <c r="FW110" s="17"/>
      <c r="FX110" s="17"/>
      <c r="FY110" s="17"/>
      <c r="FZ110" s="17"/>
      <c r="GA110" s="17"/>
      <c r="GB110" s="17"/>
      <c r="GC110" s="17"/>
      <c r="GD110" s="17"/>
      <c r="GE110" s="17"/>
      <c r="GF110" s="17"/>
      <c r="GG110" s="17"/>
      <c r="GH110" s="17"/>
      <c r="GI110" s="17"/>
      <c r="GJ110" s="17"/>
      <c r="GK110" s="17"/>
      <c r="GL110" s="17"/>
      <c r="GM110" s="17"/>
      <c r="GN110" s="17"/>
      <c r="GO110" s="17"/>
      <c r="GP110" s="17"/>
      <c r="GQ110" s="17"/>
      <c r="GR110" s="17"/>
      <c r="GS110" s="17"/>
      <c r="GT110" s="17"/>
      <c r="GU110" s="17"/>
      <c r="GV110" s="17"/>
      <c r="GW110" s="17"/>
      <c r="GX110" s="17"/>
      <c r="GY110" s="17"/>
      <c r="GZ110" s="17"/>
      <c r="HA110" s="17"/>
      <c r="HB110" s="17"/>
      <c r="HC110" s="17"/>
      <c r="HD110" s="17"/>
      <c r="HE110" s="17"/>
      <c r="HF110" s="17"/>
      <c r="HG110" s="17"/>
      <c r="HH110" s="17"/>
      <c r="HI110" s="17"/>
      <c r="HJ110" s="17"/>
      <c r="HK110" s="17"/>
      <c r="HL110" s="17"/>
      <c r="HM110" s="17"/>
      <c r="HN110" s="17"/>
      <c r="HO110" s="17"/>
      <c r="HP110" s="17"/>
      <c r="HQ110" s="17"/>
      <c r="HR110" s="17"/>
      <c r="HS110" s="17"/>
      <c r="HT110" s="17"/>
      <c r="HU110" s="17"/>
      <c r="HV110" s="17"/>
    </row>
    <row r="111" spans="2:230" s="18" customFormat="1" x14ac:dyDescent="0.2">
      <c r="B111" s="67" t="s">
        <v>404</v>
      </c>
      <c r="C111" s="7" t="s">
        <v>63</v>
      </c>
      <c r="D111" s="66" t="s">
        <v>5</v>
      </c>
      <c r="E111" s="66">
        <v>286</v>
      </c>
      <c r="F111" s="66" t="s">
        <v>29</v>
      </c>
      <c r="G111" s="66" t="s">
        <v>22</v>
      </c>
      <c r="H111" s="15" t="s">
        <v>32</v>
      </c>
      <c r="I111" s="128">
        <v>20.11</v>
      </c>
      <c r="J111" s="112">
        <f>I111*E111</f>
        <v>5751.46</v>
      </c>
      <c r="K111" s="16"/>
      <c r="L111" s="16">
        <f>ROUND(K111*$I111,2)</f>
        <v>0</v>
      </c>
      <c r="M111" s="122"/>
      <c r="N111" s="16">
        <f>ROUND(M111*$I111,2)</f>
        <v>0</v>
      </c>
      <c r="O111" s="16"/>
      <c r="P111" s="16">
        <f>ROUND(O111*$I111,2)</f>
        <v>0</v>
      </c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  <c r="DH111" s="17"/>
      <c r="DI111" s="17"/>
      <c r="DJ111" s="17"/>
      <c r="DK111" s="17"/>
      <c r="DL111" s="17"/>
      <c r="DM111" s="17"/>
      <c r="DN111" s="17"/>
      <c r="DO111" s="17"/>
      <c r="DP111" s="17"/>
      <c r="DQ111" s="17"/>
      <c r="DR111" s="17"/>
      <c r="DS111" s="17"/>
      <c r="DT111" s="17"/>
      <c r="DU111" s="17"/>
      <c r="DV111" s="17"/>
      <c r="DW111" s="17"/>
      <c r="DX111" s="17"/>
      <c r="DY111" s="17"/>
      <c r="DZ111" s="17"/>
      <c r="EA111" s="17"/>
      <c r="EB111" s="17"/>
      <c r="EC111" s="17"/>
      <c r="ED111" s="17"/>
      <c r="EE111" s="17"/>
      <c r="EF111" s="17"/>
      <c r="EG111" s="17"/>
      <c r="EH111" s="17"/>
      <c r="EI111" s="17"/>
      <c r="EJ111" s="17"/>
      <c r="EK111" s="17"/>
      <c r="EL111" s="17"/>
      <c r="EM111" s="17"/>
      <c r="EN111" s="17"/>
      <c r="EO111" s="17"/>
      <c r="EP111" s="17"/>
      <c r="EQ111" s="17"/>
      <c r="ER111" s="17"/>
      <c r="ES111" s="17"/>
      <c r="ET111" s="17"/>
      <c r="EU111" s="17"/>
      <c r="EV111" s="17"/>
      <c r="EW111" s="17"/>
      <c r="EX111" s="17"/>
      <c r="EY111" s="17"/>
      <c r="EZ111" s="17"/>
      <c r="FA111" s="17"/>
      <c r="FB111" s="17"/>
      <c r="FC111" s="17"/>
      <c r="FD111" s="17"/>
      <c r="FE111" s="17"/>
      <c r="FF111" s="17"/>
      <c r="FG111" s="17"/>
      <c r="FH111" s="17"/>
      <c r="FI111" s="17"/>
      <c r="FJ111" s="17"/>
      <c r="FK111" s="17"/>
      <c r="FL111" s="17"/>
      <c r="FM111" s="17"/>
      <c r="FN111" s="17"/>
      <c r="FO111" s="17"/>
      <c r="FP111" s="17"/>
      <c r="FQ111" s="17"/>
      <c r="FR111" s="17"/>
      <c r="FS111" s="17"/>
      <c r="FT111" s="17"/>
      <c r="FU111" s="17"/>
      <c r="FV111" s="17"/>
      <c r="FW111" s="17"/>
      <c r="FX111" s="17"/>
      <c r="FY111" s="17"/>
      <c r="FZ111" s="17"/>
      <c r="GA111" s="17"/>
      <c r="GB111" s="17"/>
      <c r="GC111" s="17"/>
      <c r="GD111" s="17"/>
      <c r="GE111" s="17"/>
      <c r="GF111" s="17"/>
      <c r="GG111" s="17"/>
      <c r="GH111" s="17"/>
      <c r="GI111" s="17"/>
      <c r="GJ111" s="17"/>
      <c r="GK111" s="17"/>
      <c r="GL111" s="17"/>
      <c r="GM111" s="17"/>
      <c r="GN111" s="17"/>
      <c r="GO111" s="17"/>
      <c r="GP111" s="17"/>
      <c r="GQ111" s="17"/>
      <c r="GR111" s="17"/>
      <c r="GS111" s="17"/>
      <c r="GT111" s="17"/>
      <c r="GU111" s="17"/>
      <c r="GV111" s="17"/>
      <c r="GW111" s="17"/>
      <c r="GX111" s="17"/>
      <c r="GY111" s="17"/>
      <c r="GZ111" s="17"/>
      <c r="HA111" s="17"/>
      <c r="HB111" s="17"/>
      <c r="HC111" s="17"/>
      <c r="HD111" s="17"/>
      <c r="HE111" s="17"/>
      <c r="HF111" s="17"/>
      <c r="HG111" s="17"/>
      <c r="HH111" s="17"/>
      <c r="HI111" s="17"/>
      <c r="HJ111" s="17"/>
      <c r="HK111" s="17"/>
      <c r="HL111" s="17"/>
      <c r="HM111" s="17"/>
      <c r="HN111" s="17"/>
      <c r="HO111" s="17"/>
      <c r="HP111" s="17"/>
      <c r="HQ111" s="17"/>
      <c r="HR111" s="17"/>
      <c r="HS111" s="17"/>
      <c r="HT111" s="17"/>
      <c r="HU111" s="17"/>
      <c r="HV111" s="17"/>
    </row>
    <row r="112" spans="2:230" s="18" customFormat="1" x14ac:dyDescent="0.2">
      <c r="B112" s="67" t="s">
        <v>405</v>
      </c>
      <c r="C112" s="7" t="s">
        <v>62</v>
      </c>
      <c r="D112" s="66" t="s">
        <v>5</v>
      </c>
      <c r="E112" s="66">
        <v>286</v>
      </c>
      <c r="F112" s="66" t="s">
        <v>29</v>
      </c>
      <c r="G112" s="66" t="s">
        <v>22</v>
      </c>
      <c r="H112" s="15" t="s">
        <v>31</v>
      </c>
      <c r="I112" s="128">
        <v>5.92</v>
      </c>
      <c r="J112" s="112">
        <f>I112*E112</f>
        <v>1693.12</v>
      </c>
      <c r="K112" s="16"/>
      <c r="L112" s="16">
        <f>ROUND(K112*$I112,2)</f>
        <v>0</v>
      </c>
      <c r="M112" s="122"/>
      <c r="N112" s="16">
        <f>ROUND(M112*$I112,2)</f>
        <v>0</v>
      </c>
      <c r="O112" s="16"/>
      <c r="P112" s="16">
        <f>ROUND(O112*$I112,2)</f>
        <v>0</v>
      </c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  <c r="DH112" s="17"/>
      <c r="DI112" s="17"/>
      <c r="DJ112" s="17"/>
      <c r="DK112" s="17"/>
      <c r="DL112" s="17"/>
      <c r="DM112" s="17"/>
      <c r="DN112" s="17"/>
      <c r="DO112" s="17"/>
      <c r="DP112" s="17"/>
      <c r="DQ112" s="17"/>
      <c r="DR112" s="17"/>
      <c r="DS112" s="17"/>
      <c r="DT112" s="17"/>
      <c r="DU112" s="17"/>
      <c r="DV112" s="17"/>
      <c r="DW112" s="17"/>
      <c r="DX112" s="17"/>
      <c r="DY112" s="17"/>
      <c r="DZ112" s="17"/>
      <c r="EA112" s="17"/>
      <c r="EB112" s="17"/>
      <c r="EC112" s="17"/>
      <c r="ED112" s="17"/>
      <c r="EE112" s="17"/>
      <c r="EF112" s="17"/>
      <c r="EG112" s="17"/>
      <c r="EH112" s="17"/>
      <c r="EI112" s="17"/>
      <c r="EJ112" s="17"/>
      <c r="EK112" s="17"/>
      <c r="EL112" s="17"/>
      <c r="EM112" s="17"/>
      <c r="EN112" s="17"/>
      <c r="EO112" s="17"/>
      <c r="EP112" s="17"/>
      <c r="EQ112" s="17"/>
      <c r="ER112" s="17"/>
      <c r="ES112" s="17"/>
      <c r="ET112" s="17"/>
      <c r="EU112" s="17"/>
      <c r="EV112" s="17"/>
      <c r="EW112" s="17"/>
      <c r="EX112" s="17"/>
      <c r="EY112" s="17"/>
      <c r="EZ112" s="17"/>
      <c r="FA112" s="17"/>
      <c r="FB112" s="17"/>
      <c r="FC112" s="17"/>
      <c r="FD112" s="17"/>
      <c r="FE112" s="17"/>
      <c r="FF112" s="17"/>
      <c r="FG112" s="17"/>
      <c r="FH112" s="17"/>
      <c r="FI112" s="17"/>
      <c r="FJ112" s="17"/>
      <c r="FK112" s="17"/>
      <c r="FL112" s="17"/>
      <c r="FM112" s="17"/>
      <c r="FN112" s="17"/>
      <c r="FO112" s="17"/>
      <c r="FP112" s="17"/>
      <c r="FQ112" s="17"/>
      <c r="FR112" s="17"/>
      <c r="FS112" s="17"/>
      <c r="FT112" s="17"/>
      <c r="FU112" s="17"/>
      <c r="FV112" s="17"/>
      <c r="FW112" s="17"/>
      <c r="FX112" s="17"/>
      <c r="FY112" s="17"/>
      <c r="FZ112" s="17"/>
      <c r="GA112" s="17"/>
      <c r="GB112" s="17"/>
      <c r="GC112" s="17"/>
      <c r="GD112" s="17"/>
      <c r="GE112" s="17"/>
      <c r="GF112" s="17"/>
      <c r="GG112" s="17"/>
      <c r="GH112" s="17"/>
      <c r="GI112" s="17"/>
      <c r="GJ112" s="17"/>
      <c r="GK112" s="17"/>
      <c r="GL112" s="17"/>
      <c r="GM112" s="17"/>
      <c r="GN112" s="17"/>
      <c r="GO112" s="17"/>
      <c r="GP112" s="17"/>
      <c r="GQ112" s="17"/>
      <c r="GR112" s="17"/>
      <c r="GS112" s="17"/>
      <c r="GT112" s="17"/>
      <c r="GU112" s="17"/>
      <c r="GV112" s="17"/>
      <c r="GW112" s="17"/>
      <c r="GX112" s="17"/>
      <c r="GY112" s="17"/>
      <c r="GZ112" s="17"/>
      <c r="HA112" s="17"/>
      <c r="HB112" s="17"/>
      <c r="HC112" s="17"/>
      <c r="HD112" s="17"/>
      <c r="HE112" s="17"/>
      <c r="HF112" s="17"/>
      <c r="HG112" s="17"/>
      <c r="HH112" s="17"/>
      <c r="HI112" s="17"/>
      <c r="HJ112" s="17"/>
      <c r="HK112" s="17"/>
      <c r="HL112" s="17"/>
      <c r="HM112" s="17"/>
      <c r="HN112" s="17"/>
      <c r="HO112" s="17"/>
      <c r="HP112" s="17"/>
      <c r="HQ112" s="17"/>
      <c r="HR112" s="17"/>
      <c r="HS112" s="17"/>
      <c r="HT112" s="17"/>
      <c r="HU112" s="17"/>
      <c r="HV112" s="17"/>
    </row>
    <row r="113" spans="2:230" ht="20.100000000000001" customHeight="1" x14ac:dyDescent="0.2">
      <c r="B113" s="67"/>
      <c r="C113" s="25" t="s">
        <v>69</v>
      </c>
      <c r="D113" s="66"/>
      <c r="E113" s="66"/>
      <c r="F113" s="66"/>
      <c r="G113" s="66"/>
      <c r="H113" s="15"/>
      <c r="I113" s="16"/>
      <c r="J113" s="113">
        <f>SUBTOTAL(9,J110:J112)</f>
        <v>20252.64</v>
      </c>
      <c r="K113" s="16"/>
      <c r="L113" s="118">
        <f>SUBTOTAL(9,L110:L112)</f>
        <v>0</v>
      </c>
      <c r="M113" s="122"/>
      <c r="N113" s="118">
        <f>SUBTOTAL(9,N110:N112)</f>
        <v>0</v>
      </c>
      <c r="O113" s="16"/>
      <c r="P113" s="118">
        <f>SUBTOTAL(9,P110:P112)</f>
        <v>0</v>
      </c>
    </row>
    <row r="114" spans="2:230" s="4" customFormat="1" ht="24" customHeight="1" x14ac:dyDescent="0.2">
      <c r="B114" s="32">
        <v>5</v>
      </c>
      <c r="C114" s="36" t="s">
        <v>406</v>
      </c>
      <c r="D114" s="36" t="s">
        <v>5</v>
      </c>
      <c r="E114" s="36"/>
      <c r="F114" s="36"/>
      <c r="G114" s="36" t="s">
        <v>3</v>
      </c>
      <c r="H114" s="36" t="s">
        <v>3</v>
      </c>
      <c r="I114" s="36" t="s">
        <v>3</v>
      </c>
      <c r="J114" s="135">
        <f>J124+J131</f>
        <v>369338.47</v>
      </c>
      <c r="K114" s="36"/>
      <c r="L114" s="36" t="s">
        <v>3</v>
      </c>
      <c r="M114" s="123"/>
      <c r="N114" s="36" t="s">
        <v>3</v>
      </c>
      <c r="O114" s="36"/>
      <c r="P114" s="36" t="s">
        <v>3</v>
      </c>
    </row>
    <row r="115" spans="2:230" x14ac:dyDescent="0.2">
      <c r="B115" s="32" t="s">
        <v>407</v>
      </c>
      <c r="C115" s="28" t="s">
        <v>364</v>
      </c>
      <c r="D115" s="36"/>
      <c r="E115" s="36"/>
      <c r="F115" s="36"/>
      <c r="G115" s="36"/>
      <c r="H115" s="36"/>
      <c r="I115" s="36"/>
      <c r="J115" s="111"/>
      <c r="K115" s="36"/>
      <c r="L115" s="36"/>
      <c r="M115" s="123"/>
      <c r="N115" s="36"/>
      <c r="O115" s="36"/>
      <c r="P115" s="36"/>
    </row>
    <row r="116" spans="2:230" s="18" customFormat="1" ht="22.5" x14ac:dyDescent="0.2">
      <c r="B116" s="67" t="s">
        <v>416</v>
      </c>
      <c r="C116" s="14" t="s">
        <v>409</v>
      </c>
      <c r="D116" s="66" t="s">
        <v>5</v>
      </c>
      <c r="E116" s="66">
        <v>9660</v>
      </c>
      <c r="F116" s="66" t="s">
        <v>298</v>
      </c>
      <c r="G116" s="66" t="s">
        <v>22</v>
      </c>
      <c r="H116" s="15" t="s">
        <v>408</v>
      </c>
      <c r="I116" s="16">
        <v>10.5</v>
      </c>
      <c r="J116" s="112">
        <f>I116*E116</f>
        <v>101430</v>
      </c>
      <c r="K116" s="16"/>
      <c r="L116" s="16">
        <f t="shared" ref="L116:L123" si="24">ROUND(K116*$I116,2)</f>
        <v>0</v>
      </c>
      <c r="M116" s="122"/>
      <c r="N116" s="16">
        <f t="shared" ref="N116:N123" si="25">ROUND(M116*$I116,2)</f>
        <v>0</v>
      </c>
      <c r="O116" s="16"/>
      <c r="P116" s="16">
        <f t="shared" ref="P116:P123" si="26">ROUND(O116*$I116,2)</f>
        <v>0</v>
      </c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7"/>
      <c r="DU116" s="17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  <c r="EJ116" s="17"/>
      <c r="EK116" s="17"/>
      <c r="EL116" s="17"/>
      <c r="EM116" s="17"/>
      <c r="EN116" s="17"/>
      <c r="EO116" s="17"/>
      <c r="EP116" s="17"/>
      <c r="EQ116" s="17"/>
      <c r="ER116" s="17"/>
      <c r="ES116" s="17"/>
      <c r="ET116" s="17"/>
      <c r="EU116" s="17"/>
      <c r="EV116" s="17"/>
      <c r="EW116" s="17"/>
      <c r="EX116" s="17"/>
      <c r="EY116" s="17"/>
      <c r="EZ116" s="17"/>
      <c r="FA116" s="17"/>
      <c r="FB116" s="17"/>
      <c r="FC116" s="17"/>
      <c r="FD116" s="17"/>
      <c r="FE116" s="17"/>
      <c r="FF116" s="17"/>
      <c r="FG116" s="17"/>
      <c r="FH116" s="17"/>
      <c r="FI116" s="17"/>
      <c r="FJ116" s="17"/>
      <c r="FK116" s="17"/>
      <c r="FL116" s="17"/>
      <c r="FM116" s="17"/>
      <c r="FN116" s="17"/>
      <c r="FO116" s="17"/>
      <c r="FP116" s="17"/>
      <c r="FQ116" s="17"/>
      <c r="FR116" s="17"/>
      <c r="FS116" s="17"/>
      <c r="FT116" s="17"/>
      <c r="FU116" s="17"/>
      <c r="FV116" s="17"/>
      <c r="FW116" s="17"/>
      <c r="FX116" s="17"/>
      <c r="FY116" s="17"/>
      <c r="FZ116" s="17"/>
      <c r="GA116" s="17"/>
      <c r="GB116" s="17"/>
      <c r="GC116" s="17"/>
      <c r="GD116" s="17"/>
      <c r="GE116" s="17"/>
      <c r="GF116" s="17"/>
      <c r="GG116" s="17"/>
      <c r="GH116" s="17"/>
      <c r="GI116" s="17"/>
      <c r="GJ116" s="17"/>
      <c r="GK116" s="17"/>
      <c r="GL116" s="17"/>
      <c r="GM116" s="17"/>
      <c r="GN116" s="17"/>
      <c r="GO116" s="17"/>
      <c r="GP116" s="17"/>
      <c r="GQ116" s="17"/>
      <c r="GR116" s="17"/>
      <c r="GS116" s="17"/>
      <c r="GT116" s="17"/>
      <c r="GU116" s="17"/>
      <c r="GV116" s="17"/>
      <c r="GW116" s="17"/>
      <c r="GX116" s="17"/>
      <c r="GY116" s="17"/>
      <c r="GZ116" s="17"/>
      <c r="HA116" s="17"/>
      <c r="HB116" s="17"/>
      <c r="HC116" s="17"/>
      <c r="HD116" s="17"/>
      <c r="HE116" s="17"/>
      <c r="HF116" s="17"/>
      <c r="HG116" s="17"/>
      <c r="HH116" s="17"/>
      <c r="HI116" s="17"/>
      <c r="HJ116" s="17"/>
      <c r="HK116" s="17"/>
      <c r="HL116" s="17"/>
      <c r="HM116" s="17"/>
      <c r="HN116" s="17"/>
      <c r="HO116" s="17"/>
      <c r="HP116" s="17"/>
      <c r="HQ116" s="17"/>
      <c r="HR116" s="17"/>
      <c r="HS116" s="17"/>
      <c r="HT116" s="17"/>
      <c r="HU116" s="17"/>
      <c r="HV116" s="17"/>
    </row>
    <row r="117" spans="2:230" ht="33.75" x14ac:dyDescent="0.2">
      <c r="B117" s="39" t="s">
        <v>633</v>
      </c>
      <c r="C117" s="7" t="s">
        <v>411</v>
      </c>
      <c r="D117" s="66" t="s">
        <v>5</v>
      </c>
      <c r="E117" s="66">
        <v>782</v>
      </c>
      <c r="F117" s="16" t="s">
        <v>29</v>
      </c>
      <c r="G117" s="66" t="s">
        <v>22</v>
      </c>
      <c r="H117" s="16" t="s">
        <v>412</v>
      </c>
      <c r="I117" s="16">
        <v>50.7</v>
      </c>
      <c r="J117" s="112">
        <f t="shared" ref="J117:J123" si="27">I117*E117</f>
        <v>39647.4</v>
      </c>
      <c r="K117" s="16"/>
      <c r="L117" s="16">
        <f t="shared" si="24"/>
        <v>0</v>
      </c>
      <c r="M117" s="122"/>
      <c r="N117" s="16">
        <f t="shared" si="25"/>
        <v>0</v>
      </c>
      <c r="O117" s="16"/>
      <c r="P117" s="16">
        <f t="shared" si="26"/>
        <v>0</v>
      </c>
    </row>
    <row r="118" spans="2:230" ht="33.75" x14ac:dyDescent="0.2">
      <c r="B118" s="101" t="s">
        <v>417</v>
      </c>
      <c r="C118" s="7" t="s">
        <v>893</v>
      </c>
      <c r="D118" s="100" t="s">
        <v>5</v>
      </c>
      <c r="E118" s="100">
        <v>164</v>
      </c>
      <c r="F118" s="100" t="s">
        <v>29</v>
      </c>
      <c r="G118" s="100" t="s">
        <v>208</v>
      </c>
      <c r="H118" s="15">
        <v>94449</v>
      </c>
      <c r="I118" s="16">
        <v>39.82</v>
      </c>
      <c r="J118" s="112">
        <f t="shared" si="27"/>
        <v>6530.4800000000005</v>
      </c>
      <c r="K118" s="16"/>
      <c r="L118" s="16">
        <f t="shared" si="24"/>
        <v>0</v>
      </c>
      <c r="M118" s="122"/>
      <c r="N118" s="16">
        <f t="shared" si="25"/>
        <v>0</v>
      </c>
      <c r="O118" s="16"/>
      <c r="P118" s="16">
        <f t="shared" si="26"/>
        <v>0</v>
      </c>
    </row>
    <row r="119" spans="2:230" ht="22.5" x14ac:dyDescent="0.2">
      <c r="B119" s="67" t="s">
        <v>418</v>
      </c>
      <c r="C119" s="7" t="s">
        <v>919</v>
      </c>
      <c r="D119" s="66" t="s">
        <v>5</v>
      </c>
      <c r="E119" s="66">
        <v>782</v>
      </c>
      <c r="F119" s="66" t="s">
        <v>29</v>
      </c>
      <c r="G119" s="66" t="s">
        <v>22</v>
      </c>
      <c r="H119" s="15" t="s">
        <v>1133</v>
      </c>
      <c r="I119" s="16">
        <v>8.43</v>
      </c>
      <c r="J119" s="112">
        <f t="shared" si="27"/>
        <v>6592.26</v>
      </c>
      <c r="K119" s="16"/>
      <c r="L119" s="16">
        <f t="shared" si="24"/>
        <v>0</v>
      </c>
      <c r="M119" s="122"/>
      <c r="N119" s="16">
        <f t="shared" si="25"/>
        <v>0</v>
      </c>
      <c r="O119" s="16"/>
      <c r="P119" s="16">
        <f t="shared" si="26"/>
        <v>0</v>
      </c>
    </row>
    <row r="120" spans="2:230" ht="22.5" x14ac:dyDescent="0.2">
      <c r="B120" s="39" t="s">
        <v>419</v>
      </c>
      <c r="C120" s="14" t="s">
        <v>413</v>
      </c>
      <c r="D120" s="66" t="s">
        <v>5</v>
      </c>
      <c r="E120" s="66">
        <v>782</v>
      </c>
      <c r="F120" s="16" t="s">
        <v>29</v>
      </c>
      <c r="G120" s="66" t="s">
        <v>22</v>
      </c>
      <c r="H120" s="16" t="s">
        <v>414</v>
      </c>
      <c r="I120" s="16">
        <v>48.88</v>
      </c>
      <c r="J120" s="112">
        <f t="shared" si="27"/>
        <v>38224.160000000003</v>
      </c>
      <c r="K120" s="16"/>
      <c r="L120" s="16">
        <f t="shared" si="24"/>
        <v>0</v>
      </c>
      <c r="M120" s="122"/>
      <c r="N120" s="16">
        <f t="shared" si="25"/>
        <v>0</v>
      </c>
      <c r="O120" s="16"/>
      <c r="P120" s="16">
        <f t="shared" si="26"/>
        <v>0</v>
      </c>
    </row>
    <row r="121" spans="2:230" ht="56.25" x14ac:dyDescent="0.2">
      <c r="B121" s="39" t="s">
        <v>902</v>
      </c>
      <c r="C121" s="14" t="s">
        <v>914</v>
      </c>
      <c r="D121" s="95" t="s">
        <v>5</v>
      </c>
      <c r="E121" s="95">
        <v>164</v>
      </c>
      <c r="F121" s="16" t="s">
        <v>29</v>
      </c>
      <c r="G121" s="95" t="s">
        <v>22</v>
      </c>
      <c r="H121" s="16" t="s">
        <v>415</v>
      </c>
      <c r="I121" s="16">
        <v>115.37</v>
      </c>
      <c r="J121" s="112">
        <f t="shared" si="27"/>
        <v>18920.68</v>
      </c>
      <c r="K121" s="16"/>
      <c r="L121" s="16">
        <f t="shared" si="24"/>
        <v>0</v>
      </c>
      <c r="M121" s="122"/>
      <c r="N121" s="16">
        <f t="shared" si="25"/>
        <v>0</v>
      </c>
      <c r="O121" s="16"/>
      <c r="P121" s="16">
        <f t="shared" si="26"/>
        <v>0</v>
      </c>
    </row>
    <row r="122" spans="2:230" ht="33.75" x14ac:dyDescent="0.2">
      <c r="B122" s="39" t="s">
        <v>910</v>
      </c>
      <c r="C122" s="14" t="s">
        <v>912</v>
      </c>
      <c r="D122" s="99" t="s">
        <v>5</v>
      </c>
      <c r="E122" s="99">
        <v>542</v>
      </c>
      <c r="F122" s="16" t="s">
        <v>29</v>
      </c>
      <c r="G122" s="99" t="s">
        <v>22</v>
      </c>
      <c r="H122" s="16" t="s">
        <v>1134</v>
      </c>
      <c r="I122" s="16">
        <v>24.94</v>
      </c>
      <c r="J122" s="112">
        <f t="shared" si="27"/>
        <v>13517.480000000001</v>
      </c>
      <c r="K122" s="16"/>
      <c r="L122" s="16">
        <f t="shared" si="24"/>
        <v>0</v>
      </c>
      <c r="M122" s="122"/>
      <c r="N122" s="16">
        <f t="shared" si="25"/>
        <v>0</v>
      </c>
      <c r="O122" s="16"/>
      <c r="P122" s="16">
        <f t="shared" si="26"/>
        <v>0</v>
      </c>
    </row>
    <row r="123" spans="2:230" ht="22.5" x14ac:dyDescent="0.2">
      <c r="B123" s="39" t="s">
        <v>918</v>
      </c>
      <c r="C123" s="14" t="s">
        <v>913</v>
      </c>
      <c r="D123" s="66" t="s">
        <v>5</v>
      </c>
      <c r="E123" s="66">
        <v>112</v>
      </c>
      <c r="F123" s="16" t="s">
        <v>29</v>
      </c>
      <c r="G123" s="66" t="s">
        <v>22</v>
      </c>
      <c r="H123" s="16" t="s">
        <v>903</v>
      </c>
      <c r="I123" s="16">
        <v>50.03</v>
      </c>
      <c r="J123" s="112">
        <f t="shared" si="27"/>
        <v>5603.3600000000006</v>
      </c>
      <c r="K123" s="16"/>
      <c r="L123" s="16">
        <f t="shared" si="24"/>
        <v>0</v>
      </c>
      <c r="M123" s="122"/>
      <c r="N123" s="16">
        <f t="shared" si="25"/>
        <v>0</v>
      </c>
      <c r="O123" s="16"/>
      <c r="P123" s="16">
        <f t="shared" si="26"/>
        <v>0</v>
      </c>
    </row>
    <row r="124" spans="2:230" ht="20.100000000000001" customHeight="1" x14ac:dyDescent="0.2">
      <c r="B124" s="67"/>
      <c r="C124" s="25" t="s">
        <v>69</v>
      </c>
      <c r="D124" s="66"/>
      <c r="E124" s="66"/>
      <c r="F124" s="66"/>
      <c r="G124" s="66"/>
      <c r="H124" s="15"/>
      <c r="I124" s="16"/>
      <c r="J124" s="113">
        <f>SUBTOTAL(9,J116:J123)</f>
        <v>230465.82</v>
      </c>
      <c r="K124" s="16"/>
      <c r="L124" s="118">
        <f>SUBTOTAL(9,L116:L123)</f>
        <v>0</v>
      </c>
      <c r="M124" s="122"/>
      <c r="N124" s="118">
        <f>SUBTOTAL(9,N116:N123)</f>
        <v>0</v>
      </c>
      <c r="O124" s="16"/>
      <c r="P124" s="118">
        <f>SUBTOTAL(9,P116:P123)</f>
        <v>0</v>
      </c>
    </row>
    <row r="125" spans="2:230" x14ac:dyDescent="0.2">
      <c r="B125" s="32" t="s">
        <v>410</v>
      </c>
      <c r="C125" s="28" t="s">
        <v>365</v>
      </c>
      <c r="D125" s="36"/>
      <c r="E125" s="36"/>
      <c r="F125" s="36"/>
      <c r="G125" s="36"/>
      <c r="H125" s="36"/>
      <c r="I125" s="36"/>
      <c r="J125" s="111"/>
      <c r="K125" s="36"/>
      <c r="L125" s="36"/>
      <c r="M125" s="123"/>
      <c r="N125" s="36"/>
      <c r="O125" s="36"/>
      <c r="P125" s="36"/>
    </row>
    <row r="126" spans="2:230" s="18" customFormat="1" ht="22.5" x14ac:dyDescent="0.2">
      <c r="B126" s="67" t="s">
        <v>420</v>
      </c>
      <c r="C126" s="7" t="s">
        <v>889</v>
      </c>
      <c r="D126" s="66" t="s">
        <v>5</v>
      </c>
      <c r="E126" s="66">
        <v>463</v>
      </c>
      <c r="F126" s="66" t="s">
        <v>29</v>
      </c>
      <c r="G126" s="66" t="s">
        <v>22</v>
      </c>
      <c r="H126" s="15" t="s">
        <v>698</v>
      </c>
      <c r="I126" s="16">
        <v>144.19999999999999</v>
      </c>
      <c r="J126" s="112">
        <f>I126*E126</f>
        <v>66764.599999999991</v>
      </c>
      <c r="K126" s="16"/>
      <c r="L126" s="16">
        <f>ROUND(K126*$I126,2)</f>
        <v>0</v>
      </c>
      <c r="M126" s="122"/>
      <c r="N126" s="16">
        <f>ROUND(M126*$I126,2)</f>
        <v>0</v>
      </c>
      <c r="O126" s="16"/>
      <c r="P126" s="16">
        <f>ROUND(O126*$I126,2)</f>
        <v>0</v>
      </c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7"/>
      <c r="DQ126" s="17"/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7"/>
      <c r="EH126" s="17"/>
      <c r="EI126" s="17"/>
      <c r="EJ126" s="17"/>
      <c r="EK126" s="17"/>
      <c r="EL126" s="17"/>
      <c r="EM126" s="17"/>
      <c r="EN126" s="17"/>
      <c r="EO126" s="17"/>
      <c r="EP126" s="17"/>
      <c r="EQ126" s="17"/>
      <c r="ER126" s="17"/>
      <c r="ES126" s="17"/>
      <c r="ET126" s="17"/>
      <c r="EU126" s="17"/>
      <c r="EV126" s="17"/>
      <c r="EW126" s="17"/>
      <c r="EX126" s="17"/>
      <c r="EY126" s="17"/>
      <c r="EZ126" s="17"/>
      <c r="FA126" s="17"/>
      <c r="FB126" s="17"/>
      <c r="FC126" s="17"/>
      <c r="FD126" s="17"/>
      <c r="FE126" s="17"/>
      <c r="FF126" s="17"/>
      <c r="FG126" s="17"/>
      <c r="FH126" s="17"/>
      <c r="FI126" s="17"/>
      <c r="FJ126" s="17"/>
      <c r="FK126" s="17"/>
      <c r="FL126" s="17"/>
      <c r="FM126" s="17"/>
      <c r="FN126" s="17"/>
      <c r="FO126" s="17"/>
      <c r="FP126" s="17"/>
      <c r="FQ126" s="17"/>
      <c r="FR126" s="17"/>
      <c r="FS126" s="17"/>
      <c r="FT126" s="17"/>
      <c r="FU126" s="17"/>
      <c r="FV126" s="17"/>
      <c r="FW126" s="17"/>
      <c r="FX126" s="17"/>
      <c r="FY126" s="17"/>
      <c r="FZ126" s="17"/>
      <c r="GA126" s="17"/>
      <c r="GB126" s="17"/>
      <c r="GC126" s="17"/>
      <c r="GD126" s="17"/>
      <c r="GE126" s="17"/>
      <c r="GF126" s="17"/>
      <c r="GG126" s="17"/>
      <c r="GH126" s="17"/>
      <c r="GI126" s="17"/>
      <c r="GJ126" s="17"/>
      <c r="GK126" s="17"/>
      <c r="GL126" s="17"/>
      <c r="GM126" s="17"/>
      <c r="GN126" s="17"/>
      <c r="GO126" s="17"/>
      <c r="GP126" s="17"/>
      <c r="GQ126" s="17"/>
      <c r="GR126" s="17"/>
      <c r="GS126" s="17"/>
      <c r="GT126" s="17"/>
      <c r="GU126" s="17"/>
      <c r="GV126" s="17"/>
      <c r="GW126" s="17"/>
      <c r="GX126" s="17"/>
      <c r="GY126" s="17"/>
      <c r="GZ126" s="17"/>
      <c r="HA126" s="17"/>
      <c r="HB126" s="17"/>
      <c r="HC126" s="17"/>
      <c r="HD126" s="17"/>
      <c r="HE126" s="17"/>
      <c r="HF126" s="17"/>
      <c r="HG126" s="17"/>
      <c r="HH126" s="17"/>
      <c r="HI126" s="17"/>
      <c r="HJ126" s="17"/>
      <c r="HK126" s="17"/>
      <c r="HL126" s="17"/>
      <c r="HM126" s="17"/>
      <c r="HN126" s="17"/>
      <c r="HO126" s="17"/>
      <c r="HP126" s="17"/>
      <c r="HQ126" s="17"/>
      <c r="HR126" s="17"/>
      <c r="HS126" s="17"/>
      <c r="HT126" s="17"/>
      <c r="HU126" s="17"/>
      <c r="HV126" s="17"/>
    </row>
    <row r="127" spans="2:230" ht="33.75" x14ac:dyDescent="0.2">
      <c r="B127" s="86" t="s">
        <v>901</v>
      </c>
      <c r="C127" s="7" t="s">
        <v>895</v>
      </c>
      <c r="D127" s="87" t="s">
        <v>5</v>
      </c>
      <c r="E127" s="87">
        <v>98</v>
      </c>
      <c r="F127" s="87" t="s">
        <v>527</v>
      </c>
      <c r="G127" s="87" t="s">
        <v>208</v>
      </c>
      <c r="H127" s="15">
        <v>94449</v>
      </c>
      <c r="I127" s="16">
        <v>39.82</v>
      </c>
      <c r="J127" s="112">
        <f>I127*E127</f>
        <v>3902.36</v>
      </c>
      <c r="K127" s="16"/>
      <c r="L127" s="16">
        <f>ROUND(K127*$I127,2)</f>
        <v>0</v>
      </c>
      <c r="M127" s="122"/>
      <c r="N127" s="16">
        <f>ROUND(M127*$I127,2)</f>
        <v>0</v>
      </c>
      <c r="O127" s="16"/>
      <c r="P127" s="16">
        <f>ROUND(O127*$I127,2)</f>
        <v>0</v>
      </c>
    </row>
    <row r="128" spans="2:230" ht="22.5" x14ac:dyDescent="0.2">
      <c r="B128" s="39" t="s">
        <v>417</v>
      </c>
      <c r="C128" s="14" t="s">
        <v>911</v>
      </c>
      <c r="D128" s="99" t="s">
        <v>5</v>
      </c>
      <c r="E128" s="99">
        <v>280</v>
      </c>
      <c r="F128" s="16" t="s">
        <v>29</v>
      </c>
      <c r="G128" s="99" t="s">
        <v>22</v>
      </c>
      <c r="H128" s="16" t="s">
        <v>1134</v>
      </c>
      <c r="I128" s="16">
        <v>24.94</v>
      </c>
      <c r="J128" s="112">
        <f>I128*E128</f>
        <v>6983.2000000000007</v>
      </c>
      <c r="K128" s="16"/>
      <c r="L128" s="16">
        <f>ROUND(K128*$I128,2)</f>
        <v>0</v>
      </c>
      <c r="M128" s="122"/>
      <c r="N128" s="16">
        <f>ROUND(M128*$I128,2)</f>
        <v>0</v>
      </c>
      <c r="O128" s="16"/>
      <c r="P128" s="16">
        <f>ROUND(O128*$I128,2)</f>
        <v>0</v>
      </c>
    </row>
    <row r="129" spans="2:230" ht="22.5" x14ac:dyDescent="0.2">
      <c r="B129" s="101" t="s">
        <v>418</v>
      </c>
      <c r="C129" s="7" t="s">
        <v>919</v>
      </c>
      <c r="D129" s="100" t="s">
        <v>5</v>
      </c>
      <c r="E129" s="100">
        <v>926</v>
      </c>
      <c r="F129" s="100" t="s">
        <v>29</v>
      </c>
      <c r="G129" s="100" t="s">
        <v>22</v>
      </c>
      <c r="H129" s="15" t="s">
        <v>1133</v>
      </c>
      <c r="I129" s="16">
        <v>8.43</v>
      </c>
      <c r="J129" s="112">
        <f>I129*E129</f>
        <v>7806.1799999999994</v>
      </c>
      <c r="K129" s="16"/>
      <c r="L129" s="16">
        <f>ROUND(K129*$I129,2)</f>
        <v>0</v>
      </c>
      <c r="M129" s="122"/>
      <c r="N129" s="16">
        <f>ROUND(M129*$I129,2)</f>
        <v>0</v>
      </c>
      <c r="O129" s="16"/>
      <c r="P129" s="16">
        <f>ROUND(O129*$I129,2)</f>
        <v>0</v>
      </c>
    </row>
    <row r="130" spans="2:230" ht="67.5" x14ac:dyDescent="0.2">
      <c r="B130" s="39" t="s">
        <v>920</v>
      </c>
      <c r="C130" s="14" t="s">
        <v>894</v>
      </c>
      <c r="D130" s="87" t="s">
        <v>5</v>
      </c>
      <c r="E130" s="87">
        <v>463</v>
      </c>
      <c r="F130" s="16" t="s">
        <v>29</v>
      </c>
      <c r="G130" s="87" t="s">
        <v>22</v>
      </c>
      <c r="H130" s="16" t="s">
        <v>415</v>
      </c>
      <c r="I130" s="16">
        <v>115.37</v>
      </c>
      <c r="J130" s="112">
        <f>I130*E130</f>
        <v>53416.310000000005</v>
      </c>
      <c r="K130" s="16"/>
      <c r="L130" s="16">
        <f>ROUND(K130*$I130,2)</f>
        <v>0</v>
      </c>
      <c r="M130" s="122"/>
      <c r="N130" s="16">
        <f>ROUND(M130*$I130,2)</f>
        <v>0</v>
      </c>
      <c r="O130" s="16"/>
      <c r="P130" s="16">
        <f>ROUND(O130*$I130,2)</f>
        <v>0</v>
      </c>
    </row>
    <row r="131" spans="2:230" ht="20.100000000000001" customHeight="1" x14ac:dyDescent="0.2">
      <c r="B131" s="67"/>
      <c r="C131" s="25" t="s">
        <v>69</v>
      </c>
      <c r="D131" s="66"/>
      <c r="E131" s="66"/>
      <c r="F131" s="66"/>
      <c r="G131" s="66"/>
      <c r="H131" s="15"/>
      <c r="I131" s="16"/>
      <c r="J131" s="113">
        <f>SUBTOTAL(9,J126:J130)</f>
        <v>138872.65</v>
      </c>
      <c r="K131" s="16"/>
      <c r="L131" s="118">
        <f>SUBTOTAL(9,L126:L130)</f>
        <v>0</v>
      </c>
      <c r="M131" s="122"/>
      <c r="N131" s="118">
        <f>SUBTOTAL(9,N126:N130)</f>
        <v>0</v>
      </c>
      <c r="O131" s="16"/>
      <c r="P131" s="118">
        <f>SUBTOTAL(9,P126:P130)</f>
        <v>0</v>
      </c>
    </row>
    <row r="132" spans="2:230" s="4" customFormat="1" ht="24" customHeight="1" x14ac:dyDescent="0.2">
      <c r="B132" s="32">
        <v>6</v>
      </c>
      <c r="C132" s="36" t="s">
        <v>421</v>
      </c>
      <c r="D132" s="36" t="s">
        <v>5</v>
      </c>
      <c r="E132" s="36"/>
      <c r="F132" s="36"/>
      <c r="G132" s="36" t="s">
        <v>3</v>
      </c>
      <c r="H132" s="36" t="s">
        <v>3</v>
      </c>
      <c r="I132" s="36" t="s">
        <v>3</v>
      </c>
      <c r="J132" s="135">
        <f>J158+J174+J187+J200+J205</f>
        <v>160647.88709999999</v>
      </c>
      <c r="K132" s="36"/>
      <c r="L132" s="36" t="s">
        <v>3</v>
      </c>
      <c r="M132" s="123"/>
      <c r="N132" s="36" t="s">
        <v>3</v>
      </c>
      <c r="O132" s="36"/>
      <c r="P132" s="36" t="s">
        <v>3</v>
      </c>
    </row>
    <row r="133" spans="2:230" x14ac:dyDescent="0.2">
      <c r="B133" s="32" t="s">
        <v>423</v>
      </c>
      <c r="C133" s="28" t="s">
        <v>422</v>
      </c>
      <c r="D133" s="36"/>
      <c r="E133" s="36"/>
      <c r="F133" s="36"/>
      <c r="G133" s="36"/>
      <c r="H133" s="36"/>
      <c r="I133" s="36"/>
      <c r="J133" s="111"/>
      <c r="K133" s="36"/>
      <c r="L133" s="36"/>
      <c r="M133" s="123"/>
      <c r="N133" s="36"/>
      <c r="O133" s="36"/>
      <c r="P133" s="36"/>
    </row>
    <row r="134" spans="2:230" s="18" customFormat="1" ht="44.65" customHeight="1" x14ac:dyDescent="0.2">
      <c r="B134" s="67" t="s">
        <v>424</v>
      </c>
      <c r="C134" s="14" t="s">
        <v>1150</v>
      </c>
      <c r="D134" s="66" t="s">
        <v>5</v>
      </c>
      <c r="E134" s="66">
        <v>1</v>
      </c>
      <c r="F134" s="66" t="s">
        <v>6</v>
      </c>
      <c r="G134" s="66" t="s">
        <v>22</v>
      </c>
      <c r="H134" s="126" t="s">
        <v>1149</v>
      </c>
      <c r="I134" s="129">
        <v>311.56</v>
      </c>
      <c r="J134" s="130">
        <f>I134*E134</f>
        <v>311.56</v>
      </c>
      <c r="K134" s="16"/>
      <c r="L134" s="16">
        <f>ROUND(K134*$I134,2)</f>
        <v>0</v>
      </c>
      <c r="M134" s="122"/>
      <c r="N134" s="16">
        <f>ROUND(M134*$I134,2)</f>
        <v>0</v>
      </c>
      <c r="O134" s="16"/>
      <c r="P134" s="16">
        <f>ROUND(O134*$I134,2)</f>
        <v>0</v>
      </c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7"/>
      <c r="DL134" s="17"/>
      <c r="DM134" s="17"/>
      <c r="DN134" s="17"/>
      <c r="DO134" s="17"/>
      <c r="DP134" s="17"/>
      <c r="DQ134" s="17"/>
      <c r="DR134" s="17"/>
      <c r="DS134" s="17"/>
      <c r="DT134" s="17"/>
      <c r="DU134" s="17"/>
      <c r="DV134" s="17"/>
      <c r="DW134" s="17"/>
      <c r="DX134" s="17"/>
      <c r="DY134" s="17"/>
      <c r="DZ134" s="17"/>
      <c r="EA134" s="17"/>
      <c r="EB134" s="17"/>
      <c r="EC134" s="17"/>
      <c r="ED134" s="17"/>
      <c r="EE134" s="17"/>
      <c r="EF134" s="17"/>
      <c r="EG134" s="17"/>
      <c r="EH134" s="17"/>
      <c r="EI134" s="17"/>
      <c r="EJ134" s="17"/>
      <c r="EK134" s="17"/>
      <c r="EL134" s="17"/>
      <c r="EM134" s="17"/>
      <c r="EN134" s="17"/>
      <c r="EO134" s="17"/>
      <c r="EP134" s="17"/>
      <c r="EQ134" s="17"/>
      <c r="ER134" s="17"/>
      <c r="ES134" s="17"/>
      <c r="ET134" s="17"/>
      <c r="EU134" s="17"/>
      <c r="EV134" s="17"/>
      <c r="EW134" s="17"/>
      <c r="EX134" s="17"/>
      <c r="EY134" s="17"/>
      <c r="EZ134" s="17"/>
      <c r="FA134" s="17"/>
      <c r="FB134" s="17"/>
      <c r="FC134" s="17"/>
      <c r="FD134" s="17"/>
      <c r="FE134" s="17"/>
      <c r="FF134" s="17"/>
      <c r="FG134" s="17"/>
      <c r="FH134" s="17"/>
      <c r="FI134" s="17"/>
      <c r="FJ134" s="17"/>
      <c r="FK134" s="17"/>
      <c r="FL134" s="17"/>
      <c r="FM134" s="17"/>
      <c r="FN134" s="17"/>
      <c r="FO134" s="17"/>
      <c r="FP134" s="17"/>
      <c r="FQ134" s="17"/>
      <c r="FR134" s="17"/>
      <c r="FS134" s="17"/>
      <c r="FT134" s="17"/>
      <c r="FU134" s="17"/>
      <c r="FV134" s="17"/>
      <c r="FW134" s="17"/>
      <c r="FX134" s="17"/>
      <c r="FY134" s="17"/>
      <c r="FZ134" s="17"/>
      <c r="GA134" s="17"/>
      <c r="GB134" s="17"/>
      <c r="GC134" s="17"/>
      <c r="GD134" s="17"/>
      <c r="GE134" s="17"/>
      <c r="GF134" s="17"/>
      <c r="GG134" s="17"/>
      <c r="GH134" s="17"/>
      <c r="GI134" s="17"/>
      <c r="GJ134" s="17"/>
      <c r="GK134" s="17"/>
      <c r="GL134" s="17"/>
      <c r="GM134" s="17"/>
      <c r="GN134" s="17"/>
      <c r="GO134" s="17"/>
      <c r="GP134" s="17"/>
      <c r="GQ134" s="17"/>
      <c r="GR134" s="17"/>
      <c r="GS134" s="17"/>
      <c r="GT134" s="17"/>
      <c r="GU134" s="17"/>
      <c r="GV134" s="17"/>
      <c r="GW134" s="17"/>
      <c r="GX134" s="17"/>
      <c r="GY134" s="17"/>
      <c r="GZ134" s="17"/>
      <c r="HA134" s="17"/>
      <c r="HB134" s="17"/>
      <c r="HC134" s="17"/>
      <c r="HD134" s="17"/>
      <c r="HE134" s="17"/>
      <c r="HF134" s="17"/>
      <c r="HG134" s="17"/>
      <c r="HH134" s="17"/>
      <c r="HI134" s="17"/>
      <c r="HJ134" s="17"/>
      <c r="HK134" s="17"/>
      <c r="HL134" s="17"/>
      <c r="HM134" s="17"/>
      <c r="HN134" s="17"/>
      <c r="HO134" s="17"/>
      <c r="HP134" s="17"/>
      <c r="HQ134" s="17"/>
      <c r="HR134" s="17"/>
      <c r="HS134" s="17"/>
      <c r="HT134" s="17"/>
      <c r="HU134" s="17"/>
      <c r="HV134" s="17"/>
    </row>
    <row r="135" spans="2:230" s="18" customFormat="1" ht="20.100000000000001" customHeight="1" x14ac:dyDescent="0.2">
      <c r="B135" s="67" t="s">
        <v>425</v>
      </c>
      <c r="C135" s="51" t="s">
        <v>71</v>
      </c>
      <c r="D135" s="66" t="s">
        <v>5</v>
      </c>
      <c r="E135" s="66">
        <v>1</v>
      </c>
      <c r="F135" s="66" t="s">
        <v>6</v>
      </c>
      <c r="G135" s="66" t="s">
        <v>22</v>
      </c>
      <c r="H135" s="15" t="s">
        <v>72</v>
      </c>
      <c r="I135" s="129">
        <v>884.93</v>
      </c>
      <c r="J135" s="112">
        <f t="shared" ref="J135:J157" si="28">I135*E135</f>
        <v>884.93</v>
      </c>
      <c r="K135" s="16"/>
      <c r="L135" s="16">
        <f t="shared" ref="L135:L157" si="29">ROUND(K135*$I135,2)</f>
        <v>0</v>
      </c>
      <c r="M135" s="122"/>
      <c r="N135" s="16">
        <f>ROUND(M135*$I135,2)</f>
        <v>0</v>
      </c>
      <c r="O135" s="16"/>
      <c r="P135" s="16">
        <f>ROUND(O135*$I135,2)</f>
        <v>0</v>
      </c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7"/>
      <c r="DL135" s="17"/>
      <c r="DM135" s="17"/>
      <c r="DN135" s="17"/>
      <c r="DO135" s="17"/>
      <c r="DP135" s="17"/>
      <c r="DQ135" s="17"/>
      <c r="DR135" s="17"/>
      <c r="DS135" s="17"/>
      <c r="DT135" s="17"/>
      <c r="DU135" s="17"/>
      <c r="DV135" s="17"/>
      <c r="DW135" s="17"/>
      <c r="DX135" s="17"/>
      <c r="DY135" s="17"/>
      <c r="DZ135" s="17"/>
      <c r="EA135" s="17"/>
      <c r="EB135" s="17"/>
      <c r="EC135" s="17"/>
      <c r="ED135" s="17"/>
      <c r="EE135" s="17"/>
      <c r="EF135" s="17"/>
      <c r="EG135" s="17"/>
      <c r="EH135" s="17"/>
      <c r="EI135" s="17"/>
      <c r="EJ135" s="17"/>
      <c r="EK135" s="17"/>
      <c r="EL135" s="17"/>
      <c r="EM135" s="17"/>
      <c r="EN135" s="17"/>
      <c r="EO135" s="17"/>
      <c r="EP135" s="17"/>
      <c r="EQ135" s="17"/>
      <c r="ER135" s="17"/>
      <c r="ES135" s="17"/>
      <c r="ET135" s="17"/>
      <c r="EU135" s="17"/>
      <c r="EV135" s="17"/>
      <c r="EW135" s="17"/>
      <c r="EX135" s="17"/>
      <c r="EY135" s="17"/>
      <c r="EZ135" s="17"/>
      <c r="FA135" s="17"/>
      <c r="FB135" s="17"/>
      <c r="FC135" s="17"/>
      <c r="FD135" s="17"/>
      <c r="FE135" s="17"/>
      <c r="FF135" s="17"/>
      <c r="FG135" s="17"/>
      <c r="FH135" s="17"/>
      <c r="FI135" s="17"/>
      <c r="FJ135" s="17"/>
      <c r="FK135" s="17"/>
      <c r="FL135" s="17"/>
      <c r="FM135" s="17"/>
      <c r="FN135" s="17"/>
      <c r="FO135" s="17"/>
      <c r="FP135" s="17"/>
      <c r="FQ135" s="17"/>
      <c r="FR135" s="17"/>
      <c r="FS135" s="17"/>
      <c r="FT135" s="17"/>
      <c r="FU135" s="17"/>
      <c r="FV135" s="17"/>
      <c r="FW135" s="17"/>
      <c r="FX135" s="17"/>
      <c r="FY135" s="17"/>
      <c r="FZ135" s="17"/>
      <c r="GA135" s="17"/>
      <c r="GB135" s="17"/>
      <c r="GC135" s="17"/>
      <c r="GD135" s="17"/>
      <c r="GE135" s="17"/>
      <c r="GF135" s="17"/>
      <c r="GG135" s="17"/>
      <c r="GH135" s="17"/>
      <c r="GI135" s="17"/>
      <c r="GJ135" s="17"/>
      <c r="GK135" s="17"/>
      <c r="GL135" s="17"/>
      <c r="GM135" s="17"/>
      <c r="GN135" s="17"/>
      <c r="GO135" s="17"/>
      <c r="GP135" s="17"/>
      <c r="GQ135" s="17"/>
      <c r="GR135" s="17"/>
      <c r="GS135" s="17"/>
      <c r="GT135" s="17"/>
      <c r="GU135" s="17"/>
      <c r="GV135" s="17"/>
      <c r="GW135" s="17"/>
      <c r="GX135" s="17"/>
      <c r="GY135" s="17"/>
      <c r="GZ135" s="17"/>
      <c r="HA135" s="17"/>
      <c r="HB135" s="17"/>
      <c r="HC135" s="17"/>
      <c r="HD135" s="17"/>
      <c r="HE135" s="17"/>
      <c r="HF135" s="17"/>
      <c r="HG135" s="17"/>
      <c r="HH135" s="17"/>
      <c r="HI135" s="17"/>
      <c r="HJ135" s="17"/>
      <c r="HK135" s="17"/>
      <c r="HL135" s="17"/>
      <c r="HM135" s="17"/>
      <c r="HN135" s="17"/>
      <c r="HO135" s="17"/>
      <c r="HP135" s="17"/>
      <c r="HQ135" s="17"/>
      <c r="HR135" s="17"/>
      <c r="HS135" s="17"/>
      <c r="HT135" s="17"/>
      <c r="HU135" s="17"/>
      <c r="HV135" s="17"/>
    </row>
    <row r="136" spans="2:230" s="18" customFormat="1" ht="22.5" x14ac:dyDescent="0.2">
      <c r="B136" s="67" t="s">
        <v>426</v>
      </c>
      <c r="C136" s="14" t="s">
        <v>73</v>
      </c>
      <c r="D136" s="66" t="s">
        <v>5</v>
      </c>
      <c r="E136" s="66">
        <v>2</v>
      </c>
      <c r="F136" s="66" t="s">
        <v>6</v>
      </c>
      <c r="G136" s="66" t="s">
        <v>22</v>
      </c>
      <c r="H136" s="126" t="s">
        <v>1147</v>
      </c>
      <c r="I136" s="129">
        <v>34.99</v>
      </c>
      <c r="J136" s="130">
        <f t="shared" si="28"/>
        <v>69.98</v>
      </c>
      <c r="K136" s="16"/>
      <c r="L136" s="16" t="e">
        <f>ROUND(K136*#REF!,2)</f>
        <v>#REF!</v>
      </c>
      <c r="M136" s="122"/>
      <c r="N136" s="16" t="e">
        <f>ROUND(M136*#REF!,2)</f>
        <v>#REF!</v>
      </c>
      <c r="O136" s="16"/>
      <c r="P136" s="16" t="e">
        <f>ROUND(O136*#REF!,2)</f>
        <v>#REF!</v>
      </c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7"/>
      <c r="DL136" s="17"/>
      <c r="DM136" s="17"/>
      <c r="DN136" s="17"/>
      <c r="DO136" s="17"/>
      <c r="DP136" s="17"/>
      <c r="DQ136" s="17"/>
      <c r="DR136" s="17"/>
      <c r="DS136" s="17"/>
      <c r="DT136" s="17"/>
      <c r="DU136" s="17"/>
      <c r="DV136" s="17"/>
      <c r="DW136" s="17"/>
      <c r="DX136" s="17"/>
      <c r="DY136" s="17"/>
      <c r="DZ136" s="17"/>
      <c r="EA136" s="17"/>
      <c r="EB136" s="17"/>
      <c r="EC136" s="17"/>
      <c r="ED136" s="17"/>
      <c r="EE136" s="17"/>
      <c r="EF136" s="17"/>
      <c r="EG136" s="17"/>
      <c r="EH136" s="17"/>
      <c r="EI136" s="17"/>
      <c r="EJ136" s="17"/>
      <c r="EK136" s="17"/>
      <c r="EL136" s="17"/>
      <c r="EM136" s="17"/>
      <c r="EN136" s="17"/>
      <c r="EO136" s="17"/>
      <c r="EP136" s="17"/>
      <c r="EQ136" s="17"/>
      <c r="ER136" s="17"/>
      <c r="ES136" s="17"/>
      <c r="ET136" s="17"/>
      <c r="EU136" s="17"/>
      <c r="EV136" s="17"/>
      <c r="EW136" s="17"/>
      <c r="EX136" s="17"/>
      <c r="EY136" s="17"/>
      <c r="EZ136" s="17"/>
      <c r="FA136" s="17"/>
      <c r="FB136" s="17"/>
      <c r="FC136" s="17"/>
      <c r="FD136" s="17"/>
      <c r="FE136" s="17"/>
      <c r="FF136" s="17"/>
      <c r="FG136" s="17"/>
      <c r="FH136" s="17"/>
      <c r="FI136" s="17"/>
      <c r="FJ136" s="17"/>
      <c r="FK136" s="17"/>
      <c r="FL136" s="17"/>
      <c r="FM136" s="17"/>
      <c r="FN136" s="17"/>
      <c r="FO136" s="17"/>
      <c r="FP136" s="17"/>
      <c r="FQ136" s="17"/>
      <c r="FR136" s="17"/>
      <c r="FS136" s="17"/>
      <c r="FT136" s="17"/>
      <c r="FU136" s="17"/>
      <c r="FV136" s="17"/>
      <c r="FW136" s="17"/>
      <c r="FX136" s="17"/>
      <c r="FY136" s="17"/>
      <c r="FZ136" s="17"/>
      <c r="GA136" s="17"/>
      <c r="GB136" s="17"/>
      <c r="GC136" s="17"/>
      <c r="GD136" s="17"/>
      <c r="GE136" s="17"/>
      <c r="GF136" s="17"/>
      <c r="GG136" s="17"/>
      <c r="GH136" s="17"/>
      <c r="GI136" s="17"/>
      <c r="GJ136" s="17"/>
      <c r="GK136" s="17"/>
      <c r="GL136" s="17"/>
      <c r="GM136" s="17"/>
      <c r="GN136" s="17"/>
      <c r="GO136" s="17"/>
      <c r="GP136" s="17"/>
      <c r="GQ136" s="17"/>
      <c r="GR136" s="17"/>
      <c r="GS136" s="17"/>
      <c r="GT136" s="17"/>
      <c r="GU136" s="17"/>
      <c r="GV136" s="17"/>
      <c r="GW136" s="17"/>
      <c r="GX136" s="17"/>
      <c r="GY136" s="17"/>
      <c r="GZ136" s="17"/>
      <c r="HA136" s="17"/>
      <c r="HB136" s="17"/>
      <c r="HC136" s="17"/>
      <c r="HD136" s="17"/>
      <c r="HE136" s="17"/>
      <c r="HF136" s="17"/>
      <c r="HG136" s="17"/>
      <c r="HH136" s="17"/>
      <c r="HI136" s="17"/>
      <c r="HJ136" s="17"/>
      <c r="HK136" s="17"/>
      <c r="HL136" s="17"/>
      <c r="HM136" s="17"/>
      <c r="HN136" s="17"/>
      <c r="HO136" s="17"/>
      <c r="HP136" s="17"/>
      <c r="HQ136" s="17"/>
      <c r="HR136" s="17"/>
      <c r="HS136" s="17"/>
      <c r="HT136" s="17"/>
      <c r="HU136" s="17"/>
      <c r="HV136" s="17"/>
    </row>
    <row r="137" spans="2:230" s="18" customFormat="1" ht="22.5" x14ac:dyDescent="0.2">
      <c r="B137" s="67" t="s">
        <v>427</v>
      </c>
      <c r="C137" s="14" t="s">
        <v>74</v>
      </c>
      <c r="D137" s="66" t="s">
        <v>5</v>
      </c>
      <c r="E137" s="66">
        <v>2</v>
      </c>
      <c r="F137" s="66" t="s">
        <v>6</v>
      </c>
      <c r="G137" s="66" t="s">
        <v>22</v>
      </c>
      <c r="H137" s="127" t="s">
        <v>1148</v>
      </c>
      <c r="I137" s="129">
        <v>41.66</v>
      </c>
      <c r="J137" s="130">
        <f t="shared" si="28"/>
        <v>83.32</v>
      </c>
      <c r="K137" s="16"/>
      <c r="L137" s="16">
        <f t="shared" si="29"/>
        <v>0</v>
      </c>
      <c r="M137" s="122"/>
      <c r="N137" s="16">
        <f t="shared" ref="N137:N157" si="30">ROUND(M137*$I137,2)</f>
        <v>0</v>
      </c>
      <c r="O137" s="16"/>
      <c r="P137" s="16">
        <f t="shared" ref="P137:P157" si="31">ROUND(O137*$I137,2)</f>
        <v>0</v>
      </c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7"/>
      <c r="DL137" s="17"/>
      <c r="DM137" s="17"/>
      <c r="DN137" s="17"/>
      <c r="DO137" s="17"/>
      <c r="DP137" s="17"/>
      <c r="DQ137" s="17"/>
      <c r="DR137" s="17"/>
      <c r="DS137" s="17"/>
      <c r="DT137" s="17"/>
      <c r="DU137" s="17"/>
      <c r="DV137" s="17"/>
      <c r="DW137" s="17"/>
      <c r="DX137" s="17"/>
      <c r="DY137" s="17"/>
      <c r="DZ137" s="17"/>
      <c r="EA137" s="17"/>
      <c r="EB137" s="17"/>
      <c r="EC137" s="17"/>
      <c r="ED137" s="17"/>
      <c r="EE137" s="17"/>
      <c r="EF137" s="17"/>
      <c r="EG137" s="17"/>
      <c r="EH137" s="17"/>
      <c r="EI137" s="17"/>
      <c r="EJ137" s="17"/>
      <c r="EK137" s="17"/>
      <c r="EL137" s="17"/>
      <c r="EM137" s="17"/>
      <c r="EN137" s="17"/>
      <c r="EO137" s="17"/>
      <c r="EP137" s="17"/>
      <c r="EQ137" s="17"/>
      <c r="ER137" s="17"/>
      <c r="ES137" s="17"/>
      <c r="ET137" s="17"/>
      <c r="EU137" s="17"/>
      <c r="EV137" s="17"/>
      <c r="EW137" s="17"/>
      <c r="EX137" s="17"/>
      <c r="EY137" s="17"/>
      <c r="EZ137" s="17"/>
      <c r="FA137" s="17"/>
      <c r="FB137" s="17"/>
      <c r="FC137" s="17"/>
      <c r="FD137" s="17"/>
      <c r="FE137" s="17"/>
      <c r="FF137" s="17"/>
      <c r="FG137" s="17"/>
      <c r="FH137" s="17"/>
      <c r="FI137" s="17"/>
      <c r="FJ137" s="17"/>
      <c r="FK137" s="17"/>
      <c r="FL137" s="17"/>
      <c r="FM137" s="17"/>
      <c r="FN137" s="17"/>
      <c r="FO137" s="17"/>
      <c r="FP137" s="17"/>
      <c r="FQ137" s="17"/>
      <c r="FR137" s="17"/>
      <c r="FS137" s="17"/>
      <c r="FT137" s="17"/>
      <c r="FU137" s="17"/>
      <c r="FV137" s="17"/>
      <c r="FW137" s="17"/>
      <c r="FX137" s="17"/>
      <c r="FY137" s="17"/>
      <c r="FZ137" s="17"/>
      <c r="GA137" s="17"/>
      <c r="GB137" s="17"/>
      <c r="GC137" s="17"/>
      <c r="GD137" s="17"/>
      <c r="GE137" s="17"/>
      <c r="GF137" s="17"/>
      <c r="GG137" s="17"/>
      <c r="GH137" s="17"/>
      <c r="GI137" s="17"/>
      <c r="GJ137" s="17"/>
      <c r="GK137" s="17"/>
      <c r="GL137" s="17"/>
      <c r="GM137" s="17"/>
      <c r="GN137" s="17"/>
      <c r="GO137" s="17"/>
      <c r="GP137" s="17"/>
      <c r="GQ137" s="17"/>
      <c r="GR137" s="17"/>
      <c r="GS137" s="17"/>
      <c r="GT137" s="17"/>
      <c r="GU137" s="17"/>
      <c r="GV137" s="17"/>
      <c r="GW137" s="17"/>
      <c r="GX137" s="17"/>
      <c r="GY137" s="17"/>
      <c r="GZ137" s="17"/>
      <c r="HA137" s="17"/>
      <c r="HB137" s="17"/>
      <c r="HC137" s="17"/>
      <c r="HD137" s="17"/>
      <c r="HE137" s="17"/>
      <c r="HF137" s="17"/>
      <c r="HG137" s="17"/>
      <c r="HH137" s="17"/>
      <c r="HI137" s="17"/>
      <c r="HJ137" s="17"/>
      <c r="HK137" s="17"/>
      <c r="HL137" s="17"/>
      <c r="HM137" s="17"/>
      <c r="HN137" s="17"/>
      <c r="HO137" s="17"/>
      <c r="HP137" s="17"/>
      <c r="HQ137" s="17"/>
      <c r="HR137" s="17"/>
      <c r="HS137" s="17"/>
      <c r="HT137" s="17"/>
      <c r="HU137" s="17"/>
      <c r="HV137" s="17"/>
    </row>
    <row r="138" spans="2:230" s="18" customFormat="1" ht="22.5" x14ac:dyDescent="0.2">
      <c r="B138" s="67" t="s">
        <v>428</v>
      </c>
      <c r="C138" s="14" t="s">
        <v>75</v>
      </c>
      <c r="D138" s="66" t="s">
        <v>5</v>
      </c>
      <c r="E138" s="66">
        <v>1</v>
      </c>
      <c r="F138" s="66" t="s">
        <v>6</v>
      </c>
      <c r="G138" s="66" t="s">
        <v>22</v>
      </c>
      <c r="H138" s="15" t="s">
        <v>76</v>
      </c>
      <c r="I138" s="129">
        <v>30.81</v>
      </c>
      <c r="J138" s="112">
        <f t="shared" si="28"/>
        <v>30.81</v>
      </c>
      <c r="K138" s="16"/>
      <c r="L138" s="16">
        <f t="shared" si="29"/>
        <v>0</v>
      </c>
      <c r="M138" s="122"/>
      <c r="N138" s="16">
        <f t="shared" si="30"/>
        <v>0</v>
      </c>
      <c r="O138" s="16"/>
      <c r="P138" s="16">
        <f t="shared" si="31"/>
        <v>0</v>
      </c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7"/>
      <c r="DL138" s="17"/>
      <c r="DM138" s="17"/>
      <c r="DN138" s="17"/>
      <c r="DO138" s="17"/>
      <c r="DP138" s="17"/>
      <c r="DQ138" s="17"/>
      <c r="DR138" s="17"/>
      <c r="DS138" s="17"/>
      <c r="DT138" s="17"/>
      <c r="DU138" s="17"/>
      <c r="DV138" s="17"/>
      <c r="DW138" s="17"/>
      <c r="DX138" s="17"/>
      <c r="DY138" s="17"/>
      <c r="DZ138" s="17"/>
      <c r="EA138" s="17"/>
      <c r="EB138" s="17"/>
      <c r="EC138" s="17"/>
      <c r="ED138" s="17"/>
      <c r="EE138" s="17"/>
      <c r="EF138" s="17"/>
      <c r="EG138" s="17"/>
      <c r="EH138" s="17"/>
      <c r="EI138" s="17"/>
      <c r="EJ138" s="17"/>
      <c r="EK138" s="17"/>
      <c r="EL138" s="17"/>
      <c r="EM138" s="17"/>
      <c r="EN138" s="17"/>
      <c r="EO138" s="17"/>
      <c r="EP138" s="17"/>
      <c r="EQ138" s="17"/>
      <c r="ER138" s="17"/>
      <c r="ES138" s="17"/>
      <c r="ET138" s="17"/>
      <c r="EU138" s="17"/>
      <c r="EV138" s="17"/>
      <c r="EW138" s="17"/>
      <c r="EX138" s="17"/>
      <c r="EY138" s="17"/>
      <c r="EZ138" s="17"/>
      <c r="FA138" s="17"/>
      <c r="FB138" s="17"/>
      <c r="FC138" s="17"/>
      <c r="FD138" s="17"/>
      <c r="FE138" s="17"/>
      <c r="FF138" s="17"/>
      <c r="FG138" s="17"/>
      <c r="FH138" s="17"/>
      <c r="FI138" s="17"/>
      <c r="FJ138" s="17"/>
      <c r="FK138" s="17"/>
      <c r="FL138" s="17"/>
      <c r="FM138" s="17"/>
      <c r="FN138" s="17"/>
      <c r="FO138" s="17"/>
      <c r="FP138" s="17"/>
      <c r="FQ138" s="17"/>
      <c r="FR138" s="17"/>
      <c r="FS138" s="17"/>
      <c r="FT138" s="17"/>
      <c r="FU138" s="17"/>
      <c r="FV138" s="17"/>
      <c r="FW138" s="17"/>
      <c r="FX138" s="17"/>
      <c r="FY138" s="17"/>
      <c r="FZ138" s="17"/>
      <c r="GA138" s="17"/>
      <c r="GB138" s="17"/>
      <c r="GC138" s="17"/>
      <c r="GD138" s="17"/>
      <c r="GE138" s="17"/>
      <c r="GF138" s="17"/>
      <c r="GG138" s="17"/>
      <c r="GH138" s="17"/>
      <c r="GI138" s="17"/>
      <c r="GJ138" s="17"/>
      <c r="GK138" s="17"/>
      <c r="GL138" s="17"/>
      <c r="GM138" s="17"/>
      <c r="GN138" s="17"/>
      <c r="GO138" s="17"/>
      <c r="GP138" s="17"/>
      <c r="GQ138" s="17"/>
      <c r="GR138" s="17"/>
      <c r="GS138" s="17"/>
      <c r="GT138" s="17"/>
      <c r="GU138" s="17"/>
      <c r="GV138" s="17"/>
      <c r="GW138" s="17"/>
      <c r="GX138" s="17"/>
      <c r="GY138" s="17"/>
      <c r="GZ138" s="17"/>
      <c r="HA138" s="17"/>
      <c r="HB138" s="17"/>
      <c r="HC138" s="17"/>
      <c r="HD138" s="17"/>
      <c r="HE138" s="17"/>
      <c r="HF138" s="17"/>
      <c r="HG138" s="17"/>
      <c r="HH138" s="17"/>
      <c r="HI138" s="17"/>
      <c r="HJ138" s="17"/>
      <c r="HK138" s="17"/>
      <c r="HL138" s="17"/>
      <c r="HM138" s="17"/>
      <c r="HN138" s="17"/>
      <c r="HO138" s="17"/>
      <c r="HP138" s="17"/>
      <c r="HQ138" s="17"/>
      <c r="HR138" s="17"/>
      <c r="HS138" s="17"/>
      <c r="HT138" s="17"/>
      <c r="HU138" s="17"/>
      <c r="HV138" s="17"/>
    </row>
    <row r="139" spans="2:230" s="18" customFormat="1" ht="22.5" x14ac:dyDescent="0.2">
      <c r="B139" s="67" t="s">
        <v>429</v>
      </c>
      <c r="C139" s="14" t="s">
        <v>700</v>
      </c>
      <c r="D139" s="66" t="s">
        <v>5</v>
      </c>
      <c r="E139" s="66">
        <v>1</v>
      </c>
      <c r="F139" s="66" t="s">
        <v>6</v>
      </c>
      <c r="G139" s="66" t="s">
        <v>22</v>
      </c>
      <c r="H139" s="15" t="s">
        <v>701</v>
      </c>
      <c r="I139" s="129">
        <v>12.88</v>
      </c>
      <c r="J139" s="112">
        <f t="shared" si="28"/>
        <v>12.88</v>
      </c>
      <c r="K139" s="16"/>
      <c r="L139" s="16">
        <f t="shared" si="29"/>
        <v>0</v>
      </c>
      <c r="M139" s="122"/>
      <c r="N139" s="16">
        <f t="shared" si="30"/>
        <v>0</v>
      </c>
      <c r="O139" s="16"/>
      <c r="P139" s="16">
        <f t="shared" si="31"/>
        <v>0</v>
      </c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7"/>
      <c r="DL139" s="17"/>
      <c r="DM139" s="17"/>
      <c r="DN139" s="17"/>
      <c r="DO139" s="17"/>
      <c r="DP139" s="17"/>
      <c r="DQ139" s="17"/>
      <c r="DR139" s="17"/>
      <c r="DS139" s="17"/>
      <c r="DT139" s="17"/>
      <c r="DU139" s="17"/>
      <c r="DV139" s="17"/>
      <c r="DW139" s="17"/>
      <c r="DX139" s="17"/>
      <c r="DY139" s="17"/>
      <c r="DZ139" s="17"/>
      <c r="EA139" s="17"/>
      <c r="EB139" s="17"/>
      <c r="EC139" s="17"/>
      <c r="ED139" s="17"/>
      <c r="EE139" s="17"/>
      <c r="EF139" s="17"/>
      <c r="EG139" s="17"/>
      <c r="EH139" s="17"/>
      <c r="EI139" s="17"/>
      <c r="EJ139" s="17"/>
      <c r="EK139" s="17"/>
      <c r="EL139" s="17"/>
      <c r="EM139" s="17"/>
      <c r="EN139" s="17"/>
      <c r="EO139" s="17"/>
      <c r="EP139" s="17"/>
      <c r="EQ139" s="17"/>
      <c r="ER139" s="17"/>
      <c r="ES139" s="17"/>
      <c r="ET139" s="17"/>
      <c r="EU139" s="17"/>
      <c r="EV139" s="17"/>
      <c r="EW139" s="17"/>
      <c r="EX139" s="17"/>
      <c r="EY139" s="17"/>
      <c r="EZ139" s="17"/>
      <c r="FA139" s="17"/>
      <c r="FB139" s="17"/>
      <c r="FC139" s="17"/>
      <c r="FD139" s="17"/>
      <c r="FE139" s="17"/>
      <c r="FF139" s="17"/>
      <c r="FG139" s="17"/>
      <c r="FH139" s="17"/>
      <c r="FI139" s="17"/>
      <c r="FJ139" s="17"/>
      <c r="FK139" s="17"/>
      <c r="FL139" s="17"/>
      <c r="FM139" s="17"/>
      <c r="FN139" s="17"/>
      <c r="FO139" s="17"/>
      <c r="FP139" s="17"/>
      <c r="FQ139" s="17"/>
      <c r="FR139" s="17"/>
      <c r="FS139" s="17"/>
      <c r="FT139" s="17"/>
      <c r="FU139" s="17"/>
      <c r="FV139" s="17"/>
      <c r="FW139" s="17"/>
      <c r="FX139" s="17"/>
      <c r="FY139" s="17"/>
      <c r="FZ139" s="17"/>
      <c r="GA139" s="17"/>
      <c r="GB139" s="17"/>
      <c r="GC139" s="17"/>
      <c r="GD139" s="17"/>
      <c r="GE139" s="17"/>
      <c r="GF139" s="17"/>
      <c r="GG139" s="17"/>
      <c r="GH139" s="17"/>
      <c r="GI139" s="17"/>
      <c r="GJ139" s="17"/>
      <c r="GK139" s="17"/>
      <c r="GL139" s="17"/>
      <c r="GM139" s="17"/>
      <c r="GN139" s="17"/>
      <c r="GO139" s="17"/>
      <c r="GP139" s="17"/>
      <c r="GQ139" s="17"/>
      <c r="GR139" s="17"/>
      <c r="GS139" s="17"/>
      <c r="GT139" s="17"/>
      <c r="GU139" s="17"/>
      <c r="GV139" s="17"/>
      <c r="GW139" s="17"/>
      <c r="GX139" s="17"/>
      <c r="GY139" s="17"/>
      <c r="GZ139" s="17"/>
      <c r="HA139" s="17"/>
      <c r="HB139" s="17"/>
      <c r="HC139" s="17"/>
      <c r="HD139" s="17"/>
      <c r="HE139" s="17"/>
      <c r="HF139" s="17"/>
      <c r="HG139" s="17"/>
      <c r="HH139" s="17"/>
      <c r="HI139" s="17"/>
      <c r="HJ139" s="17"/>
      <c r="HK139" s="17"/>
      <c r="HL139" s="17"/>
      <c r="HM139" s="17"/>
      <c r="HN139" s="17"/>
      <c r="HO139" s="17"/>
      <c r="HP139" s="17"/>
      <c r="HQ139" s="17"/>
      <c r="HR139" s="17"/>
      <c r="HS139" s="17"/>
      <c r="HT139" s="17"/>
      <c r="HU139" s="17"/>
      <c r="HV139" s="17"/>
    </row>
    <row r="140" spans="2:230" s="18" customFormat="1" ht="22.5" x14ac:dyDescent="0.2">
      <c r="B140" s="67" t="s">
        <v>430</v>
      </c>
      <c r="C140" s="14" t="s">
        <v>702</v>
      </c>
      <c r="D140" s="66" t="s">
        <v>5</v>
      </c>
      <c r="E140" s="66">
        <v>1</v>
      </c>
      <c r="F140" s="66" t="s">
        <v>6</v>
      </c>
      <c r="G140" s="66" t="s">
        <v>22</v>
      </c>
      <c r="H140" s="15" t="s">
        <v>703</v>
      </c>
      <c r="I140" s="129">
        <v>19.2</v>
      </c>
      <c r="J140" s="112">
        <f t="shared" si="28"/>
        <v>19.2</v>
      </c>
      <c r="K140" s="16"/>
      <c r="L140" s="16">
        <f t="shared" si="29"/>
        <v>0</v>
      </c>
      <c r="M140" s="122"/>
      <c r="N140" s="16">
        <f t="shared" si="30"/>
        <v>0</v>
      </c>
      <c r="O140" s="16"/>
      <c r="P140" s="16">
        <f t="shared" si="31"/>
        <v>0</v>
      </c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7"/>
      <c r="DL140" s="17"/>
      <c r="DM140" s="17"/>
      <c r="DN140" s="17"/>
      <c r="DO140" s="17"/>
      <c r="DP140" s="17"/>
      <c r="DQ140" s="17"/>
      <c r="DR140" s="17"/>
      <c r="DS140" s="17"/>
      <c r="DT140" s="17"/>
      <c r="DU140" s="17"/>
      <c r="DV140" s="17"/>
      <c r="DW140" s="17"/>
      <c r="DX140" s="17"/>
      <c r="DY140" s="17"/>
      <c r="DZ140" s="17"/>
      <c r="EA140" s="17"/>
      <c r="EB140" s="17"/>
      <c r="EC140" s="17"/>
      <c r="ED140" s="17"/>
      <c r="EE140" s="17"/>
      <c r="EF140" s="17"/>
      <c r="EG140" s="17"/>
      <c r="EH140" s="17"/>
      <c r="EI140" s="17"/>
      <c r="EJ140" s="17"/>
      <c r="EK140" s="17"/>
      <c r="EL140" s="17"/>
      <c r="EM140" s="17"/>
      <c r="EN140" s="17"/>
      <c r="EO140" s="17"/>
      <c r="EP140" s="17"/>
      <c r="EQ140" s="17"/>
      <c r="ER140" s="17"/>
      <c r="ES140" s="17"/>
      <c r="ET140" s="17"/>
      <c r="EU140" s="17"/>
      <c r="EV140" s="17"/>
      <c r="EW140" s="17"/>
      <c r="EX140" s="17"/>
      <c r="EY140" s="17"/>
      <c r="EZ140" s="17"/>
      <c r="FA140" s="17"/>
      <c r="FB140" s="17"/>
      <c r="FC140" s="17"/>
      <c r="FD140" s="17"/>
      <c r="FE140" s="17"/>
      <c r="FF140" s="17"/>
      <c r="FG140" s="17"/>
      <c r="FH140" s="17"/>
      <c r="FI140" s="17"/>
      <c r="FJ140" s="17"/>
      <c r="FK140" s="17"/>
      <c r="FL140" s="17"/>
      <c r="FM140" s="17"/>
      <c r="FN140" s="17"/>
      <c r="FO140" s="17"/>
      <c r="FP140" s="17"/>
      <c r="FQ140" s="17"/>
      <c r="FR140" s="17"/>
      <c r="FS140" s="17"/>
      <c r="FT140" s="17"/>
      <c r="FU140" s="17"/>
      <c r="FV140" s="17"/>
      <c r="FW140" s="17"/>
      <c r="FX140" s="17"/>
      <c r="FY140" s="17"/>
      <c r="FZ140" s="17"/>
      <c r="GA140" s="17"/>
      <c r="GB140" s="17"/>
      <c r="GC140" s="17"/>
      <c r="GD140" s="17"/>
      <c r="GE140" s="17"/>
      <c r="GF140" s="17"/>
      <c r="GG140" s="17"/>
      <c r="GH140" s="17"/>
      <c r="GI140" s="17"/>
      <c r="GJ140" s="17"/>
      <c r="GK140" s="17"/>
      <c r="GL140" s="17"/>
      <c r="GM140" s="17"/>
      <c r="GN140" s="17"/>
      <c r="GO140" s="17"/>
      <c r="GP140" s="17"/>
      <c r="GQ140" s="17"/>
      <c r="GR140" s="17"/>
      <c r="GS140" s="17"/>
      <c r="GT140" s="17"/>
      <c r="GU140" s="17"/>
      <c r="GV140" s="17"/>
      <c r="GW140" s="17"/>
      <c r="GX140" s="17"/>
      <c r="GY140" s="17"/>
      <c r="GZ140" s="17"/>
      <c r="HA140" s="17"/>
      <c r="HB140" s="17"/>
      <c r="HC140" s="17"/>
      <c r="HD140" s="17"/>
      <c r="HE140" s="17"/>
      <c r="HF140" s="17"/>
      <c r="HG140" s="17"/>
      <c r="HH140" s="17"/>
      <c r="HI140" s="17"/>
      <c r="HJ140" s="17"/>
      <c r="HK140" s="17"/>
      <c r="HL140" s="17"/>
      <c r="HM140" s="17"/>
      <c r="HN140" s="17"/>
      <c r="HO140" s="17"/>
      <c r="HP140" s="17"/>
      <c r="HQ140" s="17"/>
      <c r="HR140" s="17"/>
      <c r="HS140" s="17"/>
      <c r="HT140" s="17"/>
      <c r="HU140" s="17"/>
      <c r="HV140" s="17"/>
    </row>
    <row r="141" spans="2:230" s="18" customFormat="1" ht="20.100000000000001" customHeight="1" x14ac:dyDescent="0.2">
      <c r="B141" s="67" t="s">
        <v>431</v>
      </c>
      <c r="C141" s="51" t="s">
        <v>77</v>
      </c>
      <c r="D141" s="66" t="s">
        <v>5</v>
      </c>
      <c r="E141" s="66">
        <v>1</v>
      </c>
      <c r="F141" s="66" t="s">
        <v>6</v>
      </c>
      <c r="G141" s="66" t="s">
        <v>22</v>
      </c>
      <c r="H141" s="15" t="s">
        <v>78</v>
      </c>
      <c r="I141" s="129">
        <v>38.08</v>
      </c>
      <c r="J141" s="112">
        <f t="shared" si="28"/>
        <v>38.08</v>
      </c>
      <c r="K141" s="16"/>
      <c r="L141" s="16">
        <f t="shared" si="29"/>
        <v>0</v>
      </c>
      <c r="M141" s="122"/>
      <c r="N141" s="16">
        <f t="shared" si="30"/>
        <v>0</v>
      </c>
      <c r="O141" s="16"/>
      <c r="P141" s="16">
        <f t="shared" si="31"/>
        <v>0</v>
      </c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  <c r="DH141" s="17"/>
      <c r="DI141" s="17"/>
      <c r="DJ141" s="17"/>
      <c r="DK141" s="17"/>
      <c r="DL141" s="17"/>
      <c r="DM141" s="17"/>
      <c r="DN141" s="17"/>
      <c r="DO141" s="17"/>
      <c r="DP141" s="17"/>
      <c r="DQ141" s="17"/>
      <c r="DR141" s="17"/>
      <c r="DS141" s="17"/>
      <c r="DT141" s="17"/>
      <c r="DU141" s="17"/>
      <c r="DV141" s="17"/>
      <c r="DW141" s="17"/>
      <c r="DX141" s="17"/>
      <c r="DY141" s="17"/>
      <c r="DZ141" s="17"/>
      <c r="EA141" s="17"/>
      <c r="EB141" s="17"/>
      <c r="EC141" s="17"/>
      <c r="ED141" s="17"/>
      <c r="EE141" s="17"/>
      <c r="EF141" s="17"/>
      <c r="EG141" s="17"/>
      <c r="EH141" s="17"/>
      <c r="EI141" s="17"/>
      <c r="EJ141" s="17"/>
      <c r="EK141" s="17"/>
      <c r="EL141" s="17"/>
      <c r="EM141" s="17"/>
      <c r="EN141" s="17"/>
      <c r="EO141" s="17"/>
      <c r="EP141" s="17"/>
      <c r="EQ141" s="17"/>
      <c r="ER141" s="17"/>
      <c r="ES141" s="17"/>
      <c r="ET141" s="17"/>
      <c r="EU141" s="17"/>
      <c r="EV141" s="17"/>
      <c r="EW141" s="17"/>
      <c r="EX141" s="17"/>
      <c r="EY141" s="17"/>
      <c r="EZ141" s="17"/>
      <c r="FA141" s="17"/>
      <c r="FB141" s="17"/>
      <c r="FC141" s="17"/>
      <c r="FD141" s="17"/>
      <c r="FE141" s="17"/>
      <c r="FF141" s="17"/>
      <c r="FG141" s="17"/>
      <c r="FH141" s="17"/>
      <c r="FI141" s="17"/>
      <c r="FJ141" s="17"/>
      <c r="FK141" s="17"/>
      <c r="FL141" s="17"/>
      <c r="FM141" s="17"/>
      <c r="FN141" s="17"/>
      <c r="FO141" s="17"/>
      <c r="FP141" s="17"/>
      <c r="FQ141" s="17"/>
      <c r="FR141" s="17"/>
      <c r="FS141" s="17"/>
      <c r="FT141" s="17"/>
      <c r="FU141" s="17"/>
      <c r="FV141" s="17"/>
      <c r="FW141" s="17"/>
      <c r="FX141" s="17"/>
      <c r="FY141" s="17"/>
      <c r="FZ141" s="17"/>
      <c r="GA141" s="17"/>
      <c r="GB141" s="17"/>
      <c r="GC141" s="17"/>
      <c r="GD141" s="17"/>
      <c r="GE141" s="17"/>
      <c r="GF141" s="17"/>
      <c r="GG141" s="17"/>
      <c r="GH141" s="17"/>
      <c r="GI141" s="17"/>
      <c r="GJ141" s="17"/>
      <c r="GK141" s="17"/>
      <c r="GL141" s="17"/>
      <c r="GM141" s="17"/>
      <c r="GN141" s="17"/>
      <c r="GO141" s="17"/>
      <c r="GP141" s="17"/>
      <c r="GQ141" s="17"/>
      <c r="GR141" s="17"/>
      <c r="GS141" s="17"/>
      <c r="GT141" s="17"/>
      <c r="GU141" s="17"/>
      <c r="GV141" s="17"/>
      <c r="GW141" s="17"/>
      <c r="GX141" s="17"/>
      <c r="GY141" s="17"/>
      <c r="GZ141" s="17"/>
      <c r="HA141" s="17"/>
      <c r="HB141" s="17"/>
      <c r="HC141" s="17"/>
      <c r="HD141" s="17"/>
      <c r="HE141" s="17"/>
      <c r="HF141" s="17"/>
      <c r="HG141" s="17"/>
      <c r="HH141" s="17"/>
      <c r="HI141" s="17"/>
      <c r="HJ141" s="17"/>
      <c r="HK141" s="17"/>
      <c r="HL141" s="17"/>
      <c r="HM141" s="17"/>
      <c r="HN141" s="17"/>
      <c r="HO141" s="17"/>
      <c r="HP141" s="17"/>
      <c r="HQ141" s="17"/>
      <c r="HR141" s="17"/>
      <c r="HS141" s="17"/>
      <c r="HT141" s="17"/>
      <c r="HU141" s="17"/>
      <c r="HV141" s="17"/>
    </row>
    <row r="142" spans="2:230" s="18" customFormat="1" ht="20.100000000000001" customHeight="1" x14ac:dyDescent="0.2">
      <c r="B142" s="67" t="s">
        <v>432</v>
      </c>
      <c r="C142" s="51" t="s">
        <v>79</v>
      </c>
      <c r="D142" s="66" t="s">
        <v>5</v>
      </c>
      <c r="E142" s="66">
        <v>1</v>
      </c>
      <c r="F142" s="66" t="s">
        <v>6</v>
      </c>
      <c r="G142" s="66" t="s">
        <v>22</v>
      </c>
      <c r="H142" s="15" t="s">
        <v>80</v>
      </c>
      <c r="I142" s="129">
        <v>69.87</v>
      </c>
      <c r="J142" s="112">
        <f t="shared" si="28"/>
        <v>69.87</v>
      </c>
      <c r="K142" s="16"/>
      <c r="L142" s="16">
        <f t="shared" si="29"/>
        <v>0</v>
      </c>
      <c r="M142" s="122"/>
      <c r="N142" s="16">
        <f t="shared" si="30"/>
        <v>0</v>
      </c>
      <c r="O142" s="16"/>
      <c r="P142" s="16">
        <f t="shared" si="31"/>
        <v>0</v>
      </c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7"/>
      <c r="DG142" s="17"/>
      <c r="DH142" s="17"/>
      <c r="DI142" s="17"/>
      <c r="DJ142" s="17"/>
      <c r="DK142" s="17"/>
      <c r="DL142" s="17"/>
      <c r="DM142" s="17"/>
      <c r="DN142" s="17"/>
      <c r="DO142" s="17"/>
      <c r="DP142" s="17"/>
      <c r="DQ142" s="17"/>
      <c r="DR142" s="17"/>
      <c r="DS142" s="17"/>
      <c r="DT142" s="17"/>
      <c r="DU142" s="17"/>
      <c r="DV142" s="17"/>
      <c r="DW142" s="17"/>
      <c r="DX142" s="17"/>
      <c r="DY142" s="17"/>
      <c r="DZ142" s="17"/>
      <c r="EA142" s="17"/>
      <c r="EB142" s="17"/>
      <c r="EC142" s="17"/>
      <c r="ED142" s="17"/>
      <c r="EE142" s="17"/>
      <c r="EF142" s="17"/>
      <c r="EG142" s="17"/>
      <c r="EH142" s="17"/>
      <c r="EI142" s="17"/>
      <c r="EJ142" s="17"/>
      <c r="EK142" s="17"/>
      <c r="EL142" s="17"/>
      <c r="EM142" s="17"/>
      <c r="EN142" s="17"/>
      <c r="EO142" s="17"/>
      <c r="EP142" s="17"/>
      <c r="EQ142" s="17"/>
      <c r="ER142" s="17"/>
      <c r="ES142" s="17"/>
      <c r="ET142" s="17"/>
      <c r="EU142" s="17"/>
      <c r="EV142" s="17"/>
      <c r="EW142" s="17"/>
      <c r="EX142" s="17"/>
      <c r="EY142" s="17"/>
      <c r="EZ142" s="17"/>
      <c r="FA142" s="17"/>
      <c r="FB142" s="17"/>
      <c r="FC142" s="17"/>
      <c r="FD142" s="17"/>
      <c r="FE142" s="17"/>
      <c r="FF142" s="17"/>
      <c r="FG142" s="17"/>
      <c r="FH142" s="17"/>
      <c r="FI142" s="17"/>
      <c r="FJ142" s="17"/>
      <c r="FK142" s="17"/>
      <c r="FL142" s="17"/>
      <c r="FM142" s="17"/>
      <c r="FN142" s="17"/>
      <c r="FO142" s="17"/>
      <c r="FP142" s="17"/>
      <c r="FQ142" s="17"/>
      <c r="FR142" s="17"/>
      <c r="FS142" s="17"/>
      <c r="FT142" s="17"/>
      <c r="FU142" s="17"/>
      <c r="FV142" s="17"/>
      <c r="FW142" s="17"/>
      <c r="FX142" s="17"/>
      <c r="FY142" s="17"/>
      <c r="FZ142" s="17"/>
      <c r="GA142" s="17"/>
      <c r="GB142" s="17"/>
      <c r="GC142" s="17"/>
      <c r="GD142" s="17"/>
      <c r="GE142" s="17"/>
      <c r="GF142" s="17"/>
      <c r="GG142" s="17"/>
      <c r="GH142" s="17"/>
      <c r="GI142" s="17"/>
      <c r="GJ142" s="17"/>
      <c r="GK142" s="17"/>
      <c r="GL142" s="17"/>
      <c r="GM142" s="17"/>
      <c r="GN142" s="17"/>
      <c r="GO142" s="17"/>
      <c r="GP142" s="17"/>
      <c r="GQ142" s="17"/>
      <c r="GR142" s="17"/>
      <c r="GS142" s="17"/>
      <c r="GT142" s="17"/>
      <c r="GU142" s="17"/>
      <c r="GV142" s="17"/>
      <c r="GW142" s="17"/>
      <c r="GX142" s="17"/>
      <c r="GY142" s="17"/>
      <c r="GZ142" s="17"/>
      <c r="HA142" s="17"/>
      <c r="HB142" s="17"/>
      <c r="HC142" s="17"/>
      <c r="HD142" s="17"/>
      <c r="HE142" s="17"/>
      <c r="HF142" s="17"/>
      <c r="HG142" s="17"/>
      <c r="HH142" s="17"/>
      <c r="HI142" s="17"/>
      <c r="HJ142" s="17"/>
      <c r="HK142" s="17"/>
      <c r="HL142" s="17"/>
      <c r="HM142" s="17"/>
      <c r="HN142" s="17"/>
      <c r="HO142" s="17"/>
      <c r="HP142" s="17"/>
      <c r="HQ142" s="17"/>
      <c r="HR142" s="17"/>
      <c r="HS142" s="17"/>
      <c r="HT142" s="17"/>
      <c r="HU142" s="17"/>
      <c r="HV142" s="17"/>
    </row>
    <row r="143" spans="2:230" s="18" customFormat="1" ht="22.5" x14ac:dyDescent="0.2">
      <c r="B143" s="67" t="s">
        <v>433</v>
      </c>
      <c r="C143" s="14" t="s">
        <v>81</v>
      </c>
      <c r="D143" s="66" t="s">
        <v>5</v>
      </c>
      <c r="E143" s="66">
        <v>74</v>
      </c>
      <c r="F143" s="66" t="s">
        <v>6</v>
      </c>
      <c r="G143" s="66" t="s">
        <v>22</v>
      </c>
      <c r="H143" s="15" t="s">
        <v>82</v>
      </c>
      <c r="I143" s="129">
        <v>82.38</v>
      </c>
      <c r="J143" s="112">
        <f t="shared" si="28"/>
        <v>6096.12</v>
      </c>
      <c r="K143" s="16"/>
      <c r="L143" s="16">
        <f t="shared" si="29"/>
        <v>0</v>
      </c>
      <c r="M143" s="122"/>
      <c r="N143" s="16">
        <f t="shared" si="30"/>
        <v>0</v>
      </c>
      <c r="O143" s="16"/>
      <c r="P143" s="16">
        <f t="shared" si="31"/>
        <v>0</v>
      </c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7"/>
      <c r="DG143" s="17"/>
      <c r="DH143" s="17"/>
      <c r="DI143" s="17"/>
      <c r="DJ143" s="17"/>
      <c r="DK143" s="17"/>
      <c r="DL143" s="17"/>
      <c r="DM143" s="17"/>
      <c r="DN143" s="17"/>
      <c r="DO143" s="17"/>
      <c r="DP143" s="17"/>
      <c r="DQ143" s="17"/>
      <c r="DR143" s="17"/>
      <c r="DS143" s="17"/>
      <c r="DT143" s="17"/>
      <c r="DU143" s="17"/>
      <c r="DV143" s="17"/>
      <c r="DW143" s="17"/>
      <c r="DX143" s="17"/>
      <c r="DY143" s="17"/>
      <c r="DZ143" s="17"/>
      <c r="EA143" s="17"/>
      <c r="EB143" s="17"/>
      <c r="EC143" s="17"/>
      <c r="ED143" s="17"/>
      <c r="EE143" s="17"/>
      <c r="EF143" s="17"/>
      <c r="EG143" s="17"/>
      <c r="EH143" s="17"/>
      <c r="EI143" s="17"/>
      <c r="EJ143" s="17"/>
      <c r="EK143" s="17"/>
      <c r="EL143" s="17"/>
      <c r="EM143" s="17"/>
      <c r="EN143" s="17"/>
      <c r="EO143" s="17"/>
      <c r="EP143" s="17"/>
      <c r="EQ143" s="17"/>
      <c r="ER143" s="17"/>
      <c r="ES143" s="17"/>
      <c r="ET143" s="17"/>
      <c r="EU143" s="17"/>
      <c r="EV143" s="17"/>
      <c r="EW143" s="17"/>
      <c r="EX143" s="17"/>
      <c r="EY143" s="17"/>
      <c r="EZ143" s="17"/>
      <c r="FA143" s="17"/>
      <c r="FB143" s="17"/>
      <c r="FC143" s="17"/>
      <c r="FD143" s="17"/>
      <c r="FE143" s="17"/>
      <c r="FF143" s="17"/>
      <c r="FG143" s="17"/>
      <c r="FH143" s="17"/>
      <c r="FI143" s="17"/>
      <c r="FJ143" s="17"/>
      <c r="FK143" s="17"/>
      <c r="FL143" s="17"/>
      <c r="FM143" s="17"/>
      <c r="FN143" s="17"/>
      <c r="FO143" s="17"/>
      <c r="FP143" s="17"/>
      <c r="FQ143" s="17"/>
      <c r="FR143" s="17"/>
      <c r="FS143" s="17"/>
      <c r="FT143" s="17"/>
      <c r="FU143" s="17"/>
      <c r="FV143" s="17"/>
      <c r="FW143" s="17"/>
      <c r="FX143" s="17"/>
      <c r="FY143" s="17"/>
      <c r="FZ143" s="17"/>
      <c r="GA143" s="17"/>
      <c r="GB143" s="17"/>
      <c r="GC143" s="17"/>
      <c r="GD143" s="17"/>
      <c r="GE143" s="17"/>
      <c r="GF143" s="17"/>
      <c r="GG143" s="17"/>
      <c r="GH143" s="17"/>
      <c r="GI143" s="17"/>
      <c r="GJ143" s="17"/>
      <c r="GK143" s="17"/>
      <c r="GL143" s="17"/>
      <c r="GM143" s="17"/>
      <c r="GN143" s="17"/>
      <c r="GO143" s="17"/>
      <c r="GP143" s="17"/>
      <c r="GQ143" s="17"/>
      <c r="GR143" s="17"/>
      <c r="GS143" s="17"/>
      <c r="GT143" s="17"/>
      <c r="GU143" s="17"/>
      <c r="GV143" s="17"/>
      <c r="GW143" s="17"/>
      <c r="GX143" s="17"/>
      <c r="GY143" s="17"/>
      <c r="GZ143" s="17"/>
      <c r="HA143" s="17"/>
      <c r="HB143" s="17"/>
      <c r="HC143" s="17"/>
      <c r="HD143" s="17"/>
      <c r="HE143" s="17"/>
      <c r="HF143" s="17"/>
      <c r="HG143" s="17"/>
      <c r="HH143" s="17"/>
      <c r="HI143" s="17"/>
      <c r="HJ143" s="17"/>
      <c r="HK143" s="17"/>
      <c r="HL143" s="17"/>
      <c r="HM143" s="17"/>
      <c r="HN143" s="17"/>
      <c r="HO143" s="17"/>
      <c r="HP143" s="17"/>
      <c r="HQ143" s="17"/>
      <c r="HR143" s="17"/>
      <c r="HS143" s="17"/>
      <c r="HT143" s="17"/>
      <c r="HU143" s="17"/>
      <c r="HV143" s="17"/>
    </row>
    <row r="144" spans="2:230" s="18" customFormat="1" ht="20.100000000000001" customHeight="1" x14ac:dyDescent="0.2">
      <c r="B144" s="67" t="s">
        <v>434</v>
      </c>
      <c r="C144" s="51" t="s">
        <v>83</v>
      </c>
      <c r="D144" s="66" t="s">
        <v>5</v>
      </c>
      <c r="E144" s="66">
        <v>5</v>
      </c>
      <c r="F144" s="66" t="s">
        <v>6</v>
      </c>
      <c r="G144" s="66" t="s">
        <v>22</v>
      </c>
      <c r="H144" s="15" t="s">
        <v>84</v>
      </c>
      <c r="I144" s="129">
        <v>50.42</v>
      </c>
      <c r="J144" s="112">
        <f t="shared" si="28"/>
        <v>252.10000000000002</v>
      </c>
      <c r="K144" s="16"/>
      <c r="L144" s="16">
        <f t="shared" si="29"/>
        <v>0</v>
      </c>
      <c r="M144" s="122"/>
      <c r="N144" s="16">
        <f t="shared" si="30"/>
        <v>0</v>
      </c>
      <c r="O144" s="16"/>
      <c r="P144" s="16">
        <f t="shared" si="31"/>
        <v>0</v>
      </c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7"/>
      <c r="DG144" s="17"/>
      <c r="DH144" s="17"/>
      <c r="DI144" s="17"/>
      <c r="DJ144" s="17"/>
      <c r="DK144" s="17"/>
      <c r="DL144" s="17"/>
      <c r="DM144" s="17"/>
      <c r="DN144" s="17"/>
      <c r="DO144" s="17"/>
      <c r="DP144" s="17"/>
      <c r="DQ144" s="17"/>
      <c r="DR144" s="17"/>
      <c r="DS144" s="17"/>
      <c r="DT144" s="17"/>
      <c r="DU144" s="17"/>
      <c r="DV144" s="17"/>
      <c r="DW144" s="17"/>
      <c r="DX144" s="17"/>
      <c r="DY144" s="17"/>
      <c r="DZ144" s="17"/>
      <c r="EA144" s="17"/>
      <c r="EB144" s="17"/>
      <c r="EC144" s="17"/>
      <c r="ED144" s="17"/>
      <c r="EE144" s="17"/>
      <c r="EF144" s="17"/>
      <c r="EG144" s="17"/>
      <c r="EH144" s="17"/>
      <c r="EI144" s="17"/>
      <c r="EJ144" s="17"/>
      <c r="EK144" s="17"/>
      <c r="EL144" s="17"/>
      <c r="EM144" s="17"/>
      <c r="EN144" s="17"/>
      <c r="EO144" s="17"/>
      <c r="EP144" s="17"/>
      <c r="EQ144" s="17"/>
      <c r="ER144" s="17"/>
      <c r="ES144" s="17"/>
      <c r="ET144" s="17"/>
      <c r="EU144" s="17"/>
      <c r="EV144" s="17"/>
      <c r="EW144" s="17"/>
      <c r="EX144" s="17"/>
      <c r="EY144" s="17"/>
      <c r="EZ144" s="17"/>
      <c r="FA144" s="17"/>
      <c r="FB144" s="17"/>
      <c r="FC144" s="17"/>
      <c r="FD144" s="17"/>
      <c r="FE144" s="17"/>
      <c r="FF144" s="17"/>
      <c r="FG144" s="17"/>
      <c r="FH144" s="17"/>
      <c r="FI144" s="17"/>
      <c r="FJ144" s="17"/>
      <c r="FK144" s="17"/>
      <c r="FL144" s="17"/>
      <c r="FM144" s="17"/>
      <c r="FN144" s="17"/>
      <c r="FO144" s="17"/>
      <c r="FP144" s="17"/>
      <c r="FQ144" s="17"/>
      <c r="FR144" s="17"/>
      <c r="FS144" s="17"/>
      <c r="FT144" s="17"/>
      <c r="FU144" s="17"/>
      <c r="FV144" s="17"/>
      <c r="FW144" s="17"/>
      <c r="FX144" s="17"/>
      <c r="FY144" s="17"/>
      <c r="FZ144" s="17"/>
      <c r="GA144" s="17"/>
      <c r="GB144" s="17"/>
      <c r="GC144" s="17"/>
      <c r="GD144" s="17"/>
      <c r="GE144" s="17"/>
      <c r="GF144" s="17"/>
      <c r="GG144" s="17"/>
      <c r="GH144" s="17"/>
      <c r="GI144" s="17"/>
      <c r="GJ144" s="17"/>
      <c r="GK144" s="17"/>
      <c r="GL144" s="17"/>
      <c r="GM144" s="17"/>
      <c r="GN144" s="17"/>
      <c r="GO144" s="17"/>
      <c r="GP144" s="17"/>
      <c r="GQ144" s="17"/>
      <c r="GR144" s="17"/>
      <c r="GS144" s="17"/>
      <c r="GT144" s="17"/>
      <c r="GU144" s="17"/>
      <c r="GV144" s="17"/>
      <c r="GW144" s="17"/>
      <c r="GX144" s="17"/>
      <c r="GY144" s="17"/>
      <c r="GZ144" s="17"/>
      <c r="HA144" s="17"/>
      <c r="HB144" s="17"/>
      <c r="HC144" s="17"/>
      <c r="HD144" s="17"/>
      <c r="HE144" s="17"/>
      <c r="HF144" s="17"/>
      <c r="HG144" s="17"/>
      <c r="HH144" s="17"/>
      <c r="HI144" s="17"/>
      <c r="HJ144" s="17"/>
      <c r="HK144" s="17"/>
      <c r="HL144" s="17"/>
      <c r="HM144" s="17"/>
      <c r="HN144" s="17"/>
      <c r="HO144" s="17"/>
      <c r="HP144" s="17"/>
      <c r="HQ144" s="17"/>
      <c r="HR144" s="17"/>
      <c r="HS144" s="17"/>
      <c r="HT144" s="17"/>
      <c r="HU144" s="17"/>
      <c r="HV144" s="17"/>
    </row>
    <row r="145" spans="2:230" s="18" customFormat="1" ht="20.100000000000001" customHeight="1" x14ac:dyDescent="0.2">
      <c r="B145" s="67" t="s">
        <v>435</v>
      </c>
      <c r="C145" s="51" t="s">
        <v>85</v>
      </c>
      <c r="D145" s="66" t="s">
        <v>5</v>
      </c>
      <c r="E145" s="66">
        <v>28</v>
      </c>
      <c r="F145" s="66" t="s">
        <v>6</v>
      </c>
      <c r="G145" s="66" t="s">
        <v>22</v>
      </c>
      <c r="H145" s="15" t="s">
        <v>86</v>
      </c>
      <c r="I145" s="129">
        <v>53.92</v>
      </c>
      <c r="J145" s="112">
        <f t="shared" si="28"/>
        <v>1509.76</v>
      </c>
      <c r="K145" s="16"/>
      <c r="L145" s="16">
        <f t="shared" si="29"/>
        <v>0</v>
      </c>
      <c r="M145" s="122"/>
      <c r="N145" s="16">
        <f t="shared" si="30"/>
        <v>0</v>
      </c>
      <c r="O145" s="16"/>
      <c r="P145" s="16">
        <f t="shared" si="31"/>
        <v>0</v>
      </c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  <c r="DD145" s="17"/>
      <c r="DE145" s="17"/>
      <c r="DF145" s="17"/>
      <c r="DG145" s="17"/>
      <c r="DH145" s="17"/>
      <c r="DI145" s="17"/>
      <c r="DJ145" s="17"/>
      <c r="DK145" s="17"/>
      <c r="DL145" s="17"/>
      <c r="DM145" s="17"/>
      <c r="DN145" s="17"/>
      <c r="DO145" s="17"/>
      <c r="DP145" s="17"/>
      <c r="DQ145" s="17"/>
      <c r="DR145" s="17"/>
      <c r="DS145" s="17"/>
      <c r="DT145" s="17"/>
      <c r="DU145" s="17"/>
      <c r="DV145" s="17"/>
      <c r="DW145" s="17"/>
      <c r="DX145" s="17"/>
      <c r="DY145" s="17"/>
      <c r="DZ145" s="17"/>
      <c r="EA145" s="17"/>
      <c r="EB145" s="17"/>
      <c r="EC145" s="17"/>
      <c r="ED145" s="17"/>
      <c r="EE145" s="17"/>
      <c r="EF145" s="17"/>
      <c r="EG145" s="17"/>
      <c r="EH145" s="17"/>
      <c r="EI145" s="17"/>
      <c r="EJ145" s="17"/>
      <c r="EK145" s="17"/>
      <c r="EL145" s="17"/>
      <c r="EM145" s="17"/>
      <c r="EN145" s="17"/>
      <c r="EO145" s="17"/>
      <c r="EP145" s="17"/>
      <c r="EQ145" s="17"/>
      <c r="ER145" s="17"/>
      <c r="ES145" s="17"/>
      <c r="ET145" s="17"/>
      <c r="EU145" s="17"/>
      <c r="EV145" s="17"/>
      <c r="EW145" s="17"/>
      <c r="EX145" s="17"/>
      <c r="EY145" s="17"/>
      <c r="EZ145" s="17"/>
      <c r="FA145" s="17"/>
      <c r="FB145" s="17"/>
      <c r="FC145" s="17"/>
      <c r="FD145" s="17"/>
      <c r="FE145" s="17"/>
      <c r="FF145" s="17"/>
      <c r="FG145" s="17"/>
      <c r="FH145" s="17"/>
      <c r="FI145" s="17"/>
      <c r="FJ145" s="17"/>
      <c r="FK145" s="17"/>
      <c r="FL145" s="17"/>
      <c r="FM145" s="17"/>
      <c r="FN145" s="17"/>
      <c r="FO145" s="17"/>
      <c r="FP145" s="17"/>
      <c r="FQ145" s="17"/>
      <c r="FR145" s="17"/>
      <c r="FS145" s="17"/>
      <c r="FT145" s="17"/>
      <c r="FU145" s="17"/>
      <c r="FV145" s="17"/>
      <c r="FW145" s="17"/>
      <c r="FX145" s="17"/>
      <c r="FY145" s="17"/>
      <c r="FZ145" s="17"/>
      <c r="GA145" s="17"/>
      <c r="GB145" s="17"/>
      <c r="GC145" s="17"/>
      <c r="GD145" s="17"/>
      <c r="GE145" s="17"/>
      <c r="GF145" s="17"/>
      <c r="GG145" s="17"/>
      <c r="GH145" s="17"/>
      <c r="GI145" s="17"/>
      <c r="GJ145" s="17"/>
      <c r="GK145" s="17"/>
      <c r="GL145" s="17"/>
      <c r="GM145" s="17"/>
      <c r="GN145" s="17"/>
      <c r="GO145" s="17"/>
      <c r="GP145" s="17"/>
      <c r="GQ145" s="17"/>
      <c r="GR145" s="17"/>
      <c r="GS145" s="17"/>
      <c r="GT145" s="17"/>
      <c r="GU145" s="17"/>
      <c r="GV145" s="17"/>
      <c r="GW145" s="17"/>
      <c r="GX145" s="17"/>
      <c r="GY145" s="17"/>
      <c r="GZ145" s="17"/>
      <c r="HA145" s="17"/>
      <c r="HB145" s="17"/>
      <c r="HC145" s="17"/>
      <c r="HD145" s="17"/>
      <c r="HE145" s="17"/>
      <c r="HF145" s="17"/>
      <c r="HG145" s="17"/>
      <c r="HH145" s="17"/>
      <c r="HI145" s="17"/>
      <c r="HJ145" s="17"/>
      <c r="HK145" s="17"/>
      <c r="HL145" s="17"/>
      <c r="HM145" s="17"/>
      <c r="HN145" s="17"/>
      <c r="HO145" s="17"/>
      <c r="HP145" s="17"/>
      <c r="HQ145" s="17"/>
      <c r="HR145" s="17"/>
      <c r="HS145" s="17"/>
      <c r="HT145" s="17"/>
      <c r="HU145" s="17"/>
      <c r="HV145" s="17"/>
    </row>
    <row r="146" spans="2:230" s="18" customFormat="1" ht="20.100000000000001" customHeight="1" x14ac:dyDescent="0.2">
      <c r="B146" s="67" t="s">
        <v>436</v>
      </c>
      <c r="C146" s="51" t="s">
        <v>87</v>
      </c>
      <c r="D146" s="66" t="s">
        <v>5</v>
      </c>
      <c r="E146" s="66">
        <v>5</v>
      </c>
      <c r="F146" s="66" t="s">
        <v>6</v>
      </c>
      <c r="G146" s="66" t="s">
        <v>22</v>
      </c>
      <c r="H146" s="15" t="s">
        <v>88</v>
      </c>
      <c r="I146" s="129">
        <v>17.23</v>
      </c>
      <c r="J146" s="112">
        <f t="shared" si="28"/>
        <v>86.15</v>
      </c>
      <c r="K146" s="16"/>
      <c r="L146" s="16">
        <f t="shared" si="29"/>
        <v>0</v>
      </c>
      <c r="M146" s="122"/>
      <c r="N146" s="16">
        <f t="shared" si="30"/>
        <v>0</v>
      </c>
      <c r="O146" s="16"/>
      <c r="P146" s="16">
        <f t="shared" si="31"/>
        <v>0</v>
      </c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  <c r="DD146" s="17"/>
      <c r="DE146" s="17"/>
      <c r="DF146" s="17"/>
      <c r="DG146" s="17"/>
      <c r="DH146" s="17"/>
      <c r="DI146" s="17"/>
      <c r="DJ146" s="17"/>
      <c r="DK146" s="17"/>
      <c r="DL146" s="17"/>
      <c r="DM146" s="17"/>
      <c r="DN146" s="17"/>
      <c r="DO146" s="17"/>
      <c r="DP146" s="17"/>
      <c r="DQ146" s="17"/>
      <c r="DR146" s="17"/>
      <c r="DS146" s="17"/>
      <c r="DT146" s="17"/>
      <c r="DU146" s="17"/>
      <c r="DV146" s="17"/>
      <c r="DW146" s="17"/>
      <c r="DX146" s="17"/>
      <c r="DY146" s="17"/>
      <c r="DZ146" s="17"/>
      <c r="EA146" s="17"/>
      <c r="EB146" s="17"/>
      <c r="EC146" s="17"/>
      <c r="ED146" s="17"/>
      <c r="EE146" s="17"/>
      <c r="EF146" s="17"/>
      <c r="EG146" s="17"/>
      <c r="EH146" s="17"/>
      <c r="EI146" s="17"/>
      <c r="EJ146" s="17"/>
      <c r="EK146" s="17"/>
      <c r="EL146" s="17"/>
      <c r="EM146" s="17"/>
      <c r="EN146" s="17"/>
      <c r="EO146" s="17"/>
      <c r="EP146" s="17"/>
      <c r="EQ146" s="17"/>
      <c r="ER146" s="17"/>
      <c r="ES146" s="17"/>
      <c r="ET146" s="17"/>
      <c r="EU146" s="17"/>
      <c r="EV146" s="17"/>
      <c r="EW146" s="17"/>
      <c r="EX146" s="17"/>
      <c r="EY146" s="17"/>
      <c r="EZ146" s="17"/>
      <c r="FA146" s="17"/>
      <c r="FB146" s="17"/>
      <c r="FC146" s="17"/>
      <c r="FD146" s="17"/>
      <c r="FE146" s="17"/>
      <c r="FF146" s="17"/>
      <c r="FG146" s="17"/>
      <c r="FH146" s="17"/>
      <c r="FI146" s="17"/>
      <c r="FJ146" s="17"/>
      <c r="FK146" s="17"/>
      <c r="FL146" s="17"/>
      <c r="FM146" s="17"/>
      <c r="FN146" s="17"/>
      <c r="FO146" s="17"/>
      <c r="FP146" s="17"/>
      <c r="FQ146" s="17"/>
      <c r="FR146" s="17"/>
      <c r="FS146" s="17"/>
      <c r="FT146" s="17"/>
      <c r="FU146" s="17"/>
      <c r="FV146" s="17"/>
      <c r="FW146" s="17"/>
      <c r="FX146" s="17"/>
      <c r="FY146" s="17"/>
      <c r="FZ146" s="17"/>
      <c r="GA146" s="17"/>
      <c r="GB146" s="17"/>
      <c r="GC146" s="17"/>
      <c r="GD146" s="17"/>
      <c r="GE146" s="17"/>
      <c r="GF146" s="17"/>
      <c r="GG146" s="17"/>
      <c r="GH146" s="17"/>
      <c r="GI146" s="17"/>
      <c r="GJ146" s="17"/>
      <c r="GK146" s="17"/>
      <c r="GL146" s="17"/>
      <c r="GM146" s="17"/>
      <c r="GN146" s="17"/>
      <c r="GO146" s="17"/>
      <c r="GP146" s="17"/>
      <c r="GQ146" s="17"/>
      <c r="GR146" s="17"/>
      <c r="GS146" s="17"/>
      <c r="GT146" s="17"/>
      <c r="GU146" s="17"/>
      <c r="GV146" s="17"/>
      <c r="GW146" s="17"/>
      <c r="GX146" s="17"/>
      <c r="GY146" s="17"/>
      <c r="GZ146" s="17"/>
      <c r="HA146" s="17"/>
      <c r="HB146" s="17"/>
      <c r="HC146" s="17"/>
      <c r="HD146" s="17"/>
      <c r="HE146" s="17"/>
      <c r="HF146" s="17"/>
      <c r="HG146" s="17"/>
      <c r="HH146" s="17"/>
      <c r="HI146" s="17"/>
      <c r="HJ146" s="17"/>
      <c r="HK146" s="17"/>
      <c r="HL146" s="17"/>
      <c r="HM146" s="17"/>
      <c r="HN146" s="17"/>
      <c r="HO146" s="17"/>
      <c r="HP146" s="17"/>
      <c r="HQ146" s="17"/>
      <c r="HR146" s="17"/>
      <c r="HS146" s="17"/>
      <c r="HT146" s="17"/>
      <c r="HU146" s="17"/>
      <c r="HV146" s="17"/>
    </row>
    <row r="147" spans="2:230" s="18" customFormat="1" ht="22.5" x14ac:dyDescent="0.2">
      <c r="B147" s="67" t="s">
        <v>437</v>
      </c>
      <c r="C147" s="14" t="s">
        <v>89</v>
      </c>
      <c r="D147" s="66" t="s">
        <v>5</v>
      </c>
      <c r="E147" s="66">
        <v>3</v>
      </c>
      <c r="F147" s="66" t="s">
        <v>2</v>
      </c>
      <c r="G147" s="66" t="s">
        <v>22</v>
      </c>
      <c r="H147" s="15" t="s">
        <v>90</v>
      </c>
      <c r="I147" s="129">
        <v>12.67</v>
      </c>
      <c r="J147" s="112">
        <f t="shared" si="28"/>
        <v>38.01</v>
      </c>
      <c r="K147" s="16"/>
      <c r="L147" s="16">
        <f t="shared" si="29"/>
        <v>0</v>
      </c>
      <c r="M147" s="122"/>
      <c r="N147" s="16">
        <f t="shared" si="30"/>
        <v>0</v>
      </c>
      <c r="O147" s="16"/>
      <c r="P147" s="16">
        <f t="shared" si="31"/>
        <v>0</v>
      </c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  <c r="DD147" s="17"/>
      <c r="DE147" s="17"/>
      <c r="DF147" s="17"/>
      <c r="DG147" s="17"/>
      <c r="DH147" s="17"/>
      <c r="DI147" s="17"/>
      <c r="DJ147" s="17"/>
      <c r="DK147" s="17"/>
      <c r="DL147" s="17"/>
      <c r="DM147" s="17"/>
      <c r="DN147" s="17"/>
      <c r="DO147" s="17"/>
      <c r="DP147" s="17"/>
      <c r="DQ147" s="17"/>
      <c r="DR147" s="17"/>
      <c r="DS147" s="17"/>
      <c r="DT147" s="17"/>
      <c r="DU147" s="17"/>
      <c r="DV147" s="17"/>
      <c r="DW147" s="17"/>
      <c r="DX147" s="17"/>
      <c r="DY147" s="17"/>
      <c r="DZ147" s="17"/>
      <c r="EA147" s="17"/>
      <c r="EB147" s="17"/>
      <c r="EC147" s="17"/>
      <c r="ED147" s="17"/>
      <c r="EE147" s="17"/>
      <c r="EF147" s="17"/>
      <c r="EG147" s="17"/>
      <c r="EH147" s="17"/>
      <c r="EI147" s="17"/>
      <c r="EJ147" s="17"/>
      <c r="EK147" s="17"/>
      <c r="EL147" s="17"/>
      <c r="EM147" s="17"/>
      <c r="EN147" s="17"/>
      <c r="EO147" s="17"/>
      <c r="EP147" s="17"/>
      <c r="EQ147" s="17"/>
      <c r="ER147" s="17"/>
      <c r="ES147" s="17"/>
      <c r="ET147" s="17"/>
      <c r="EU147" s="17"/>
      <c r="EV147" s="17"/>
      <c r="EW147" s="17"/>
      <c r="EX147" s="17"/>
      <c r="EY147" s="17"/>
      <c r="EZ147" s="17"/>
      <c r="FA147" s="17"/>
      <c r="FB147" s="17"/>
      <c r="FC147" s="17"/>
      <c r="FD147" s="17"/>
      <c r="FE147" s="17"/>
      <c r="FF147" s="17"/>
      <c r="FG147" s="17"/>
      <c r="FH147" s="17"/>
      <c r="FI147" s="17"/>
      <c r="FJ147" s="17"/>
      <c r="FK147" s="17"/>
      <c r="FL147" s="17"/>
      <c r="FM147" s="17"/>
      <c r="FN147" s="17"/>
      <c r="FO147" s="17"/>
      <c r="FP147" s="17"/>
      <c r="FQ147" s="17"/>
      <c r="FR147" s="17"/>
      <c r="FS147" s="17"/>
      <c r="FT147" s="17"/>
      <c r="FU147" s="17"/>
      <c r="FV147" s="17"/>
      <c r="FW147" s="17"/>
      <c r="FX147" s="17"/>
      <c r="FY147" s="17"/>
      <c r="FZ147" s="17"/>
      <c r="GA147" s="17"/>
      <c r="GB147" s="17"/>
      <c r="GC147" s="17"/>
      <c r="GD147" s="17"/>
      <c r="GE147" s="17"/>
      <c r="GF147" s="17"/>
      <c r="GG147" s="17"/>
      <c r="GH147" s="17"/>
      <c r="GI147" s="17"/>
      <c r="GJ147" s="17"/>
      <c r="GK147" s="17"/>
      <c r="GL147" s="17"/>
      <c r="GM147" s="17"/>
      <c r="GN147" s="17"/>
      <c r="GO147" s="17"/>
      <c r="GP147" s="17"/>
      <c r="GQ147" s="17"/>
      <c r="GR147" s="17"/>
      <c r="GS147" s="17"/>
      <c r="GT147" s="17"/>
      <c r="GU147" s="17"/>
      <c r="GV147" s="17"/>
      <c r="GW147" s="17"/>
      <c r="GX147" s="17"/>
      <c r="GY147" s="17"/>
      <c r="GZ147" s="17"/>
      <c r="HA147" s="17"/>
      <c r="HB147" s="17"/>
      <c r="HC147" s="17"/>
      <c r="HD147" s="17"/>
      <c r="HE147" s="17"/>
      <c r="HF147" s="17"/>
      <c r="HG147" s="17"/>
      <c r="HH147" s="17"/>
      <c r="HI147" s="17"/>
      <c r="HJ147" s="17"/>
      <c r="HK147" s="17"/>
      <c r="HL147" s="17"/>
      <c r="HM147" s="17"/>
      <c r="HN147" s="17"/>
      <c r="HO147" s="17"/>
      <c r="HP147" s="17"/>
      <c r="HQ147" s="17"/>
      <c r="HR147" s="17"/>
      <c r="HS147" s="17"/>
      <c r="HT147" s="17"/>
      <c r="HU147" s="17"/>
      <c r="HV147" s="17"/>
    </row>
    <row r="148" spans="2:230" s="18" customFormat="1" ht="22.5" x14ac:dyDescent="0.2">
      <c r="B148" s="67" t="s">
        <v>438</v>
      </c>
      <c r="C148" s="14" t="s">
        <v>704</v>
      </c>
      <c r="D148" s="66" t="s">
        <v>5</v>
      </c>
      <c r="E148" s="66">
        <v>20</v>
      </c>
      <c r="F148" s="66" t="s">
        <v>2</v>
      </c>
      <c r="G148" s="66" t="s">
        <v>22</v>
      </c>
      <c r="H148" s="15" t="s">
        <v>92</v>
      </c>
      <c r="I148" s="129">
        <v>23.46</v>
      </c>
      <c r="J148" s="112">
        <f t="shared" si="28"/>
        <v>469.20000000000005</v>
      </c>
      <c r="K148" s="16"/>
      <c r="L148" s="16">
        <f t="shared" si="29"/>
        <v>0</v>
      </c>
      <c r="M148" s="122"/>
      <c r="N148" s="16">
        <f t="shared" si="30"/>
        <v>0</v>
      </c>
      <c r="O148" s="16"/>
      <c r="P148" s="16">
        <f t="shared" si="31"/>
        <v>0</v>
      </c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  <c r="DD148" s="17"/>
      <c r="DE148" s="17"/>
      <c r="DF148" s="17"/>
      <c r="DG148" s="17"/>
      <c r="DH148" s="17"/>
      <c r="DI148" s="17"/>
      <c r="DJ148" s="17"/>
      <c r="DK148" s="17"/>
      <c r="DL148" s="17"/>
      <c r="DM148" s="17"/>
      <c r="DN148" s="17"/>
      <c r="DO148" s="17"/>
      <c r="DP148" s="17"/>
      <c r="DQ148" s="17"/>
      <c r="DR148" s="17"/>
      <c r="DS148" s="17"/>
      <c r="DT148" s="17"/>
      <c r="DU148" s="17"/>
      <c r="DV148" s="17"/>
      <c r="DW148" s="17"/>
      <c r="DX148" s="17"/>
      <c r="DY148" s="17"/>
      <c r="DZ148" s="17"/>
      <c r="EA148" s="17"/>
      <c r="EB148" s="17"/>
      <c r="EC148" s="17"/>
      <c r="ED148" s="17"/>
      <c r="EE148" s="17"/>
      <c r="EF148" s="17"/>
      <c r="EG148" s="17"/>
      <c r="EH148" s="17"/>
      <c r="EI148" s="17"/>
      <c r="EJ148" s="17"/>
      <c r="EK148" s="17"/>
      <c r="EL148" s="17"/>
      <c r="EM148" s="17"/>
      <c r="EN148" s="17"/>
      <c r="EO148" s="17"/>
      <c r="EP148" s="17"/>
      <c r="EQ148" s="17"/>
      <c r="ER148" s="17"/>
      <c r="ES148" s="17"/>
      <c r="ET148" s="17"/>
      <c r="EU148" s="17"/>
      <c r="EV148" s="17"/>
      <c r="EW148" s="17"/>
      <c r="EX148" s="17"/>
      <c r="EY148" s="17"/>
      <c r="EZ148" s="17"/>
      <c r="FA148" s="17"/>
      <c r="FB148" s="17"/>
      <c r="FC148" s="17"/>
      <c r="FD148" s="17"/>
      <c r="FE148" s="17"/>
      <c r="FF148" s="17"/>
      <c r="FG148" s="17"/>
      <c r="FH148" s="17"/>
      <c r="FI148" s="17"/>
      <c r="FJ148" s="17"/>
      <c r="FK148" s="17"/>
      <c r="FL148" s="17"/>
      <c r="FM148" s="17"/>
      <c r="FN148" s="17"/>
      <c r="FO148" s="17"/>
      <c r="FP148" s="17"/>
      <c r="FQ148" s="17"/>
      <c r="FR148" s="17"/>
      <c r="FS148" s="17"/>
      <c r="FT148" s="17"/>
      <c r="FU148" s="17"/>
      <c r="FV148" s="17"/>
      <c r="FW148" s="17"/>
      <c r="FX148" s="17"/>
      <c r="FY148" s="17"/>
      <c r="FZ148" s="17"/>
      <c r="GA148" s="17"/>
      <c r="GB148" s="17"/>
      <c r="GC148" s="17"/>
      <c r="GD148" s="17"/>
      <c r="GE148" s="17"/>
      <c r="GF148" s="17"/>
      <c r="GG148" s="17"/>
      <c r="GH148" s="17"/>
      <c r="GI148" s="17"/>
      <c r="GJ148" s="17"/>
      <c r="GK148" s="17"/>
      <c r="GL148" s="17"/>
      <c r="GM148" s="17"/>
      <c r="GN148" s="17"/>
      <c r="GO148" s="17"/>
      <c r="GP148" s="17"/>
      <c r="GQ148" s="17"/>
      <c r="GR148" s="17"/>
      <c r="GS148" s="17"/>
      <c r="GT148" s="17"/>
      <c r="GU148" s="17"/>
      <c r="GV148" s="17"/>
      <c r="GW148" s="17"/>
      <c r="GX148" s="17"/>
      <c r="GY148" s="17"/>
      <c r="GZ148" s="17"/>
      <c r="HA148" s="17"/>
      <c r="HB148" s="17"/>
      <c r="HC148" s="17"/>
      <c r="HD148" s="17"/>
      <c r="HE148" s="17"/>
      <c r="HF148" s="17"/>
      <c r="HG148" s="17"/>
      <c r="HH148" s="17"/>
      <c r="HI148" s="17"/>
      <c r="HJ148" s="17"/>
      <c r="HK148" s="17"/>
      <c r="HL148" s="17"/>
      <c r="HM148" s="17"/>
      <c r="HN148" s="17"/>
      <c r="HO148" s="17"/>
      <c r="HP148" s="17"/>
      <c r="HQ148" s="17"/>
      <c r="HR148" s="17"/>
      <c r="HS148" s="17"/>
      <c r="HT148" s="17"/>
      <c r="HU148" s="17"/>
      <c r="HV148" s="17"/>
    </row>
    <row r="149" spans="2:230" s="18" customFormat="1" ht="22.5" x14ac:dyDescent="0.2">
      <c r="B149" s="67" t="s">
        <v>439</v>
      </c>
      <c r="C149" s="14" t="s">
        <v>705</v>
      </c>
      <c r="D149" s="66" t="s">
        <v>5</v>
      </c>
      <c r="E149" s="66">
        <v>10</v>
      </c>
      <c r="F149" s="66" t="s">
        <v>2</v>
      </c>
      <c r="G149" s="66" t="s">
        <v>22</v>
      </c>
      <c r="H149" s="15" t="s">
        <v>706</v>
      </c>
      <c r="I149" s="129">
        <v>21.63</v>
      </c>
      <c r="J149" s="112">
        <f t="shared" si="28"/>
        <v>216.29999999999998</v>
      </c>
      <c r="K149" s="16"/>
      <c r="L149" s="16">
        <f t="shared" si="29"/>
        <v>0</v>
      </c>
      <c r="M149" s="122"/>
      <c r="N149" s="16">
        <f t="shared" si="30"/>
        <v>0</v>
      </c>
      <c r="O149" s="16"/>
      <c r="P149" s="16">
        <f t="shared" si="31"/>
        <v>0</v>
      </c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  <c r="DH149" s="17"/>
      <c r="DI149" s="17"/>
      <c r="DJ149" s="17"/>
      <c r="DK149" s="17"/>
      <c r="DL149" s="17"/>
      <c r="DM149" s="17"/>
      <c r="DN149" s="17"/>
      <c r="DO149" s="17"/>
      <c r="DP149" s="17"/>
      <c r="DQ149" s="17"/>
      <c r="DR149" s="17"/>
      <c r="DS149" s="17"/>
      <c r="DT149" s="17"/>
      <c r="DU149" s="17"/>
      <c r="DV149" s="17"/>
      <c r="DW149" s="17"/>
      <c r="DX149" s="17"/>
      <c r="DY149" s="17"/>
      <c r="DZ149" s="17"/>
      <c r="EA149" s="17"/>
      <c r="EB149" s="17"/>
      <c r="EC149" s="17"/>
      <c r="ED149" s="17"/>
      <c r="EE149" s="17"/>
      <c r="EF149" s="17"/>
      <c r="EG149" s="17"/>
      <c r="EH149" s="17"/>
      <c r="EI149" s="17"/>
      <c r="EJ149" s="17"/>
      <c r="EK149" s="17"/>
      <c r="EL149" s="17"/>
      <c r="EM149" s="17"/>
      <c r="EN149" s="17"/>
      <c r="EO149" s="17"/>
      <c r="EP149" s="17"/>
      <c r="EQ149" s="17"/>
      <c r="ER149" s="17"/>
      <c r="ES149" s="17"/>
      <c r="ET149" s="17"/>
      <c r="EU149" s="17"/>
      <c r="EV149" s="17"/>
      <c r="EW149" s="17"/>
      <c r="EX149" s="17"/>
      <c r="EY149" s="17"/>
      <c r="EZ149" s="17"/>
      <c r="FA149" s="17"/>
      <c r="FB149" s="17"/>
      <c r="FC149" s="17"/>
      <c r="FD149" s="17"/>
      <c r="FE149" s="17"/>
      <c r="FF149" s="17"/>
      <c r="FG149" s="17"/>
      <c r="FH149" s="17"/>
      <c r="FI149" s="17"/>
      <c r="FJ149" s="17"/>
      <c r="FK149" s="17"/>
      <c r="FL149" s="17"/>
      <c r="FM149" s="17"/>
      <c r="FN149" s="17"/>
      <c r="FO149" s="17"/>
      <c r="FP149" s="17"/>
      <c r="FQ149" s="17"/>
      <c r="FR149" s="17"/>
      <c r="FS149" s="17"/>
      <c r="FT149" s="17"/>
      <c r="FU149" s="17"/>
      <c r="FV149" s="17"/>
      <c r="FW149" s="17"/>
      <c r="FX149" s="17"/>
      <c r="FY149" s="17"/>
      <c r="FZ149" s="17"/>
      <c r="GA149" s="17"/>
      <c r="GB149" s="17"/>
      <c r="GC149" s="17"/>
      <c r="GD149" s="17"/>
      <c r="GE149" s="17"/>
      <c r="GF149" s="17"/>
      <c r="GG149" s="17"/>
      <c r="GH149" s="17"/>
      <c r="GI149" s="17"/>
      <c r="GJ149" s="17"/>
      <c r="GK149" s="17"/>
      <c r="GL149" s="17"/>
      <c r="GM149" s="17"/>
      <c r="GN149" s="17"/>
      <c r="GO149" s="17"/>
      <c r="GP149" s="17"/>
      <c r="GQ149" s="17"/>
      <c r="GR149" s="17"/>
      <c r="GS149" s="17"/>
      <c r="GT149" s="17"/>
      <c r="GU149" s="17"/>
      <c r="GV149" s="17"/>
      <c r="GW149" s="17"/>
      <c r="GX149" s="17"/>
      <c r="GY149" s="17"/>
      <c r="GZ149" s="17"/>
      <c r="HA149" s="17"/>
      <c r="HB149" s="17"/>
      <c r="HC149" s="17"/>
      <c r="HD149" s="17"/>
      <c r="HE149" s="17"/>
      <c r="HF149" s="17"/>
      <c r="HG149" s="17"/>
      <c r="HH149" s="17"/>
      <c r="HI149" s="17"/>
      <c r="HJ149" s="17"/>
      <c r="HK149" s="17"/>
      <c r="HL149" s="17"/>
      <c r="HM149" s="17"/>
      <c r="HN149" s="17"/>
      <c r="HO149" s="17"/>
      <c r="HP149" s="17"/>
      <c r="HQ149" s="17"/>
      <c r="HR149" s="17"/>
      <c r="HS149" s="17"/>
      <c r="HT149" s="17"/>
      <c r="HU149" s="17"/>
      <c r="HV149" s="17"/>
    </row>
    <row r="150" spans="2:230" s="18" customFormat="1" ht="22.5" x14ac:dyDescent="0.2">
      <c r="B150" s="67" t="s">
        <v>775</v>
      </c>
      <c r="C150" s="14" t="s">
        <v>91</v>
      </c>
      <c r="D150" s="66" t="s">
        <v>5</v>
      </c>
      <c r="E150" s="66">
        <v>63</v>
      </c>
      <c r="F150" s="66" t="s">
        <v>2</v>
      </c>
      <c r="G150" s="66" t="s">
        <v>22</v>
      </c>
      <c r="H150" s="15" t="s">
        <v>92</v>
      </c>
      <c r="I150" s="129">
        <v>23.46</v>
      </c>
      <c r="J150" s="112">
        <f t="shared" si="28"/>
        <v>1477.98</v>
      </c>
      <c r="K150" s="16"/>
      <c r="L150" s="16">
        <f t="shared" si="29"/>
        <v>0</v>
      </c>
      <c r="M150" s="122"/>
      <c r="N150" s="16">
        <f t="shared" si="30"/>
        <v>0</v>
      </c>
      <c r="O150" s="16"/>
      <c r="P150" s="16">
        <f t="shared" si="31"/>
        <v>0</v>
      </c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  <c r="DD150" s="17"/>
      <c r="DE150" s="17"/>
      <c r="DF150" s="17"/>
      <c r="DG150" s="17"/>
      <c r="DH150" s="17"/>
      <c r="DI150" s="17"/>
      <c r="DJ150" s="17"/>
      <c r="DK150" s="17"/>
      <c r="DL150" s="17"/>
      <c r="DM150" s="17"/>
      <c r="DN150" s="17"/>
      <c r="DO150" s="17"/>
      <c r="DP150" s="17"/>
      <c r="DQ150" s="17"/>
      <c r="DR150" s="17"/>
      <c r="DS150" s="17"/>
      <c r="DT150" s="17"/>
      <c r="DU150" s="17"/>
      <c r="DV150" s="17"/>
      <c r="DW150" s="17"/>
      <c r="DX150" s="17"/>
      <c r="DY150" s="17"/>
      <c r="DZ150" s="17"/>
      <c r="EA150" s="17"/>
      <c r="EB150" s="17"/>
      <c r="EC150" s="17"/>
      <c r="ED150" s="17"/>
      <c r="EE150" s="17"/>
      <c r="EF150" s="17"/>
      <c r="EG150" s="17"/>
      <c r="EH150" s="17"/>
      <c r="EI150" s="17"/>
      <c r="EJ150" s="17"/>
      <c r="EK150" s="17"/>
      <c r="EL150" s="17"/>
      <c r="EM150" s="17"/>
      <c r="EN150" s="17"/>
      <c r="EO150" s="17"/>
      <c r="EP150" s="17"/>
      <c r="EQ150" s="17"/>
      <c r="ER150" s="17"/>
      <c r="ES150" s="17"/>
      <c r="ET150" s="17"/>
      <c r="EU150" s="17"/>
      <c r="EV150" s="17"/>
      <c r="EW150" s="17"/>
      <c r="EX150" s="17"/>
      <c r="EY150" s="17"/>
      <c r="EZ150" s="17"/>
      <c r="FA150" s="17"/>
      <c r="FB150" s="17"/>
      <c r="FC150" s="17"/>
      <c r="FD150" s="17"/>
      <c r="FE150" s="17"/>
      <c r="FF150" s="17"/>
      <c r="FG150" s="17"/>
      <c r="FH150" s="17"/>
      <c r="FI150" s="17"/>
      <c r="FJ150" s="17"/>
      <c r="FK150" s="17"/>
      <c r="FL150" s="17"/>
      <c r="FM150" s="17"/>
      <c r="FN150" s="17"/>
      <c r="FO150" s="17"/>
      <c r="FP150" s="17"/>
      <c r="FQ150" s="17"/>
      <c r="FR150" s="17"/>
      <c r="FS150" s="17"/>
      <c r="FT150" s="17"/>
      <c r="FU150" s="17"/>
      <c r="FV150" s="17"/>
      <c r="FW150" s="17"/>
      <c r="FX150" s="17"/>
      <c r="FY150" s="17"/>
      <c r="FZ150" s="17"/>
      <c r="GA150" s="17"/>
      <c r="GB150" s="17"/>
      <c r="GC150" s="17"/>
      <c r="GD150" s="17"/>
      <c r="GE150" s="17"/>
      <c r="GF150" s="17"/>
      <c r="GG150" s="17"/>
      <c r="GH150" s="17"/>
      <c r="GI150" s="17"/>
      <c r="GJ150" s="17"/>
      <c r="GK150" s="17"/>
      <c r="GL150" s="17"/>
      <c r="GM150" s="17"/>
      <c r="GN150" s="17"/>
      <c r="GO150" s="17"/>
      <c r="GP150" s="17"/>
      <c r="GQ150" s="17"/>
      <c r="GR150" s="17"/>
      <c r="GS150" s="17"/>
      <c r="GT150" s="17"/>
      <c r="GU150" s="17"/>
      <c r="GV150" s="17"/>
      <c r="GW150" s="17"/>
      <c r="GX150" s="17"/>
      <c r="GY150" s="17"/>
      <c r="GZ150" s="17"/>
      <c r="HA150" s="17"/>
      <c r="HB150" s="17"/>
      <c r="HC150" s="17"/>
      <c r="HD150" s="17"/>
      <c r="HE150" s="17"/>
      <c r="HF150" s="17"/>
      <c r="HG150" s="17"/>
      <c r="HH150" s="17"/>
      <c r="HI150" s="17"/>
      <c r="HJ150" s="17"/>
      <c r="HK150" s="17"/>
      <c r="HL150" s="17"/>
      <c r="HM150" s="17"/>
      <c r="HN150" s="17"/>
      <c r="HO150" s="17"/>
      <c r="HP150" s="17"/>
      <c r="HQ150" s="17"/>
      <c r="HR150" s="17"/>
      <c r="HS150" s="17"/>
      <c r="HT150" s="17"/>
      <c r="HU150" s="17"/>
      <c r="HV150" s="17"/>
    </row>
    <row r="151" spans="2:230" s="18" customFormat="1" ht="22.5" x14ac:dyDescent="0.2">
      <c r="B151" s="67" t="s">
        <v>593</v>
      </c>
      <c r="C151" s="14" t="s">
        <v>93</v>
      </c>
      <c r="D151" s="66" t="s">
        <v>5</v>
      </c>
      <c r="E151" s="66">
        <v>130</v>
      </c>
      <c r="F151" s="66" t="s">
        <v>2</v>
      </c>
      <c r="G151" s="66" t="s">
        <v>22</v>
      </c>
      <c r="H151" s="15" t="s">
        <v>94</v>
      </c>
      <c r="I151" s="129">
        <v>40.22</v>
      </c>
      <c r="J151" s="112">
        <f t="shared" si="28"/>
        <v>5228.5999999999995</v>
      </c>
      <c r="K151" s="16"/>
      <c r="L151" s="16">
        <f t="shared" si="29"/>
        <v>0</v>
      </c>
      <c r="M151" s="122"/>
      <c r="N151" s="16">
        <f t="shared" si="30"/>
        <v>0</v>
      </c>
      <c r="O151" s="16"/>
      <c r="P151" s="16">
        <f t="shared" si="31"/>
        <v>0</v>
      </c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  <c r="DH151" s="17"/>
      <c r="DI151" s="17"/>
      <c r="DJ151" s="17"/>
      <c r="DK151" s="17"/>
      <c r="DL151" s="17"/>
      <c r="DM151" s="17"/>
      <c r="DN151" s="17"/>
      <c r="DO151" s="17"/>
      <c r="DP151" s="17"/>
      <c r="DQ151" s="17"/>
      <c r="DR151" s="17"/>
      <c r="DS151" s="17"/>
      <c r="DT151" s="17"/>
      <c r="DU151" s="17"/>
      <c r="DV151" s="17"/>
      <c r="DW151" s="17"/>
      <c r="DX151" s="17"/>
      <c r="DY151" s="17"/>
      <c r="DZ151" s="17"/>
      <c r="EA151" s="17"/>
      <c r="EB151" s="17"/>
      <c r="EC151" s="17"/>
      <c r="ED151" s="17"/>
      <c r="EE151" s="17"/>
      <c r="EF151" s="17"/>
      <c r="EG151" s="17"/>
      <c r="EH151" s="17"/>
      <c r="EI151" s="17"/>
      <c r="EJ151" s="17"/>
      <c r="EK151" s="17"/>
      <c r="EL151" s="17"/>
      <c r="EM151" s="17"/>
      <c r="EN151" s="17"/>
      <c r="EO151" s="17"/>
      <c r="EP151" s="17"/>
      <c r="EQ151" s="17"/>
      <c r="ER151" s="17"/>
      <c r="ES151" s="17"/>
      <c r="ET151" s="17"/>
      <c r="EU151" s="17"/>
      <c r="EV151" s="17"/>
      <c r="EW151" s="17"/>
      <c r="EX151" s="17"/>
      <c r="EY151" s="17"/>
      <c r="EZ151" s="17"/>
      <c r="FA151" s="17"/>
      <c r="FB151" s="17"/>
      <c r="FC151" s="17"/>
      <c r="FD151" s="17"/>
      <c r="FE151" s="17"/>
      <c r="FF151" s="17"/>
      <c r="FG151" s="17"/>
      <c r="FH151" s="17"/>
      <c r="FI151" s="17"/>
      <c r="FJ151" s="17"/>
      <c r="FK151" s="17"/>
      <c r="FL151" s="17"/>
      <c r="FM151" s="17"/>
      <c r="FN151" s="17"/>
      <c r="FO151" s="17"/>
      <c r="FP151" s="17"/>
      <c r="FQ151" s="17"/>
      <c r="FR151" s="17"/>
      <c r="FS151" s="17"/>
      <c r="FT151" s="17"/>
      <c r="FU151" s="17"/>
      <c r="FV151" s="17"/>
      <c r="FW151" s="17"/>
      <c r="FX151" s="17"/>
      <c r="FY151" s="17"/>
      <c r="FZ151" s="17"/>
      <c r="GA151" s="17"/>
      <c r="GB151" s="17"/>
      <c r="GC151" s="17"/>
      <c r="GD151" s="17"/>
      <c r="GE151" s="17"/>
      <c r="GF151" s="17"/>
      <c r="GG151" s="17"/>
      <c r="GH151" s="17"/>
      <c r="GI151" s="17"/>
      <c r="GJ151" s="17"/>
      <c r="GK151" s="17"/>
      <c r="GL151" s="17"/>
      <c r="GM151" s="17"/>
      <c r="GN151" s="17"/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7"/>
      <c r="GZ151" s="17"/>
      <c r="HA151" s="17"/>
      <c r="HB151" s="17"/>
      <c r="HC151" s="17"/>
      <c r="HD151" s="17"/>
      <c r="HE151" s="17"/>
      <c r="HF151" s="17"/>
      <c r="HG151" s="17"/>
      <c r="HH151" s="17"/>
      <c r="HI151" s="17"/>
      <c r="HJ151" s="17"/>
      <c r="HK151" s="17"/>
      <c r="HL151" s="17"/>
      <c r="HM151" s="17"/>
      <c r="HN151" s="17"/>
      <c r="HO151" s="17"/>
      <c r="HP151" s="17"/>
      <c r="HQ151" s="17"/>
      <c r="HR151" s="17"/>
      <c r="HS151" s="17"/>
      <c r="HT151" s="17"/>
      <c r="HU151" s="17"/>
      <c r="HV151" s="17"/>
    </row>
    <row r="152" spans="2:230" s="18" customFormat="1" ht="22.5" x14ac:dyDescent="0.2">
      <c r="B152" s="67" t="s">
        <v>776</v>
      </c>
      <c r="C152" s="14" t="s">
        <v>95</v>
      </c>
      <c r="D152" s="66" t="s">
        <v>5</v>
      </c>
      <c r="E152" s="66">
        <v>160</v>
      </c>
      <c r="F152" s="66" t="s">
        <v>2</v>
      </c>
      <c r="G152" s="66" t="s">
        <v>22</v>
      </c>
      <c r="H152" s="15" t="s">
        <v>96</v>
      </c>
      <c r="I152" s="129">
        <v>14.71</v>
      </c>
      <c r="J152" s="112">
        <f t="shared" si="28"/>
        <v>2353.6000000000004</v>
      </c>
      <c r="K152" s="16"/>
      <c r="L152" s="16">
        <f t="shared" si="29"/>
        <v>0</v>
      </c>
      <c r="M152" s="122"/>
      <c r="N152" s="16">
        <f t="shared" si="30"/>
        <v>0</v>
      </c>
      <c r="O152" s="16"/>
      <c r="P152" s="16">
        <f t="shared" si="31"/>
        <v>0</v>
      </c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  <c r="DH152" s="17"/>
      <c r="DI152" s="17"/>
      <c r="DJ152" s="17"/>
      <c r="DK152" s="17"/>
      <c r="DL152" s="17"/>
      <c r="DM152" s="17"/>
      <c r="DN152" s="17"/>
      <c r="DO152" s="17"/>
      <c r="DP152" s="17"/>
      <c r="DQ152" s="17"/>
      <c r="DR152" s="17"/>
      <c r="DS152" s="17"/>
      <c r="DT152" s="17"/>
      <c r="DU152" s="17"/>
      <c r="DV152" s="17"/>
      <c r="DW152" s="17"/>
      <c r="DX152" s="17"/>
      <c r="DY152" s="17"/>
      <c r="DZ152" s="17"/>
      <c r="EA152" s="17"/>
      <c r="EB152" s="17"/>
      <c r="EC152" s="17"/>
      <c r="ED152" s="17"/>
      <c r="EE152" s="17"/>
      <c r="EF152" s="17"/>
      <c r="EG152" s="17"/>
      <c r="EH152" s="17"/>
      <c r="EI152" s="17"/>
      <c r="EJ152" s="17"/>
      <c r="EK152" s="17"/>
      <c r="EL152" s="17"/>
      <c r="EM152" s="17"/>
      <c r="EN152" s="17"/>
      <c r="EO152" s="17"/>
      <c r="EP152" s="17"/>
      <c r="EQ152" s="17"/>
      <c r="ER152" s="17"/>
      <c r="ES152" s="17"/>
      <c r="ET152" s="17"/>
      <c r="EU152" s="17"/>
      <c r="EV152" s="17"/>
      <c r="EW152" s="17"/>
      <c r="EX152" s="17"/>
      <c r="EY152" s="17"/>
      <c r="EZ152" s="17"/>
      <c r="FA152" s="17"/>
      <c r="FB152" s="17"/>
      <c r="FC152" s="17"/>
      <c r="FD152" s="17"/>
      <c r="FE152" s="17"/>
      <c r="FF152" s="17"/>
      <c r="FG152" s="17"/>
      <c r="FH152" s="17"/>
      <c r="FI152" s="17"/>
      <c r="FJ152" s="17"/>
      <c r="FK152" s="17"/>
      <c r="FL152" s="17"/>
      <c r="FM152" s="17"/>
      <c r="FN152" s="17"/>
      <c r="FO152" s="17"/>
      <c r="FP152" s="17"/>
      <c r="FQ152" s="17"/>
      <c r="FR152" s="17"/>
      <c r="FS152" s="17"/>
      <c r="FT152" s="17"/>
      <c r="FU152" s="17"/>
      <c r="FV152" s="17"/>
      <c r="FW152" s="17"/>
      <c r="FX152" s="17"/>
      <c r="FY152" s="17"/>
      <c r="FZ152" s="17"/>
      <c r="GA152" s="17"/>
      <c r="GB152" s="17"/>
      <c r="GC152" s="17"/>
      <c r="GD152" s="17"/>
      <c r="GE152" s="17"/>
      <c r="GF152" s="17"/>
      <c r="GG152" s="17"/>
      <c r="GH152" s="17"/>
      <c r="GI152" s="17"/>
      <c r="GJ152" s="17"/>
      <c r="GK152" s="17"/>
      <c r="GL152" s="17"/>
      <c r="GM152" s="17"/>
      <c r="GN152" s="17"/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7"/>
      <c r="GZ152" s="17"/>
      <c r="HA152" s="17"/>
      <c r="HB152" s="17"/>
      <c r="HC152" s="17"/>
      <c r="HD152" s="17"/>
      <c r="HE152" s="17"/>
      <c r="HF152" s="17"/>
      <c r="HG152" s="17"/>
      <c r="HH152" s="17"/>
      <c r="HI152" s="17"/>
      <c r="HJ152" s="17"/>
      <c r="HK152" s="17"/>
      <c r="HL152" s="17"/>
      <c r="HM152" s="17"/>
      <c r="HN152" s="17"/>
      <c r="HO152" s="17"/>
      <c r="HP152" s="17"/>
      <c r="HQ152" s="17"/>
      <c r="HR152" s="17"/>
      <c r="HS152" s="17"/>
      <c r="HT152" s="17"/>
      <c r="HU152" s="17"/>
      <c r="HV152" s="17"/>
    </row>
    <row r="153" spans="2:230" s="18" customFormat="1" ht="33.75" x14ac:dyDescent="0.2">
      <c r="B153" s="67" t="s">
        <v>777</v>
      </c>
      <c r="C153" s="14" t="s">
        <v>1103</v>
      </c>
      <c r="D153" s="66" t="s">
        <v>5</v>
      </c>
      <c r="E153" s="66">
        <v>1</v>
      </c>
      <c r="F153" s="66" t="s">
        <v>6</v>
      </c>
      <c r="G153" s="66" t="s">
        <v>177</v>
      </c>
      <c r="H153" s="15" t="s">
        <v>1076</v>
      </c>
      <c r="I153" s="16">
        <v>29700</v>
      </c>
      <c r="J153" s="112">
        <f t="shared" si="28"/>
        <v>29700</v>
      </c>
      <c r="K153" s="16"/>
      <c r="L153" s="16">
        <f t="shared" si="29"/>
        <v>0</v>
      </c>
      <c r="M153" s="122"/>
      <c r="N153" s="16">
        <f t="shared" si="30"/>
        <v>0</v>
      </c>
      <c r="O153" s="16"/>
      <c r="P153" s="16">
        <f t="shared" si="31"/>
        <v>0</v>
      </c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  <c r="DH153" s="17"/>
      <c r="DI153" s="17"/>
      <c r="DJ153" s="17"/>
      <c r="DK153" s="17"/>
      <c r="DL153" s="17"/>
      <c r="DM153" s="17"/>
      <c r="DN153" s="17"/>
      <c r="DO153" s="17"/>
      <c r="DP153" s="17"/>
      <c r="DQ153" s="17"/>
      <c r="DR153" s="17"/>
      <c r="DS153" s="17"/>
      <c r="DT153" s="17"/>
      <c r="DU153" s="17"/>
      <c r="DV153" s="17"/>
      <c r="DW153" s="17"/>
      <c r="DX153" s="17"/>
      <c r="DY153" s="17"/>
      <c r="DZ153" s="17"/>
      <c r="EA153" s="17"/>
      <c r="EB153" s="17"/>
      <c r="EC153" s="17"/>
      <c r="ED153" s="17"/>
      <c r="EE153" s="17"/>
      <c r="EF153" s="17"/>
      <c r="EG153" s="17"/>
      <c r="EH153" s="17"/>
      <c r="EI153" s="17"/>
      <c r="EJ153" s="17"/>
      <c r="EK153" s="17"/>
      <c r="EL153" s="17"/>
      <c r="EM153" s="17"/>
      <c r="EN153" s="17"/>
      <c r="EO153" s="17"/>
      <c r="EP153" s="17"/>
      <c r="EQ153" s="17"/>
      <c r="ER153" s="17"/>
      <c r="ES153" s="17"/>
      <c r="ET153" s="17"/>
      <c r="EU153" s="17"/>
      <c r="EV153" s="17"/>
      <c r="EW153" s="17"/>
      <c r="EX153" s="17"/>
      <c r="EY153" s="17"/>
      <c r="EZ153" s="17"/>
      <c r="FA153" s="17"/>
      <c r="FB153" s="17"/>
      <c r="FC153" s="17"/>
      <c r="FD153" s="17"/>
      <c r="FE153" s="17"/>
      <c r="FF153" s="17"/>
      <c r="FG153" s="17"/>
      <c r="FH153" s="17"/>
      <c r="FI153" s="17"/>
      <c r="FJ153" s="17"/>
      <c r="FK153" s="17"/>
      <c r="FL153" s="17"/>
      <c r="FM153" s="17"/>
      <c r="FN153" s="17"/>
      <c r="FO153" s="17"/>
      <c r="FP153" s="17"/>
      <c r="FQ153" s="17"/>
      <c r="FR153" s="17"/>
      <c r="FS153" s="17"/>
      <c r="FT153" s="17"/>
      <c r="FU153" s="17"/>
      <c r="FV153" s="17"/>
      <c r="FW153" s="17"/>
      <c r="FX153" s="17"/>
      <c r="FY153" s="17"/>
      <c r="FZ153" s="17"/>
      <c r="GA153" s="17"/>
      <c r="GB153" s="17"/>
      <c r="GC153" s="17"/>
      <c r="GD153" s="17"/>
      <c r="GE153" s="17"/>
      <c r="GF153" s="17"/>
      <c r="GG153" s="17"/>
      <c r="GH153" s="17"/>
      <c r="GI153" s="17"/>
      <c r="GJ153" s="17"/>
      <c r="GK153" s="17"/>
      <c r="GL153" s="17"/>
      <c r="GM153" s="17"/>
      <c r="GN153" s="17"/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7"/>
      <c r="GZ153" s="17"/>
      <c r="HA153" s="17"/>
      <c r="HB153" s="17"/>
      <c r="HC153" s="17"/>
      <c r="HD153" s="17"/>
      <c r="HE153" s="17"/>
      <c r="HF153" s="17"/>
      <c r="HG153" s="17"/>
      <c r="HH153" s="17"/>
      <c r="HI153" s="17"/>
      <c r="HJ153" s="17"/>
      <c r="HK153" s="17"/>
      <c r="HL153" s="17"/>
      <c r="HM153" s="17"/>
      <c r="HN153" s="17"/>
      <c r="HO153" s="17"/>
      <c r="HP153" s="17"/>
      <c r="HQ153" s="17"/>
      <c r="HR153" s="17"/>
      <c r="HS153" s="17"/>
      <c r="HT153" s="17"/>
      <c r="HU153" s="17"/>
      <c r="HV153" s="17"/>
    </row>
    <row r="154" spans="2:230" s="18" customFormat="1" ht="33.75" x14ac:dyDescent="0.2">
      <c r="B154" s="106" t="s">
        <v>1110</v>
      </c>
      <c r="C154" s="7" t="s">
        <v>297</v>
      </c>
      <c r="D154" s="105" t="s">
        <v>5</v>
      </c>
      <c r="E154" s="105">
        <v>12</v>
      </c>
      <c r="F154" s="105" t="s">
        <v>298</v>
      </c>
      <c r="G154" s="105" t="s">
        <v>208</v>
      </c>
      <c r="H154" s="15">
        <v>92763</v>
      </c>
      <c r="I154" s="129">
        <v>7.91</v>
      </c>
      <c r="J154" s="112">
        <f t="shared" si="28"/>
        <v>94.92</v>
      </c>
      <c r="K154" s="16"/>
      <c r="L154" s="16">
        <f t="shared" si="29"/>
        <v>0</v>
      </c>
      <c r="M154" s="122"/>
      <c r="N154" s="16">
        <f t="shared" si="30"/>
        <v>0</v>
      </c>
      <c r="O154" s="16"/>
      <c r="P154" s="16">
        <f t="shared" si="31"/>
        <v>0</v>
      </c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  <c r="DH154" s="17"/>
      <c r="DI154" s="17"/>
      <c r="DJ154" s="17"/>
      <c r="DK154" s="17"/>
      <c r="DL154" s="17"/>
      <c r="DM154" s="17"/>
      <c r="DN154" s="17"/>
      <c r="DO154" s="17"/>
      <c r="DP154" s="17"/>
      <c r="DQ154" s="17"/>
      <c r="DR154" s="17"/>
      <c r="DS154" s="17"/>
      <c r="DT154" s="17"/>
      <c r="DU154" s="17"/>
      <c r="DV154" s="17"/>
      <c r="DW154" s="17"/>
      <c r="DX154" s="17"/>
      <c r="DY154" s="17"/>
      <c r="DZ154" s="17"/>
      <c r="EA154" s="17"/>
      <c r="EB154" s="17"/>
      <c r="EC154" s="17"/>
      <c r="ED154" s="17"/>
      <c r="EE154" s="17"/>
      <c r="EF154" s="17"/>
      <c r="EG154" s="17"/>
      <c r="EH154" s="17"/>
      <c r="EI154" s="17"/>
      <c r="EJ154" s="17"/>
      <c r="EK154" s="17"/>
      <c r="EL154" s="17"/>
      <c r="EM154" s="17"/>
      <c r="EN154" s="17"/>
      <c r="EO154" s="17"/>
      <c r="EP154" s="17"/>
      <c r="EQ154" s="17"/>
      <c r="ER154" s="17"/>
      <c r="ES154" s="17"/>
      <c r="ET154" s="17"/>
      <c r="EU154" s="17"/>
      <c r="EV154" s="17"/>
      <c r="EW154" s="17"/>
      <c r="EX154" s="17"/>
      <c r="EY154" s="17"/>
      <c r="EZ154" s="17"/>
      <c r="FA154" s="17"/>
      <c r="FB154" s="17"/>
      <c r="FC154" s="17"/>
      <c r="FD154" s="17"/>
      <c r="FE154" s="17"/>
      <c r="FF154" s="17"/>
      <c r="FG154" s="17"/>
      <c r="FH154" s="17"/>
      <c r="FI154" s="17"/>
      <c r="FJ154" s="17"/>
      <c r="FK154" s="17"/>
      <c r="FL154" s="17"/>
      <c r="FM154" s="17"/>
      <c r="FN154" s="17"/>
      <c r="FO154" s="17"/>
      <c r="FP154" s="17"/>
      <c r="FQ154" s="17"/>
      <c r="FR154" s="17"/>
      <c r="FS154" s="17"/>
      <c r="FT154" s="17"/>
      <c r="FU154" s="17"/>
      <c r="FV154" s="17"/>
      <c r="FW154" s="17"/>
      <c r="FX154" s="17"/>
      <c r="FY154" s="17"/>
      <c r="FZ154" s="17"/>
      <c r="GA154" s="17"/>
      <c r="GB154" s="17"/>
      <c r="GC154" s="17"/>
      <c r="GD154" s="17"/>
      <c r="GE154" s="17"/>
      <c r="GF154" s="17"/>
      <c r="GG154" s="17"/>
      <c r="GH154" s="17"/>
      <c r="GI154" s="17"/>
      <c r="GJ154" s="17"/>
      <c r="GK154" s="17"/>
      <c r="GL154" s="17"/>
      <c r="GM154" s="17"/>
      <c r="GN154" s="17"/>
      <c r="GO154" s="17"/>
      <c r="GP154" s="17"/>
      <c r="GQ154" s="17"/>
      <c r="GR154" s="17"/>
      <c r="GS154" s="17"/>
      <c r="GT154" s="17"/>
      <c r="GU154" s="17"/>
      <c r="GV154" s="17"/>
      <c r="GW154" s="17"/>
      <c r="GX154" s="17"/>
      <c r="GY154" s="17"/>
      <c r="GZ154" s="17"/>
      <c r="HA154" s="17"/>
      <c r="HB154" s="17"/>
      <c r="HC154" s="17"/>
      <c r="HD154" s="17"/>
      <c r="HE154" s="17"/>
      <c r="HF154" s="17"/>
      <c r="HG154" s="17"/>
      <c r="HH154" s="17"/>
      <c r="HI154" s="17"/>
      <c r="HJ154" s="17"/>
      <c r="HK154" s="17"/>
      <c r="HL154" s="17"/>
      <c r="HM154" s="17"/>
      <c r="HN154" s="17"/>
      <c r="HO154" s="17"/>
      <c r="HP154" s="17"/>
      <c r="HQ154" s="17"/>
      <c r="HR154" s="17"/>
      <c r="HS154" s="17"/>
      <c r="HT154" s="17"/>
      <c r="HU154" s="17"/>
      <c r="HV154" s="17"/>
    </row>
    <row r="155" spans="2:230" s="18" customFormat="1" ht="22.5" x14ac:dyDescent="0.2">
      <c r="B155" s="106" t="s">
        <v>1111</v>
      </c>
      <c r="C155" s="7" t="s">
        <v>691</v>
      </c>
      <c r="D155" s="105" t="s">
        <v>5</v>
      </c>
      <c r="E155" s="105">
        <v>117</v>
      </c>
      <c r="F155" s="105" t="s">
        <v>298</v>
      </c>
      <c r="G155" s="105" t="s">
        <v>208</v>
      </c>
      <c r="H155" s="15">
        <v>96545</v>
      </c>
      <c r="I155" s="129">
        <v>11.64</v>
      </c>
      <c r="J155" s="112">
        <f t="shared" si="28"/>
        <v>1361.88</v>
      </c>
      <c r="K155" s="16"/>
      <c r="L155" s="16">
        <f t="shared" si="29"/>
        <v>0</v>
      </c>
      <c r="M155" s="122"/>
      <c r="N155" s="16">
        <f t="shared" si="30"/>
        <v>0</v>
      </c>
      <c r="O155" s="16"/>
      <c r="P155" s="16">
        <f t="shared" si="31"/>
        <v>0</v>
      </c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  <c r="DH155" s="17"/>
      <c r="DI155" s="17"/>
      <c r="DJ155" s="17"/>
      <c r="DK155" s="17"/>
      <c r="DL155" s="17"/>
      <c r="DM155" s="17"/>
      <c r="DN155" s="17"/>
      <c r="DO155" s="17"/>
      <c r="DP155" s="17"/>
      <c r="DQ155" s="17"/>
      <c r="DR155" s="17"/>
      <c r="DS155" s="17"/>
      <c r="DT155" s="17"/>
      <c r="DU155" s="17"/>
      <c r="DV155" s="17"/>
      <c r="DW155" s="17"/>
      <c r="DX155" s="17"/>
      <c r="DY155" s="17"/>
      <c r="DZ155" s="17"/>
      <c r="EA155" s="17"/>
      <c r="EB155" s="17"/>
      <c r="EC155" s="17"/>
      <c r="ED155" s="17"/>
      <c r="EE155" s="17"/>
      <c r="EF155" s="17"/>
      <c r="EG155" s="17"/>
      <c r="EH155" s="17"/>
      <c r="EI155" s="17"/>
      <c r="EJ155" s="17"/>
      <c r="EK155" s="17"/>
      <c r="EL155" s="17"/>
      <c r="EM155" s="17"/>
      <c r="EN155" s="17"/>
      <c r="EO155" s="17"/>
      <c r="EP155" s="17"/>
      <c r="EQ155" s="17"/>
      <c r="ER155" s="17"/>
      <c r="ES155" s="17"/>
      <c r="ET155" s="17"/>
      <c r="EU155" s="17"/>
      <c r="EV155" s="17"/>
      <c r="EW155" s="17"/>
      <c r="EX155" s="17"/>
      <c r="EY155" s="17"/>
      <c r="EZ155" s="17"/>
      <c r="FA155" s="17"/>
      <c r="FB155" s="17"/>
      <c r="FC155" s="17"/>
      <c r="FD155" s="17"/>
      <c r="FE155" s="17"/>
      <c r="FF155" s="17"/>
      <c r="FG155" s="17"/>
      <c r="FH155" s="17"/>
      <c r="FI155" s="17"/>
      <c r="FJ155" s="17"/>
      <c r="FK155" s="17"/>
      <c r="FL155" s="17"/>
      <c r="FM155" s="17"/>
      <c r="FN155" s="17"/>
      <c r="FO155" s="17"/>
      <c r="FP155" s="17"/>
      <c r="FQ155" s="17"/>
      <c r="FR155" s="17"/>
      <c r="FS155" s="17"/>
      <c r="FT155" s="17"/>
      <c r="FU155" s="17"/>
      <c r="FV155" s="17"/>
      <c r="FW155" s="17"/>
      <c r="FX155" s="17"/>
      <c r="FY155" s="17"/>
      <c r="FZ155" s="17"/>
      <c r="GA155" s="17"/>
      <c r="GB155" s="17"/>
      <c r="GC155" s="17"/>
      <c r="GD155" s="17"/>
      <c r="GE155" s="17"/>
      <c r="GF155" s="17"/>
      <c r="GG155" s="17"/>
      <c r="GH155" s="17"/>
      <c r="GI155" s="17"/>
      <c r="GJ155" s="17"/>
      <c r="GK155" s="17"/>
      <c r="GL155" s="17"/>
      <c r="GM155" s="17"/>
      <c r="GN155" s="17"/>
      <c r="GO155" s="17"/>
      <c r="GP155" s="17"/>
      <c r="GQ155" s="17"/>
      <c r="GR155" s="17"/>
      <c r="GS155" s="17"/>
      <c r="GT155" s="17"/>
      <c r="GU155" s="17"/>
      <c r="GV155" s="17"/>
      <c r="GW155" s="17"/>
      <c r="GX155" s="17"/>
      <c r="GY155" s="17"/>
      <c r="GZ155" s="17"/>
      <c r="HA155" s="17"/>
      <c r="HB155" s="17"/>
      <c r="HC155" s="17"/>
      <c r="HD155" s="17"/>
      <c r="HE155" s="17"/>
      <c r="HF155" s="17"/>
      <c r="HG155" s="17"/>
      <c r="HH155" s="17"/>
      <c r="HI155" s="17"/>
      <c r="HJ155" s="17"/>
      <c r="HK155" s="17"/>
      <c r="HL155" s="17"/>
      <c r="HM155" s="17"/>
      <c r="HN155" s="17"/>
      <c r="HO155" s="17"/>
      <c r="HP155" s="17"/>
      <c r="HQ155" s="17"/>
      <c r="HR155" s="17"/>
      <c r="HS155" s="17"/>
      <c r="HT155" s="17"/>
      <c r="HU155" s="17"/>
      <c r="HV155" s="17"/>
    </row>
    <row r="156" spans="2:230" s="18" customFormat="1" ht="33.75" x14ac:dyDescent="0.2">
      <c r="B156" s="106" t="s">
        <v>1112</v>
      </c>
      <c r="C156" s="7" t="s">
        <v>300</v>
      </c>
      <c r="D156" s="105" t="s">
        <v>5</v>
      </c>
      <c r="E156" s="105">
        <v>40</v>
      </c>
      <c r="F156" s="105" t="s">
        <v>298</v>
      </c>
      <c r="G156" s="105" t="s">
        <v>208</v>
      </c>
      <c r="H156" s="15">
        <v>92760</v>
      </c>
      <c r="I156" s="129">
        <v>11.06</v>
      </c>
      <c r="J156" s="112">
        <f t="shared" si="28"/>
        <v>442.40000000000003</v>
      </c>
      <c r="K156" s="16"/>
      <c r="L156" s="16">
        <f t="shared" si="29"/>
        <v>0</v>
      </c>
      <c r="M156" s="122"/>
      <c r="N156" s="16">
        <f t="shared" si="30"/>
        <v>0</v>
      </c>
      <c r="O156" s="16"/>
      <c r="P156" s="16">
        <f t="shared" si="31"/>
        <v>0</v>
      </c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7"/>
      <c r="DI156" s="17"/>
      <c r="DJ156" s="17"/>
      <c r="DK156" s="17"/>
      <c r="DL156" s="17"/>
      <c r="DM156" s="17"/>
      <c r="DN156" s="17"/>
      <c r="DO156" s="17"/>
      <c r="DP156" s="17"/>
      <c r="DQ156" s="17"/>
      <c r="DR156" s="17"/>
      <c r="DS156" s="17"/>
      <c r="DT156" s="17"/>
      <c r="DU156" s="17"/>
      <c r="DV156" s="17"/>
      <c r="DW156" s="17"/>
      <c r="DX156" s="17"/>
      <c r="DY156" s="17"/>
      <c r="DZ156" s="17"/>
      <c r="EA156" s="17"/>
      <c r="EB156" s="17"/>
      <c r="EC156" s="17"/>
      <c r="ED156" s="17"/>
      <c r="EE156" s="17"/>
      <c r="EF156" s="17"/>
      <c r="EG156" s="17"/>
      <c r="EH156" s="17"/>
      <c r="EI156" s="17"/>
      <c r="EJ156" s="17"/>
      <c r="EK156" s="17"/>
      <c r="EL156" s="17"/>
      <c r="EM156" s="17"/>
      <c r="EN156" s="17"/>
      <c r="EO156" s="17"/>
      <c r="EP156" s="17"/>
      <c r="EQ156" s="17"/>
      <c r="ER156" s="17"/>
      <c r="ES156" s="17"/>
      <c r="ET156" s="17"/>
      <c r="EU156" s="17"/>
      <c r="EV156" s="17"/>
      <c r="EW156" s="17"/>
      <c r="EX156" s="17"/>
      <c r="EY156" s="17"/>
      <c r="EZ156" s="17"/>
      <c r="FA156" s="17"/>
      <c r="FB156" s="17"/>
      <c r="FC156" s="17"/>
      <c r="FD156" s="17"/>
      <c r="FE156" s="17"/>
      <c r="FF156" s="17"/>
      <c r="FG156" s="17"/>
      <c r="FH156" s="17"/>
      <c r="FI156" s="17"/>
      <c r="FJ156" s="17"/>
      <c r="FK156" s="17"/>
      <c r="FL156" s="17"/>
      <c r="FM156" s="17"/>
      <c r="FN156" s="17"/>
      <c r="FO156" s="17"/>
      <c r="FP156" s="17"/>
      <c r="FQ156" s="17"/>
      <c r="FR156" s="17"/>
      <c r="FS156" s="17"/>
      <c r="FT156" s="17"/>
      <c r="FU156" s="17"/>
      <c r="FV156" s="17"/>
      <c r="FW156" s="17"/>
      <c r="FX156" s="17"/>
      <c r="FY156" s="17"/>
      <c r="FZ156" s="17"/>
      <c r="GA156" s="17"/>
      <c r="GB156" s="17"/>
      <c r="GC156" s="17"/>
      <c r="GD156" s="17"/>
      <c r="GE156" s="17"/>
      <c r="GF156" s="17"/>
      <c r="GG156" s="17"/>
      <c r="GH156" s="17"/>
      <c r="GI156" s="17"/>
      <c r="GJ156" s="17"/>
      <c r="GK156" s="17"/>
      <c r="GL156" s="17"/>
      <c r="GM156" s="17"/>
      <c r="GN156" s="17"/>
      <c r="GO156" s="17"/>
      <c r="GP156" s="17"/>
      <c r="GQ156" s="17"/>
      <c r="GR156" s="17"/>
      <c r="GS156" s="17"/>
      <c r="GT156" s="17"/>
      <c r="GU156" s="17"/>
      <c r="GV156" s="17"/>
      <c r="GW156" s="17"/>
      <c r="GX156" s="17"/>
      <c r="GY156" s="17"/>
      <c r="GZ156" s="17"/>
      <c r="HA156" s="17"/>
      <c r="HB156" s="17"/>
      <c r="HC156" s="17"/>
      <c r="HD156" s="17"/>
      <c r="HE156" s="17"/>
      <c r="HF156" s="17"/>
      <c r="HG156" s="17"/>
      <c r="HH156" s="17"/>
      <c r="HI156" s="17"/>
      <c r="HJ156" s="17"/>
      <c r="HK156" s="17"/>
      <c r="HL156" s="17"/>
      <c r="HM156" s="17"/>
      <c r="HN156" s="17"/>
      <c r="HO156" s="17"/>
      <c r="HP156" s="17"/>
      <c r="HQ156" s="17"/>
      <c r="HR156" s="17"/>
      <c r="HS156" s="17"/>
    </row>
    <row r="157" spans="2:230" s="18" customFormat="1" ht="22.5" x14ac:dyDescent="0.2">
      <c r="B157" s="106" t="s">
        <v>1113</v>
      </c>
      <c r="C157" s="7" t="s">
        <v>329</v>
      </c>
      <c r="D157" s="105" t="s">
        <v>5</v>
      </c>
      <c r="E157" s="105">
        <v>6.25</v>
      </c>
      <c r="F157" s="105" t="s">
        <v>6</v>
      </c>
      <c r="G157" s="105" t="s">
        <v>22</v>
      </c>
      <c r="H157" s="15" t="s">
        <v>330</v>
      </c>
      <c r="I157" s="129">
        <v>406.07</v>
      </c>
      <c r="J157" s="112">
        <f t="shared" si="28"/>
        <v>2537.9375</v>
      </c>
      <c r="K157" s="16"/>
      <c r="L157" s="16">
        <f t="shared" si="29"/>
        <v>0</v>
      </c>
      <c r="M157" s="122"/>
      <c r="N157" s="16">
        <f t="shared" si="30"/>
        <v>0</v>
      </c>
      <c r="O157" s="16"/>
      <c r="P157" s="16">
        <f t="shared" si="31"/>
        <v>0</v>
      </c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7"/>
      <c r="DI157" s="17"/>
      <c r="DJ157" s="17"/>
      <c r="DK157" s="17"/>
      <c r="DL157" s="17"/>
      <c r="DM157" s="17"/>
      <c r="DN157" s="17"/>
      <c r="DO157" s="17"/>
      <c r="DP157" s="17"/>
      <c r="DQ157" s="17"/>
      <c r="DR157" s="17"/>
      <c r="DS157" s="17"/>
      <c r="DT157" s="17"/>
      <c r="DU157" s="17"/>
      <c r="DV157" s="17"/>
      <c r="DW157" s="17"/>
      <c r="DX157" s="17"/>
      <c r="DY157" s="17"/>
      <c r="DZ157" s="17"/>
      <c r="EA157" s="17"/>
      <c r="EB157" s="17"/>
      <c r="EC157" s="17"/>
      <c r="ED157" s="17"/>
      <c r="EE157" s="17"/>
      <c r="EF157" s="17"/>
      <c r="EG157" s="17"/>
      <c r="EH157" s="17"/>
      <c r="EI157" s="17"/>
      <c r="EJ157" s="17"/>
      <c r="EK157" s="17"/>
      <c r="EL157" s="17"/>
      <c r="EM157" s="17"/>
      <c r="EN157" s="17"/>
      <c r="EO157" s="17"/>
      <c r="EP157" s="17"/>
      <c r="EQ157" s="17"/>
      <c r="ER157" s="17"/>
      <c r="ES157" s="17"/>
      <c r="ET157" s="17"/>
      <c r="EU157" s="17"/>
      <c r="EV157" s="17"/>
      <c r="EW157" s="17"/>
      <c r="EX157" s="17"/>
      <c r="EY157" s="17"/>
      <c r="EZ157" s="17"/>
      <c r="FA157" s="17"/>
      <c r="FB157" s="17"/>
      <c r="FC157" s="17"/>
      <c r="FD157" s="17"/>
      <c r="FE157" s="17"/>
      <c r="FF157" s="17"/>
      <c r="FG157" s="17"/>
      <c r="FH157" s="17"/>
      <c r="FI157" s="17"/>
      <c r="FJ157" s="17"/>
      <c r="FK157" s="17"/>
      <c r="FL157" s="17"/>
      <c r="FM157" s="17"/>
      <c r="FN157" s="17"/>
      <c r="FO157" s="17"/>
      <c r="FP157" s="17"/>
      <c r="FQ157" s="17"/>
      <c r="FR157" s="17"/>
      <c r="FS157" s="17"/>
      <c r="FT157" s="17"/>
      <c r="FU157" s="17"/>
      <c r="FV157" s="17"/>
      <c r="FW157" s="17"/>
      <c r="FX157" s="17"/>
      <c r="FY157" s="17"/>
      <c r="FZ157" s="17"/>
      <c r="GA157" s="17"/>
      <c r="GB157" s="17"/>
      <c r="GC157" s="17"/>
      <c r="GD157" s="17"/>
      <c r="GE157" s="17"/>
      <c r="GF157" s="17"/>
      <c r="GG157" s="17"/>
      <c r="GH157" s="17"/>
      <c r="GI157" s="17"/>
      <c r="GJ157" s="17"/>
      <c r="GK157" s="17"/>
      <c r="GL157" s="17"/>
      <c r="GM157" s="17"/>
      <c r="GN157" s="17"/>
      <c r="GO157" s="17"/>
      <c r="GP157" s="17"/>
      <c r="GQ157" s="17"/>
      <c r="GR157" s="17"/>
      <c r="GS157" s="17"/>
      <c r="GT157" s="17"/>
      <c r="GU157" s="17"/>
      <c r="GV157" s="17"/>
      <c r="GW157" s="17"/>
      <c r="GX157" s="17"/>
      <c r="GY157" s="17"/>
      <c r="GZ157" s="17"/>
      <c r="HA157" s="17"/>
      <c r="HB157" s="17"/>
      <c r="HC157" s="17"/>
      <c r="HD157" s="17"/>
      <c r="HE157" s="17"/>
      <c r="HF157" s="17"/>
      <c r="HG157" s="17"/>
      <c r="HH157" s="17"/>
      <c r="HI157" s="17"/>
      <c r="HJ157" s="17"/>
      <c r="HK157" s="17"/>
      <c r="HL157" s="17"/>
      <c r="HM157" s="17"/>
      <c r="HN157" s="17"/>
      <c r="HO157" s="17"/>
      <c r="HP157" s="17"/>
      <c r="HQ157" s="17"/>
      <c r="HR157" s="17"/>
      <c r="HS157" s="17"/>
    </row>
    <row r="158" spans="2:230" ht="20.100000000000001" customHeight="1" x14ac:dyDescent="0.2">
      <c r="B158" s="67"/>
      <c r="C158" s="25" t="s">
        <v>69</v>
      </c>
      <c r="D158" s="66"/>
      <c r="E158" s="66"/>
      <c r="F158" s="66"/>
      <c r="G158" s="66"/>
      <c r="H158" s="15"/>
      <c r="I158" s="16"/>
      <c r="J158" s="113">
        <f>SUBTOTAL(9,J134:J157)</f>
        <v>53385.587499999994</v>
      </c>
      <c r="K158" s="16"/>
      <c r="L158" s="118" t="e">
        <f>SUBTOTAL(9,L134:L157)</f>
        <v>#REF!</v>
      </c>
      <c r="M158" s="122"/>
      <c r="N158" s="118" t="e">
        <f>SUBTOTAL(9,N134:N157)</f>
        <v>#REF!</v>
      </c>
      <c r="O158" s="16"/>
      <c r="P158" s="118" t="e">
        <f>SUBTOTAL(9,P134:P157)</f>
        <v>#REF!</v>
      </c>
    </row>
    <row r="159" spans="2:230" x14ac:dyDescent="0.2">
      <c r="B159" s="32" t="s">
        <v>440</v>
      </c>
      <c r="C159" s="28" t="s">
        <v>452</v>
      </c>
      <c r="D159" s="36"/>
      <c r="E159" s="36"/>
      <c r="F159" s="36"/>
      <c r="G159" s="36"/>
      <c r="H159" s="36"/>
      <c r="I159" s="36"/>
      <c r="J159" s="111"/>
      <c r="K159" s="36"/>
      <c r="L159" s="36"/>
      <c r="M159" s="123"/>
      <c r="N159" s="36"/>
      <c r="O159" s="36"/>
      <c r="P159" s="36"/>
    </row>
    <row r="160" spans="2:230" s="18" customFormat="1" ht="20.100000000000001" customHeight="1" x14ac:dyDescent="0.2">
      <c r="B160" s="67" t="s">
        <v>441</v>
      </c>
      <c r="C160" s="19" t="s">
        <v>67</v>
      </c>
      <c r="D160" s="66" t="s">
        <v>5</v>
      </c>
      <c r="E160" s="66">
        <v>60</v>
      </c>
      <c r="F160" s="66" t="s">
        <v>30</v>
      </c>
      <c r="G160" s="66" t="s">
        <v>22</v>
      </c>
      <c r="H160" s="15" t="s">
        <v>68</v>
      </c>
      <c r="I160" s="16">
        <v>44.98</v>
      </c>
      <c r="J160" s="112">
        <f>I160*E160</f>
        <v>2698.7999999999997</v>
      </c>
      <c r="K160" s="16"/>
      <c r="L160" s="16">
        <f t="shared" ref="L160:L173" si="32">ROUND(K160*$I160,2)</f>
        <v>0</v>
      </c>
      <c r="M160" s="122"/>
      <c r="N160" s="16">
        <f t="shared" ref="N160:N173" si="33">ROUND(M160*$I160,2)</f>
        <v>0</v>
      </c>
      <c r="O160" s="16"/>
      <c r="P160" s="16">
        <f t="shared" ref="P160:P173" si="34">ROUND(O160*$I160,2)</f>
        <v>0</v>
      </c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  <c r="DH160" s="17"/>
      <c r="DI160" s="17"/>
      <c r="DJ160" s="17"/>
      <c r="DK160" s="17"/>
      <c r="DL160" s="17"/>
      <c r="DM160" s="17"/>
      <c r="DN160" s="17"/>
      <c r="DO160" s="17"/>
      <c r="DP160" s="17"/>
      <c r="DQ160" s="17"/>
      <c r="DR160" s="17"/>
      <c r="DS160" s="17"/>
      <c r="DT160" s="17"/>
      <c r="DU160" s="17"/>
      <c r="DV160" s="17"/>
      <c r="DW160" s="17"/>
      <c r="DX160" s="17"/>
      <c r="DY160" s="17"/>
      <c r="DZ160" s="17"/>
      <c r="EA160" s="17"/>
      <c r="EB160" s="17"/>
      <c r="EC160" s="17"/>
      <c r="ED160" s="17"/>
      <c r="EE160" s="17"/>
      <c r="EF160" s="17"/>
      <c r="EG160" s="17"/>
      <c r="EH160" s="17"/>
      <c r="EI160" s="17"/>
      <c r="EJ160" s="17"/>
      <c r="EK160" s="17"/>
      <c r="EL160" s="17"/>
      <c r="EM160" s="17"/>
      <c r="EN160" s="17"/>
      <c r="EO160" s="17"/>
      <c r="EP160" s="17"/>
      <c r="EQ160" s="17"/>
      <c r="ER160" s="17"/>
      <c r="ES160" s="17"/>
      <c r="ET160" s="17"/>
      <c r="EU160" s="17"/>
      <c r="EV160" s="17"/>
      <c r="EW160" s="17"/>
      <c r="EX160" s="17"/>
      <c r="EY160" s="17"/>
      <c r="EZ160" s="17"/>
      <c r="FA160" s="17"/>
      <c r="FB160" s="17"/>
      <c r="FC160" s="17"/>
      <c r="FD160" s="17"/>
      <c r="FE160" s="17"/>
      <c r="FF160" s="17"/>
      <c r="FG160" s="17"/>
      <c r="FH160" s="17"/>
      <c r="FI160" s="17"/>
      <c r="FJ160" s="17"/>
      <c r="FK160" s="17"/>
      <c r="FL160" s="17"/>
      <c r="FM160" s="17"/>
      <c r="FN160" s="17"/>
      <c r="FO160" s="17"/>
      <c r="FP160" s="17"/>
      <c r="FQ160" s="17"/>
      <c r="FR160" s="17"/>
      <c r="FS160" s="17"/>
      <c r="FT160" s="17"/>
      <c r="FU160" s="17"/>
      <c r="FV160" s="17"/>
      <c r="FW160" s="17"/>
      <c r="FX160" s="17"/>
      <c r="FY160" s="17"/>
      <c r="FZ160" s="17"/>
      <c r="GA160" s="17"/>
      <c r="GB160" s="17"/>
      <c r="GC160" s="17"/>
      <c r="GD160" s="17"/>
      <c r="GE160" s="17"/>
      <c r="GF160" s="17"/>
      <c r="GG160" s="17"/>
      <c r="GH160" s="17"/>
      <c r="GI160" s="17"/>
      <c r="GJ160" s="17"/>
      <c r="GK160" s="17"/>
      <c r="GL160" s="17"/>
      <c r="GM160" s="17"/>
      <c r="GN160" s="17"/>
      <c r="GO160" s="17"/>
      <c r="GP160" s="17"/>
      <c r="GQ160" s="17"/>
      <c r="GR160" s="17"/>
      <c r="GS160" s="17"/>
      <c r="GT160" s="17"/>
      <c r="GU160" s="17"/>
      <c r="GV160" s="17"/>
      <c r="GW160" s="17"/>
      <c r="GX160" s="17"/>
      <c r="GY160" s="17"/>
      <c r="GZ160" s="17"/>
      <c r="HA160" s="17"/>
      <c r="HB160" s="17"/>
      <c r="HC160" s="17"/>
      <c r="HD160" s="17"/>
      <c r="HE160" s="17"/>
      <c r="HF160" s="17"/>
      <c r="HG160" s="17"/>
      <c r="HH160" s="17"/>
      <c r="HI160" s="17"/>
      <c r="HJ160" s="17"/>
      <c r="HK160" s="17"/>
      <c r="HL160" s="17"/>
      <c r="HM160" s="17"/>
      <c r="HN160" s="17"/>
      <c r="HO160" s="17"/>
      <c r="HP160" s="17"/>
      <c r="HQ160" s="17"/>
      <c r="HR160" s="17"/>
      <c r="HS160" s="17"/>
      <c r="HT160" s="17"/>
      <c r="HU160" s="17"/>
    </row>
    <row r="161" spans="2:229" x14ac:dyDescent="0.2">
      <c r="B161" s="67" t="s">
        <v>442</v>
      </c>
      <c r="C161" s="19" t="s">
        <v>117</v>
      </c>
      <c r="D161" s="66" t="s">
        <v>5</v>
      </c>
      <c r="E161" s="66">
        <v>1</v>
      </c>
      <c r="F161" s="66" t="s">
        <v>6</v>
      </c>
      <c r="G161" s="66" t="s">
        <v>22</v>
      </c>
      <c r="H161" s="15" t="s">
        <v>118</v>
      </c>
      <c r="I161" s="16">
        <v>55.99</v>
      </c>
      <c r="J161" s="112">
        <f t="shared" ref="J161:J173" si="35">I161*E161</f>
        <v>55.99</v>
      </c>
      <c r="K161" s="16"/>
      <c r="L161" s="16">
        <f t="shared" si="32"/>
        <v>0</v>
      </c>
      <c r="M161" s="122"/>
      <c r="N161" s="16">
        <f t="shared" si="33"/>
        <v>0</v>
      </c>
      <c r="O161" s="16"/>
      <c r="P161" s="16">
        <f t="shared" si="34"/>
        <v>0</v>
      </c>
    </row>
    <row r="162" spans="2:229" ht="33.75" x14ac:dyDescent="0.2">
      <c r="B162" s="67" t="s">
        <v>443</v>
      </c>
      <c r="C162" s="7" t="s">
        <v>119</v>
      </c>
      <c r="D162" s="66" t="s">
        <v>5</v>
      </c>
      <c r="E162" s="66">
        <v>1</v>
      </c>
      <c r="F162" s="66" t="s">
        <v>6</v>
      </c>
      <c r="G162" s="66" t="s">
        <v>22</v>
      </c>
      <c r="H162" s="15" t="s">
        <v>120</v>
      </c>
      <c r="I162" s="129">
        <v>213.7</v>
      </c>
      <c r="J162" s="130">
        <f t="shared" si="35"/>
        <v>213.7</v>
      </c>
      <c r="K162" s="16"/>
      <c r="L162" s="16">
        <f t="shared" si="32"/>
        <v>0</v>
      </c>
      <c r="M162" s="122"/>
      <c r="N162" s="16">
        <f t="shared" si="33"/>
        <v>0</v>
      </c>
      <c r="O162" s="16"/>
      <c r="P162" s="16">
        <f t="shared" si="34"/>
        <v>0</v>
      </c>
    </row>
    <row r="163" spans="2:229" ht="22.5" x14ac:dyDescent="0.2">
      <c r="B163" s="67" t="s">
        <v>444</v>
      </c>
      <c r="C163" s="7" t="s">
        <v>121</v>
      </c>
      <c r="D163" s="66" t="s">
        <v>5</v>
      </c>
      <c r="E163" s="66">
        <v>14</v>
      </c>
      <c r="F163" s="66" t="s">
        <v>6</v>
      </c>
      <c r="G163" s="66" t="s">
        <v>22</v>
      </c>
      <c r="H163" s="15" t="s">
        <v>122</v>
      </c>
      <c r="I163" s="16">
        <v>203.56</v>
      </c>
      <c r="J163" s="112">
        <f t="shared" si="35"/>
        <v>2849.84</v>
      </c>
      <c r="K163" s="16"/>
      <c r="L163" s="16">
        <f t="shared" si="32"/>
        <v>0</v>
      </c>
      <c r="M163" s="122"/>
      <c r="N163" s="16">
        <f t="shared" si="33"/>
        <v>0</v>
      </c>
      <c r="O163" s="16"/>
      <c r="P163" s="16">
        <f t="shared" si="34"/>
        <v>0</v>
      </c>
    </row>
    <row r="164" spans="2:229" ht="20.100000000000001" customHeight="1" x14ac:dyDescent="0.2">
      <c r="B164" s="67" t="s">
        <v>445</v>
      </c>
      <c r="C164" s="7" t="s">
        <v>634</v>
      </c>
      <c r="D164" s="66" t="s">
        <v>5</v>
      </c>
      <c r="E164" s="66">
        <v>20</v>
      </c>
      <c r="F164" s="66" t="s">
        <v>6</v>
      </c>
      <c r="G164" s="66" t="s">
        <v>22</v>
      </c>
      <c r="H164" s="15" t="s">
        <v>635</v>
      </c>
      <c r="I164" s="16">
        <v>51.53</v>
      </c>
      <c r="J164" s="112">
        <f t="shared" si="35"/>
        <v>1030.5999999999999</v>
      </c>
      <c r="K164" s="16"/>
      <c r="L164" s="16">
        <f t="shared" si="32"/>
        <v>0</v>
      </c>
      <c r="M164" s="122"/>
      <c r="N164" s="16">
        <f t="shared" si="33"/>
        <v>0</v>
      </c>
      <c r="O164" s="16"/>
      <c r="P164" s="16">
        <f t="shared" si="34"/>
        <v>0</v>
      </c>
    </row>
    <row r="165" spans="2:229" ht="20.100000000000001" customHeight="1" x14ac:dyDescent="0.2">
      <c r="B165" s="67" t="s">
        <v>446</v>
      </c>
      <c r="C165" s="19" t="s">
        <v>123</v>
      </c>
      <c r="D165" s="66" t="s">
        <v>5</v>
      </c>
      <c r="E165" s="66">
        <v>5</v>
      </c>
      <c r="F165" s="66" t="s">
        <v>6</v>
      </c>
      <c r="G165" s="66" t="s">
        <v>22</v>
      </c>
      <c r="H165" s="15" t="s">
        <v>124</v>
      </c>
      <c r="I165" s="16">
        <v>42</v>
      </c>
      <c r="J165" s="112">
        <f t="shared" si="35"/>
        <v>210</v>
      </c>
      <c r="K165" s="16"/>
      <c r="L165" s="16">
        <f t="shared" si="32"/>
        <v>0</v>
      </c>
      <c r="M165" s="122"/>
      <c r="N165" s="16">
        <f t="shared" si="33"/>
        <v>0</v>
      </c>
      <c r="O165" s="16"/>
      <c r="P165" s="16">
        <f t="shared" si="34"/>
        <v>0</v>
      </c>
    </row>
    <row r="166" spans="2:229" ht="22.5" x14ac:dyDescent="0.2">
      <c r="B166" s="49" t="s">
        <v>447</v>
      </c>
      <c r="C166" s="14" t="s">
        <v>125</v>
      </c>
      <c r="D166" s="137" t="s">
        <v>5</v>
      </c>
      <c r="E166" s="137">
        <v>15</v>
      </c>
      <c r="F166" s="137" t="s">
        <v>6</v>
      </c>
      <c r="G166" s="137" t="s">
        <v>22</v>
      </c>
      <c r="H166" s="15" t="s">
        <v>126</v>
      </c>
      <c r="I166" s="139">
        <v>47.41</v>
      </c>
      <c r="J166" s="140">
        <f t="shared" si="35"/>
        <v>711.15</v>
      </c>
      <c r="K166" s="16"/>
      <c r="L166" s="16">
        <f t="shared" si="32"/>
        <v>0</v>
      </c>
      <c r="M166" s="122"/>
      <c r="N166" s="16">
        <f t="shared" si="33"/>
        <v>0</v>
      </c>
      <c r="O166" s="16"/>
      <c r="P166" s="16">
        <f t="shared" si="34"/>
        <v>0</v>
      </c>
    </row>
    <row r="167" spans="2:229" ht="22.5" x14ac:dyDescent="0.2">
      <c r="B167" s="49" t="s">
        <v>448</v>
      </c>
      <c r="C167" s="14" t="s">
        <v>127</v>
      </c>
      <c r="D167" s="137" t="s">
        <v>5</v>
      </c>
      <c r="E167" s="137">
        <v>7</v>
      </c>
      <c r="F167" s="137" t="s">
        <v>6</v>
      </c>
      <c r="G167" s="137" t="s">
        <v>22</v>
      </c>
      <c r="H167" s="15" t="s">
        <v>128</v>
      </c>
      <c r="I167" s="139">
        <v>65.290000000000006</v>
      </c>
      <c r="J167" s="140">
        <f t="shared" si="35"/>
        <v>457.03000000000003</v>
      </c>
      <c r="K167" s="16"/>
      <c r="L167" s="16">
        <f t="shared" si="32"/>
        <v>0</v>
      </c>
      <c r="M167" s="122"/>
      <c r="N167" s="16">
        <f t="shared" si="33"/>
        <v>0</v>
      </c>
      <c r="O167" s="16"/>
      <c r="P167" s="16">
        <f t="shared" si="34"/>
        <v>0</v>
      </c>
    </row>
    <row r="168" spans="2:229" ht="22.5" x14ac:dyDescent="0.2">
      <c r="B168" s="49" t="s">
        <v>449</v>
      </c>
      <c r="C168" s="14" t="s">
        <v>129</v>
      </c>
      <c r="D168" s="137" t="s">
        <v>5</v>
      </c>
      <c r="E168" s="137">
        <v>22</v>
      </c>
      <c r="F168" s="137" t="s">
        <v>6</v>
      </c>
      <c r="G168" s="137" t="s">
        <v>22</v>
      </c>
      <c r="H168" s="15" t="s">
        <v>130</v>
      </c>
      <c r="I168" s="139">
        <v>65.66</v>
      </c>
      <c r="J168" s="140">
        <f t="shared" si="35"/>
        <v>1444.52</v>
      </c>
      <c r="K168" s="16"/>
      <c r="L168" s="16">
        <f t="shared" si="32"/>
        <v>0</v>
      </c>
      <c r="M168" s="122"/>
      <c r="N168" s="16">
        <f t="shared" si="33"/>
        <v>0</v>
      </c>
      <c r="O168" s="16"/>
      <c r="P168" s="16">
        <f t="shared" si="34"/>
        <v>0</v>
      </c>
    </row>
    <row r="169" spans="2:229" s="18" customFormat="1" ht="22.5" x14ac:dyDescent="0.2">
      <c r="B169" s="49" t="s">
        <v>450</v>
      </c>
      <c r="C169" s="14" t="s">
        <v>131</v>
      </c>
      <c r="D169" s="137" t="s">
        <v>5</v>
      </c>
      <c r="E169" s="137">
        <v>150</v>
      </c>
      <c r="F169" s="137" t="s">
        <v>2</v>
      </c>
      <c r="G169" s="137" t="s">
        <v>22</v>
      </c>
      <c r="H169" s="15" t="s">
        <v>132</v>
      </c>
      <c r="I169" s="139">
        <v>17.350000000000001</v>
      </c>
      <c r="J169" s="140">
        <f t="shared" si="35"/>
        <v>2602.5</v>
      </c>
      <c r="K169" s="16"/>
      <c r="L169" s="16">
        <f t="shared" si="32"/>
        <v>0</v>
      </c>
      <c r="M169" s="122"/>
      <c r="N169" s="16">
        <f t="shared" si="33"/>
        <v>0</v>
      </c>
      <c r="O169" s="16"/>
      <c r="P169" s="16">
        <f t="shared" si="34"/>
        <v>0</v>
      </c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  <c r="DH169" s="17"/>
      <c r="DI169" s="17"/>
      <c r="DJ169" s="17"/>
      <c r="DK169" s="17"/>
      <c r="DL169" s="17"/>
      <c r="DM169" s="17"/>
      <c r="DN169" s="17"/>
      <c r="DO169" s="17"/>
      <c r="DP169" s="17"/>
      <c r="DQ169" s="17"/>
      <c r="DR169" s="17"/>
      <c r="DS169" s="17"/>
      <c r="DT169" s="17"/>
      <c r="DU169" s="17"/>
      <c r="DV169" s="17"/>
      <c r="DW169" s="17"/>
      <c r="DX169" s="17"/>
      <c r="DY169" s="17"/>
      <c r="DZ169" s="17"/>
      <c r="EA169" s="17"/>
      <c r="EB169" s="17"/>
      <c r="EC169" s="17"/>
      <c r="ED169" s="17"/>
      <c r="EE169" s="17"/>
      <c r="EF169" s="17"/>
      <c r="EG169" s="17"/>
      <c r="EH169" s="17"/>
      <c r="EI169" s="17"/>
      <c r="EJ169" s="17"/>
      <c r="EK169" s="17"/>
      <c r="EL169" s="17"/>
      <c r="EM169" s="17"/>
      <c r="EN169" s="17"/>
      <c r="EO169" s="17"/>
      <c r="EP169" s="17"/>
      <c r="EQ169" s="17"/>
      <c r="ER169" s="17"/>
      <c r="ES169" s="17"/>
      <c r="ET169" s="17"/>
      <c r="EU169" s="17"/>
      <c r="EV169" s="17"/>
      <c r="EW169" s="17"/>
      <c r="EX169" s="17"/>
      <c r="EY169" s="17"/>
      <c r="EZ169" s="17"/>
      <c r="FA169" s="17"/>
      <c r="FB169" s="17"/>
      <c r="FC169" s="17"/>
      <c r="FD169" s="17"/>
      <c r="FE169" s="17"/>
      <c r="FF169" s="17"/>
      <c r="FG169" s="17"/>
      <c r="FH169" s="17"/>
      <c r="FI169" s="17"/>
      <c r="FJ169" s="17"/>
      <c r="FK169" s="17"/>
      <c r="FL169" s="17"/>
      <c r="FM169" s="17"/>
      <c r="FN169" s="17"/>
      <c r="FO169" s="17"/>
      <c r="FP169" s="17"/>
      <c r="FQ169" s="17"/>
      <c r="FR169" s="17"/>
      <c r="FS169" s="17"/>
      <c r="FT169" s="17"/>
      <c r="FU169" s="17"/>
      <c r="FV169" s="17"/>
      <c r="FW169" s="17"/>
      <c r="FX169" s="17"/>
      <c r="FY169" s="17"/>
      <c r="FZ169" s="17"/>
      <c r="GA169" s="17"/>
      <c r="GB169" s="17"/>
      <c r="GC169" s="17"/>
      <c r="GD169" s="17"/>
      <c r="GE169" s="17"/>
      <c r="GF169" s="17"/>
      <c r="GG169" s="17"/>
      <c r="GH169" s="17"/>
      <c r="GI169" s="17"/>
      <c r="GJ169" s="17"/>
      <c r="GK169" s="17"/>
      <c r="GL169" s="17"/>
      <c r="GM169" s="17"/>
      <c r="GN169" s="17"/>
      <c r="GO169" s="17"/>
      <c r="GP169" s="17"/>
      <c r="GQ169" s="17"/>
      <c r="GR169" s="17"/>
      <c r="GS169" s="17"/>
      <c r="GT169" s="17"/>
      <c r="GU169" s="17"/>
      <c r="GV169" s="17"/>
      <c r="GW169" s="17"/>
      <c r="GX169" s="17"/>
      <c r="GY169" s="17"/>
      <c r="GZ169" s="17"/>
      <c r="HA169" s="17"/>
      <c r="HB169" s="17"/>
      <c r="HC169" s="17"/>
      <c r="HD169" s="17"/>
      <c r="HE169" s="17"/>
      <c r="HF169" s="17"/>
      <c r="HG169" s="17"/>
      <c r="HH169" s="17"/>
      <c r="HI169" s="17"/>
      <c r="HJ169" s="17"/>
      <c r="HK169" s="17"/>
      <c r="HL169" s="17"/>
      <c r="HM169" s="17"/>
      <c r="HN169" s="17"/>
      <c r="HO169" s="17"/>
      <c r="HP169" s="17"/>
      <c r="HQ169" s="17"/>
      <c r="HR169" s="17"/>
      <c r="HS169" s="17"/>
      <c r="HT169" s="17"/>
      <c r="HU169" s="17"/>
    </row>
    <row r="170" spans="2:229" s="18" customFormat="1" ht="22.5" x14ac:dyDescent="0.2">
      <c r="B170" s="49" t="s">
        <v>564</v>
      </c>
      <c r="C170" s="14" t="s">
        <v>133</v>
      </c>
      <c r="D170" s="137" t="s">
        <v>5</v>
      </c>
      <c r="E170" s="137">
        <v>194</v>
      </c>
      <c r="F170" s="137" t="s">
        <v>2</v>
      </c>
      <c r="G170" s="137" t="s">
        <v>22</v>
      </c>
      <c r="H170" s="15" t="s">
        <v>134</v>
      </c>
      <c r="I170" s="139">
        <v>25.25</v>
      </c>
      <c r="J170" s="140">
        <f t="shared" si="35"/>
        <v>4898.5</v>
      </c>
      <c r="K170" s="16"/>
      <c r="L170" s="16">
        <f t="shared" si="32"/>
        <v>0</v>
      </c>
      <c r="M170" s="122"/>
      <c r="N170" s="16">
        <f t="shared" si="33"/>
        <v>0</v>
      </c>
      <c r="O170" s="16"/>
      <c r="P170" s="16">
        <f t="shared" si="34"/>
        <v>0</v>
      </c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  <c r="DH170" s="17"/>
      <c r="DI170" s="17"/>
      <c r="DJ170" s="17"/>
      <c r="DK170" s="17"/>
      <c r="DL170" s="17"/>
      <c r="DM170" s="17"/>
      <c r="DN170" s="17"/>
      <c r="DO170" s="17"/>
      <c r="DP170" s="17"/>
      <c r="DQ170" s="17"/>
      <c r="DR170" s="17"/>
      <c r="DS170" s="17"/>
      <c r="DT170" s="17"/>
      <c r="DU170" s="17"/>
      <c r="DV170" s="17"/>
      <c r="DW170" s="17"/>
      <c r="DX170" s="17"/>
      <c r="DY170" s="17"/>
      <c r="DZ170" s="17"/>
      <c r="EA170" s="17"/>
      <c r="EB170" s="17"/>
      <c r="EC170" s="17"/>
      <c r="ED170" s="17"/>
      <c r="EE170" s="17"/>
      <c r="EF170" s="17"/>
      <c r="EG170" s="17"/>
      <c r="EH170" s="17"/>
      <c r="EI170" s="17"/>
      <c r="EJ170" s="17"/>
      <c r="EK170" s="17"/>
      <c r="EL170" s="17"/>
      <c r="EM170" s="17"/>
      <c r="EN170" s="17"/>
      <c r="EO170" s="17"/>
      <c r="EP170" s="17"/>
      <c r="EQ170" s="17"/>
      <c r="ER170" s="17"/>
      <c r="ES170" s="17"/>
      <c r="ET170" s="17"/>
      <c r="EU170" s="17"/>
      <c r="EV170" s="17"/>
      <c r="EW170" s="17"/>
      <c r="EX170" s="17"/>
      <c r="EY170" s="17"/>
      <c r="EZ170" s="17"/>
      <c r="FA170" s="17"/>
      <c r="FB170" s="17"/>
      <c r="FC170" s="17"/>
      <c r="FD170" s="17"/>
      <c r="FE170" s="17"/>
      <c r="FF170" s="17"/>
      <c r="FG170" s="17"/>
      <c r="FH170" s="17"/>
      <c r="FI170" s="17"/>
      <c r="FJ170" s="17"/>
      <c r="FK170" s="17"/>
      <c r="FL170" s="17"/>
      <c r="FM170" s="17"/>
      <c r="FN170" s="17"/>
      <c r="FO170" s="17"/>
      <c r="FP170" s="17"/>
      <c r="FQ170" s="17"/>
      <c r="FR170" s="17"/>
      <c r="FS170" s="17"/>
      <c r="FT170" s="17"/>
      <c r="FU170" s="17"/>
      <c r="FV170" s="17"/>
      <c r="FW170" s="17"/>
      <c r="FX170" s="17"/>
      <c r="FY170" s="17"/>
      <c r="FZ170" s="17"/>
      <c r="GA170" s="17"/>
      <c r="GB170" s="17"/>
      <c r="GC170" s="17"/>
      <c r="GD170" s="17"/>
      <c r="GE170" s="17"/>
      <c r="GF170" s="17"/>
      <c r="GG170" s="17"/>
      <c r="GH170" s="17"/>
      <c r="GI170" s="17"/>
      <c r="GJ170" s="17"/>
      <c r="GK170" s="17"/>
      <c r="GL170" s="17"/>
      <c r="GM170" s="17"/>
      <c r="GN170" s="17"/>
      <c r="GO170" s="17"/>
      <c r="GP170" s="17"/>
      <c r="GQ170" s="17"/>
      <c r="GR170" s="17"/>
      <c r="GS170" s="17"/>
      <c r="GT170" s="17"/>
      <c r="GU170" s="17"/>
      <c r="GV170" s="17"/>
      <c r="GW170" s="17"/>
      <c r="GX170" s="17"/>
      <c r="GY170" s="17"/>
      <c r="GZ170" s="17"/>
      <c r="HA170" s="17"/>
      <c r="HB170" s="17"/>
      <c r="HC170" s="17"/>
      <c r="HD170" s="17"/>
      <c r="HE170" s="17"/>
      <c r="HF170" s="17"/>
      <c r="HG170" s="17"/>
      <c r="HH170" s="17"/>
      <c r="HI170" s="17"/>
      <c r="HJ170" s="17"/>
      <c r="HK170" s="17"/>
      <c r="HL170" s="17"/>
      <c r="HM170" s="17"/>
      <c r="HN170" s="17"/>
      <c r="HO170" s="17"/>
      <c r="HP170" s="17"/>
      <c r="HQ170" s="17"/>
      <c r="HR170" s="17"/>
      <c r="HS170" s="17"/>
      <c r="HT170" s="17"/>
      <c r="HU170" s="17"/>
    </row>
    <row r="171" spans="2:229" s="18" customFormat="1" ht="22.5" x14ac:dyDescent="0.2">
      <c r="B171" s="67" t="s">
        <v>565</v>
      </c>
      <c r="C171" s="7" t="s">
        <v>135</v>
      </c>
      <c r="D171" s="66" t="s">
        <v>5</v>
      </c>
      <c r="E171" s="66">
        <v>35</v>
      </c>
      <c r="F171" s="66" t="s">
        <v>2</v>
      </c>
      <c r="G171" s="66" t="s">
        <v>22</v>
      </c>
      <c r="H171" s="15" t="s">
        <v>136</v>
      </c>
      <c r="I171" s="16">
        <v>35.32</v>
      </c>
      <c r="J171" s="112">
        <f t="shared" si="35"/>
        <v>1236.2</v>
      </c>
      <c r="K171" s="16"/>
      <c r="L171" s="16">
        <f t="shared" si="32"/>
        <v>0</v>
      </c>
      <c r="M171" s="122"/>
      <c r="N171" s="16">
        <f t="shared" si="33"/>
        <v>0</v>
      </c>
      <c r="O171" s="16"/>
      <c r="P171" s="16">
        <f t="shared" si="34"/>
        <v>0</v>
      </c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  <c r="DH171" s="17"/>
      <c r="DI171" s="17"/>
      <c r="DJ171" s="17"/>
      <c r="DK171" s="17"/>
      <c r="DL171" s="17"/>
      <c r="DM171" s="17"/>
      <c r="DN171" s="17"/>
      <c r="DO171" s="17"/>
      <c r="DP171" s="17"/>
      <c r="DQ171" s="17"/>
      <c r="DR171" s="17"/>
      <c r="DS171" s="17"/>
      <c r="DT171" s="17"/>
      <c r="DU171" s="17"/>
      <c r="DV171" s="17"/>
      <c r="DW171" s="17"/>
      <c r="DX171" s="17"/>
      <c r="DY171" s="17"/>
      <c r="DZ171" s="17"/>
      <c r="EA171" s="17"/>
      <c r="EB171" s="17"/>
      <c r="EC171" s="17"/>
      <c r="ED171" s="17"/>
      <c r="EE171" s="17"/>
      <c r="EF171" s="17"/>
      <c r="EG171" s="17"/>
      <c r="EH171" s="17"/>
      <c r="EI171" s="17"/>
      <c r="EJ171" s="17"/>
      <c r="EK171" s="17"/>
      <c r="EL171" s="17"/>
      <c r="EM171" s="17"/>
      <c r="EN171" s="17"/>
      <c r="EO171" s="17"/>
      <c r="EP171" s="17"/>
      <c r="EQ171" s="17"/>
      <c r="ER171" s="17"/>
      <c r="ES171" s="17"/>
      <c r="ET171" s="17"/>
      <c r="EU171" s="17"/>
      <c r="EV171" s="17"/>
      <c r="EW171" s="17"/>
      <c r="EX171" s="17"/>
      <c r="EY171" s="17"/>
      <c r="EZ171" s="17"/>
      <c r="FA171" s="17"/>
      <c r="FB171" s="17"/>
      <c r="FC171" s="17"/>
      <c r="FD171" s="17"/>
      <c r="FE171" s="17"/>
      <c r="FF171" s="17"/>
      <c r="FG171" s="17"/>
      <c r="FH171" s="17"/>
      <c r="FI171" s="17"/>
      <c r="FJ171" s="17"/>
      <c r="FK171" s="17"/>
      <c r="FL171" s="17"/>
      <c r="FM171" s="17"/>
      <c r="FN171" s="17"/>
      <c r="FO171" s="17"/>
      <c r="FP171" s="17"/>
      <c r="FQ171" s="17"/>
      <c r="FR171" s="17"/>
      <c r="FS171" s="17"/>
      <c r="FT171" s="17"/>
      <c r="FU171" s="17"/>
      <c r="FV171" s="17"/>
      <c r="FW171" s="17"/>
      <c r="FX171" s="17"/>
      <c r="FY171" s="17"/>
      <c r="FZ171" s="17"/>
      <c r="GA171" s="17"/>
      <c r="GB171" s="17"/>
      <c r="GC171" s="17"/>
      <c r="GD171" s="17"/>
      <c r="GE171" s="17"/>
      <c r="GF171" s="17"/>
      <c r="GG171" s="17"/>
      <c r="GH171" s="17"/>
      <c r="GI171" s="17"/>
      <c r="GJ171" s="17"/>
      <c r="GK171" s="17"/>
      <c r="GL171" s="17"/>
      <c r="GM171" s="17"/>
      <c r="GN171" s="17"/>
      <c r="GO171" s="17"/>
      <c r="GP171" s="17"/>
      <c r="GQ171" s="17"/>
      <c r="GR171" s="17"/>
      <c r="GS171" s="17"/>
      <c r="GT171" s="17"/>
      <c r="GU171" s="17"/>
      <c r="GV171" s="17"/>
      <c r="GW171" s="17"/>
      <c r="GX171" s="17"/>
      <c r="GY171" s="17"/>
      <c r="GZ171" s="17"/>
      <c r="HA171" s="17"/>
      <c r="HB171" s="17"/>
      <c r="HC171" s="17"/>
      <c r="HD171" s="17"/>
      <c r="HE171" s="17"/>
      <c r="HF171" s="17"/>
      <c r="HG171" s="17"/>
      <c r="HH171" s="17"/>
      <c r="HI171" s="17"/>
      <c r="HJ171" s="17"/>
      <c r="HK171" s="17"/>
      <c r="HL171" s="17"/>
      <c r="HM171" s="17"/>
      <c r="HN171" s="17"/>
      <c r="HO171" s="17"/>
      <c r="HP171" s="17"/>
      <c r="HQ171" s="17"/>
      <c r="HR171" s="17"/>
      <c r="HS171" s="17"/>
      <c r="HT171" s="17"/>
      <c r="HU171" s="17"/>
    </row>
    <row r="172" spans="2:229" ht="22.5" x14ac:dyDescent="0.2">
      <c r="B172" s="67" t="s">
        <v>566</v>
      </c>
      <c r="C172" s="7" t="s">
        <v>137</v>
      </c>
      <c r="D172" s="66" t="s">
        <v>5</v>
      </c>
      <c r="E172" s="66">
        <v>50</v>
      </c>
      <c r="F172" s="66" t="s">
        <v>2</v>
      </c>
      <c r="G172" s="66" t="s">
        <v>22</v>
      </c>
      <c r="H172" s="15" t="s">
        <v>138</v>
      </c>
      <c r="I172" s="16">
        <v>13.36</v>
      </c>
      <c r="J172" s="112">
        <f t="shared" si="35"/>
        <v>668</v>
      </c>
      <c r="K172" s="16"/>
      <c r="L172" s="16">
        <f t="shared" si="32"/>
        <v>0</v>
      </c>
      <c r="M172" s="122"/>
      <c r="N172" s="16">
        <f t="shared" si="33"/>
        <v>0</v>
      </c>
      <c r="O172" s="16"/>
      <c r="P172" s="16">
        <f t="shared" si="34"/>
        <v>0</v>
      </c>
    </row>
    <row r="173" spans="2:229" ht="22.5" x14ac:dyDescent="0.2">
      <c r="B173" s="67" t="s">
        <v>567</v>
      </c>
      <c r="C173" s="7" t="s">
        <v>139</v>
      </c>
      <c r="D173" s="66" t="s">
        <v>5</v>
      </c>
      <c r="E173" s="66">
        <v>70</v>
      </c>
      <c r="F173" s="66" t="s">
        <v>2</v>
      </c>
      <c r="G173" s="66" t="s">
        <v>22</v>
      </c>
      <c r="H173" s="15" t="s">
        <v>140</v>
      </c>
      <c r="I173" s="16">
        <v>21.45</v>
      </c>
      <c r="J173" s="112">
        <f t="shared" si="35"/>
        <v>1501.5</v>
      </c>
      <c r="K173" s="16"/>
      <c r="L173" s="16">
        <f t="shared" si="32"/>
        <v>0</v>
      </c>
      <c r="M173" s="122"/>
      <c r="N173" s="16">
        <f t="shared" si="33"/>
        <v>0</v>
      </c>
      <c r="O173" s="16"/>
      <c r="P173" s="16">
        <f t="shared" si="34"/>
        <v>0</v>
      </c>
    </row>
    <row r="174" spans="2:229" x14ac:dyDescent="0.2">
      <c r="B174" s="67"/>
      <c r="C174" s="25" t="s">
        <v>69</v>
      </c>
      <c r="D174" s="66"/>
      <c r="E174" s="66"/>
      <c r="F174" s="66"/>
      <c r="G174" s="66"/>
      <c r="H174" s="15"/>
      <c r="I174" s="16"/>
      <c r="J174" s="113">
        <f>SUBTOTAL(9,J160:J173)</f>
        <v>20578.330000000002</v>
      </c>
      <c r="K174" s="16"/>
      <c r="L174" s="118">
        <f>SUBTOTAL(9,L160:L173)</f>
        <v>0</v>
      </c>
      <c r="M174" s="122"/>
      <c r="N174" s="118">
        <f>SUBTOTAL(9,N160:N173)</f>
        <v>0</v>
      </c>
      <c r="O174" s="16"/>
      <c r="P174" s="118">
        <f>SUBTOTAL(9,P160:P173)</f>
        <v>0</v>
      </c>
    </row>
    <row r="175" spans="2:229" x14ac:dyDescent="0.2">
      <c r="B175" s="32" t="s">
        <v>453</v>
      </c>
      <c r="C175" s="28" t="s">
        <v>464</v>
      </c>
      <c r="D175" s="36"/>
      <c r="E175" s="36"/>
      <c r="F175" s="36"/>
      <c r="G175" s="36"/>
      <c r="H175" s="36"/>
      <c r="I175" s="36"/>
      <c r="J175" s="111"/>
      <c r="K175" s="36"/>
      <c r="L175" s="36"/>
      <c r="M175" s="123"/>
      <c r="N175" s="36"/>
      <c r="O175" s="36"/>
      <c r="P175" s="36"/>
    </row>
    <row r="176" spans="2:229" s="18" customFormat="1" ht="33.75" customHeight="1" x14ac:dyDescent="0.2">
      <c r="B176" s="40" t="s">
        <v>454</v>
      </c>
      <c r="C176" s="7" t="s">
        <v>141</v>
      </c>
      <c r="D176" s="66" t="s">
        <v>5</v>
      </c>
      <c r="E176" s="66">
        <v>420</v>
      </c>
      <c r="F176" s="23" t="s">
        <v>2</v>
      </c>
      <c r="G176" s="66" t="s">
        <v>22</v>
      </c>
      <c r="H176" s="15" t="s">
        <v>142</v>
      </c>
      <c r="I176" s="16">
        <v>36.28</v>
      </c>
      <c r="J176" s="112">
        <f>I176*E176</f>
        <v>15237.6</v>
      </c>
      <c r="K176" s="16"/>
      <c r="L176" s="16">
        <f t="shared" ref="L176:L186" si="36">ROUND(K176*$I176,2)</f>
        <v>0</v>
      </c>
      <c r="M176" s="122"/>
      <c r="N176" s="16">
        <f t="shared" ref="N176:N186" si="37">ROUND(M176*$I176,2)</f>
        <v>0</v>
      </c>
      <c r="O176" s="16"/>
      <c r="P176" s="16">
        <f t="shared" ref="P176:P186" si="38">ROUND(O176*$I176,2)</f>
        <v>0</v>
      </c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  <c r="DH176" s="17"/>
      <c r="DI176" s="17"/>
      <c r="DJ176" s="17"/>
      <c r="DK176" s="17"/>
      <c r="DL176" s="17"/>
      <c r="DM176" s="17"/>
      <c r="DN176" s="17"/>
      <c r="DO176" s="17"/>
      <c r="DP176" s="17"/>
      <c r="DQ176" s="17"/>
      <c r="DR176" s="17"/>
      <c r="DS176" s="17"/>
      <c r="DT176" s="17"/>
      <c r="DU176" s="17"/>
      <c r="DV176" s="17"/>
      <c r="DW176" s="17"/>
      <c r="DX176" s="17"/>
      <c r="DY176" s="17"/>
      <c r="DZ176" s="17"/>
      <c r="EA176" s="17"/>
      <c r="EB176" s="17"/>
      <c r="EC176" s="17"/>
      <c r="ED176" s="17"/>
      <c r="EE176" s="17"/>
      <c r="EF176" s="17"/>
      <c r="EG176" s="17"/>
      <c r="EH176" s="17"/>
      <c r="EI176" s="17"/>
      <c r="EJ176" s="17"/>
      <c r="EK176" s="17"/>
      <c r="EL176" s="17"/>
      <c r="EM176" s="17"/>
      <c r="EN176" s="17"/>
      <c r="EO176" s="17"/>
      <c r="EP176" s="17"/>
      <c r="EQ176" s="17"/>
      <c r="ER176" s="17"/>
      <c r="ES176" s="17"/>
      <c r="ET176" s="17"/>
      <c r="EU176" s="17"/>
      <c r="EV176" s="17"/>
      <c r="EW176" s="17"/>
      <c r="EX176" s="17"/>
      <c r="EY176" s="17"/>
      <c r="EZ176" s="17"/>
      <c r="FA176" s="17"/>
      <c r="FB176" s="17"/>
      <c r="FC176" s="17"/>
      <c r="FD176" s="17"/>
      <c r="FE176" s="17"/>
      <c r="FF176" s="17"/>
      <c r="FG176" s="17"/>
      <c r="FH176" s="17"/>
      <c r="FI176" s="17"/>
      <c r="FJ176" s="17"/>
      <c r="FK176" s="17"/>
      <c r="FL176" s="17"/>
      <c r="FM176" s="17"/>
      <c r="FN176" s="17"/>
      <c r="FO176" s="17"/>
      <c r="FP176" s="17"/>
      <c r="FQ176" s="17"/>
      <c r="FR176" s="17"/>
      <c r="FS176" s="17"/>
      <c r="FT176" s="17"/>
      <c r="FU176" s="17"/>
      <c r="FV176" s="17"/>
      <c r="FW176" s="17"/>
      <c r="FX176" s="17"/>
      <c r="FY176" s="17"/>
      <c r="FZ176" s="17"/>
      <c r="GA176" s="17"/>
      <c r="GB176" s="17"/>
      <c r="GC176" s="17"/>
      <c r="GD176" s="17"/>
      <c r="GE176" s="17"/>
      <c r="GF176" s="17"/>
      <c r="GG176" s="17"/>
      <c r="GH176" s="17"/>
      <c r="GI176" s="17"/>
      <c r="GJ176" s="17"/>
      <c r="GK176" s="17"/>
      <c r="GL176" s="17"/>
      <c r="GM176" s="17"/>
      <c r="GN176" s="17"/>
      <c r="GO176" s="17"/>
      <c r="GP176" s="17"/>
      <c r="GQ176" s="17"/>
      <c r="GR176" s="17"/>
      <c r="GS176" s="17"/>
      <c r="GT176" s="17"/>
      <c r="GU176" s="17"/>
      <c r="GV176" s="17"/>
      <c r="GW176" s="17"/>
      <c r="GX176" s="17"/>
      <c r="GY176" s="17"/>
      <c r="GZ176" s="17"/>
      <c r="HA176" s="17"/>
      <c r="HB176" s="17"/>
      <c r="HC176" s="17"/>
      <c r="HD176" s="17"/>
      <c r="HE176" s="17"/>
      <c r="HF176" s="17"/>
      <c r="HG176" s="17"/>
      <c r="HH176" s="17"/>
      <c r="HI176" s="17"/>
      <c r="HJ176" s="17"/>
      <c r="HK176" s="17"/>
      <c r="HL176" s="17"/>
      <c r="HM176" s="17"/>
      <c r="HN176" s="17"/>
      <c r="HO176" s="17"/>
      <c r="HP176" s="17"/>
      <c r="HQ176" s="17"/>
      <c r="HR176" s="17"/>
      <c r="HS176" s="17"/>
      <c r="HT176" s="17"/>
      <c r="HU176" s="17"/>
    </row>
    <row r="177" spans="2:229" s="18" customFormat="1" ht="33.75" customHeight="1" x14ac:dyDescent="0.2">
      <c r="B177" s="40" t="s">
        <v>455</v>
      </c>
      <c r="C177" s="7" t="s">
        <v>707</v>
      </c>
      <c r="D177" s="66" t="s">
        <v>5</v>
      </c>
      <c r="E177" s="66">
        <v>55</v>
      </c>
      <c r="F177" s="23" t="s">
        <v>2</v>
      </c>
      <c r="G177" s="66" t="s">
        <v>22</v>
      </c>
      <c r="H177" s="15" t="s">
        <v>708</v>
      </c>
      <c r="I177" s="16">
        <v>54.96</v>
      </c>
      <c r="J177" s="112">
        <f t="shared" ref="J177:J186" si="39">I177*E177</f>
        <v>3022.8</v>
      </c>
      <c r="K177" s="16"/>
      <c r="L177" s="16">
        <f t="shared" si="36"/>
        <v>0</v>
      </c>
      <c r="M177" s="122"/>
      <c r="N177" s="16">
        <f t="shared" si="37"/>
        <v>0</v>
      </c>
      <c r="O177" s="16"/>
      <c r="P177" s="16">
        <f t="shared" si="38"/>
        <v>0</v>
      </c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  <c r="DH177" s="17"/>
      <c r="DI177" s="17"/>
      <c r="DJ177" s="17"/>
      <c r="DK177" s="17"/>
      <c r="DL177" s="17"/>
      <c r="DM177" s="17"/>
      <c r="DN177" s="17"/>
      <c r="DO177" s="17"/>
      <c r="DP177" s="17"/>
      <c r="DQ177" s="17"/>
      <c r="DR177" s="17"/>
      <c r="DS177" s="17"/>
      <c r="DT177" s="17"/>
      <c r="DU177" s="17"/>
      <c r="DV177" s="17"/>
      <c r="DW177" s="17"/>
      <c r="DX177" s="17"/>
      <c r="DY177" s="17"/>
      <c r="DZ177" s="17"/>
      <c r="EA177" s="17"/>
      <c r="EB177" s="17"/>
      <c r="EC177" s="17"/>
      <c r="ED177" s="17"/>
      <c r="EE177" s="17"/>
      <c r="EF177" s="17"/>
      <c r="EG177" s="17"/>
      <c r="EH177" s="17"/>
      <c r="EI177" s="17"/>
      <c r="EJ177" s="17"/>
      <c r="EK177" s="17"/>
      <c r="EL177" s="17"/>
      <c r="EM177" s="17"/>
      <c r="EN177" s="17"/>
      <c r="EO177" s="17"/>
      <c r="EP177" s="17"/>
      <c r="EQ177" s="17"/>
      <c r="ER177" s="17"/>
      <c r="ES177" s="17"/>
      <c r="ET177" s="17"/>
      <c r="EU177" s="17"/>
      <c r="EV177" s="17"/>
      <c r="EW177" s="17"/>
      <c r="EX177" s="17"/>
      <c r="EY177" s="17"/>
      <c r="EZ177" s="17"/>
      <c r="FA177" s="17"/>
      <c r="FB177" s="17"/>
      <c r="FC177" s="17"/>
      <c r="FD177" s="17"/>
      <c r="FE177" s="17"/>
      <c r="FF177" s="17"/>
      <c r="FG177" s="17"/>
      <c r="FH177" s="17"/>
      <c r="FI177" s="17"/>
      <c r="FJ177" s="17"/>
      <c r="FK177" s="17"/>
      <c r="FL177" s="17"/>
      <c r="FM177" s="17"/>
      <c r="FN177" s="17"/>
      <c r="FO177" s="17"/>
      <c r="FP177" s="17"/>
      <c r="FQ177" s="17"/>
      <c r="FR177" s="17"/>
      <c r="FS177" s="17"/>
      <c r="FT177" s="17"/>
      <c r="FU177" s="17"/>
      <c r="FV177" s="17"/>
      <c r="FW177" s="17"/>
      <c r="FX177" s="17"/>
      <c r="FY177" s="17"/>
      <c r="FZ177" s="17"/>
      <c r="GA177" s="17"/>
      <c r="GB177" s="17"/>
      <c r="GC177" s="17"/>
      <c r="GD177" s="17"/>
      <c r="GE177" s="17"/>
      <c r="GF177" s="17"/>
      <c r="GG177" s="17"/>
      <c r="GH177" s="17"/>
      <c r="GI177" s="17"/>
      <c r="GJ177" s="17"/>
      <c r="GK177" s="17"/>
      <c r="GL177" s="17"/>
      <c r="GM177" s="17"/>
      <c r="GN177" s="17"/>
      <c r="GO177" s="17"/>
      <c r="GP177" s="17"/>
      <c r="GQ177" s="17"/>
      <c r="GR177" s="17"/>
      <c r="GS177" s="17"/>
      <c r="GT177" s="17"/>
      <c r="GU177" s="17"/>
      <c r="GV177" s="17"/>
      <c r="GW177" s="17"/>
      <c r="GX177" s="17"/>
      <c r="GY177" s="17"/>
      <c r="GZ177" s="17"/>
      <c r="HA177" s="17"/>
      <c r="HB177" s="17"/>
      <c r="HC177" s="17"/>
      <c r="HD177" s="17"/>
      <c r="HE177" s="17"/>
      <c r="HF177" s="17"/>
      <c r="HG177" s="17"/>
      <c r="HH177" s="17"/>
      <c r="HI177" s="17"/>
      <c r="HJ177" s="17"/>
      <c r="HK177" s="17"/>
      <c r="HL177" s="17"/>
      <c r="HM177" s="17"/>
      <c r="HN177" s="17"/>
      <c r="HO177" s="17"/>
      <c r="HP177" s="17"/>
      <c r="HQ177" s="17"/>
      <c r="HR177" s="17"/>
      <c r="HS177" s="17"/>
      <c r="HT177" s="17"/>
      <c r="HU177" s="17"/>
    </row>
    <row r="178" spans="2:229" s="18" customFormat="1" ht="20.100000000000001" customHeight="1" x14ac:dyDescent="0.2">
      <c r="B178" s="40" t="s">
        <v>456</v>
      </c>
      <c r="C178" s="19" t="s">
        <v>143</v>
      </c>
      <c r="D178" s="66" t="s">
        <v>5</v>
      </c>
      <c r="E178" s="66">
        <v>32</v>
      </c>
      <c r="F178" s="66" t="s">
        <v>6</v>
      </c>
      <c r="G178" s="66" t="s">
        <v>22</v>
      </c>
      <c r="H178" s="15" t="s">
        <v>144</v>
      </c>
      <c r="I178" s="16">
        <v>33.04</v>
      </c>
      <c r="J178" s="112">
        <f t="shared" si="39"/>
        <v>1057.28</v>
      </c>
      <c r="K178" s="16"/>
      <c r="L178" s="16">
        <f t="shared" si="36"/>
        <v>0</v>
      </c>
      <c r="M178" s="122"/>
      <c r="N178" s="16">
        <f t="shared" si="37"/>
        <v>0</v>
      </c>
      <c r="O178" s="16"/>
      <c r="P178" s="16">
        <f t="shared" si="38"/>
        <v>0</v>
      </c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  <c r="DH178" s="17"/>
      <c r="DI178" s="17"/>
      <c r="DJ178" s="17"/>
      <c r="DK178" s="17"/>
      <c r="DL178" s="17"/>
      <c r="DM178" s="17"/>
      <c r="DN178" s="17"/>
      <c r="DO178" s="17"/>
      <c r="DP178" s="17"/>
      <c r="DQ178" s="17"/>
      <c r="DR178" s="17"/>
      <c r="DS178" s="17"/>
      <c r="DT178" s="17"/>
      <c r="DU178" s="17"/>
      <c r="DV178" s="17"/>
      <c r="DW178" s="17"/>
      <c r="DX178" s="17"/>
      <c r="DY178" s="17"/>
      <c r="DZ178" s="17"/>
      <c r="EA178" s="17"/>
      <c r="EB178" s="17"/>
      <c r="EC178" s="17"/>
      <c r="ED178" s="17"/>
      <c r="EE178" s="17"/>
      <c r="EF178" s="17"/>
      <c r="EG178" s="17"/>
      <c r="EH178" s="17"/>
      <c r="EI178" s="17"/>
      <c r="EJ178" s="17"/>
      <c r="EK178" s="17"/>
      <c r="EL178" s="17"/>
      <c r="EM178" s="17"/>
      <c r="EN178" s="17"/>
      <c r="EO178" s="17"/>
      <c r="EP178" s="17"/>
      <c r="EQ178" s="17"/>
      <c r="ER178" s="17"/>
      <c r="ES178" s="17"/>
      <c r="ET178" s="17"/>
      <c r="EU178" s="17"/>
      <c r="EV178" s="17"/>
      <c r="EW178" s="17"/>
      <c r="EX178" s="17"/>
      <c r="EY178" s="17"/>
      <c r="EZ178" s="17"/>
      <c r="FA178" s="17"/>
      <c r="FB178" s="17"/>
      <c r="FC178" s="17"/>
      <c r="FD178" s="17"/>
      <c r="FE178" s="17"/>
      <c r="FF178" s="17"/>
      <c r="FG178" s="17"/>
      <c r="FH178" s="17"/>
      <c r="FI178" s="17"/>
      <c r="FJ178" s="17"/>
      <c r="FK178" s="17"/>
      <c r="FL178" s="17"/>
      <c r="FM178" s="17"/>
      <c r="FN178" s="17"/>
      <c r="FO178" s="17"/>
      <c r="FP178" s="17"/>
      <c r="FQ178" s="17"/>
      <c r="FR178" s="17"/>
      <c r="FS178" s="17"/>
      <c r="FT178" s="17"/>
      <c r="FU178" s="17"/>
      <c r="FV178" s="17"/>
      <c r="FW178" s="17"/>
      <c r="FX178" s="17"/>
      <c r="FY178" s="17"/>
      <c r="FZ178" s="17"/>
      <c r="GA178" s="17"/>
      <c r="GB178" s="17"/>
      <c r="GC178" s="17"/>
      <c r="GD178" s="17"/>
      <c r="GE178" s="17"/>
      <c r="GF178" s="17"/>
      <c r="GG178" s="17"/>
      <c r="GH178" s="17"/>
      <c r="GI178" s="17"/>
      <c r="GJ178" s="17"/>
      <c r="GK178" s="17"/>
      <c r="GL178" s="17"/>
      <c r="GM178" s="17"/>
      <c r="GN178" s="17"/>
      <c r="GO178" s="17"/>
      <c r="GP178" s="17"/>
      <c r="GQ178" s="17"/>
      <c r="GR178" s="17"/>
      <c r="GS178" s="17"/>
      <c r="GT178" s="17"/>
      <c r="GU178" s="17"/>
      <c r="GV178" s="17"/>
      <c r="GW178" s="17"/>
      <c r="GX178" s="17"/>
      <c r="GY178" s="17"/>
      <c r="GZ178" s="17"/>
      <c r="HA178" s="17"/>
      <c r="HB178" s="17"/>
      <c r="HC178" s="17"/>
      <c r="HD178" s="17"/>
      <c r="HE178" s="17"/>
      <c r="HF178" s="17"/>
      <c r="HG178" s="17"/>
      <c r="HH178" s="17"/>
      <c r="HI178" s="17"/>
      <c r="HJ178" s="17"/>
      <c r="HK178" s="17"/>
      <c r="HL178" s="17"/>
      <c r="HM178" s="17"/>
      <c r="HN178" s="17"/>
      <c r="HO178" s="17"/>
      <c r="HP178" s="17"/>
      <c r="HQ178" s="17"/>
      <c r="HR178" s="17"/>
      <c r="HS178" s="17"/>
      <c r="HT178" s="17"/>
      <c r="HU178" s="17"/>
    </row>
    <row r="179" spans="2:229" s="18" customFormat="1" ht="22.5" x14ac:dyDescent="0.2">
      <c r="B179" s="40" t="s">
        <v>457</v>
      </c>
      <c r="C179" s="7" t="s">
        <v>713</v>
      </c>
      <c r="D179" s="66" t="s">
        <v>5</v>
      </c>
      <c r="E179" s="66">
        <v>9</v>
      </c>
      <c r="F179" s="66" t="s">
        <v>6</v>
      </c>
      <c r="G179" s="66" t="s">
        <v>22</v>
      </c>
      <c r="H179" s="15" t="s">
        <v>714</v>
      </c>
      <c r="I179" s="16">
        <v>465.97</v>
      </c>
      <c r="J179" s="112">
        <f t="shared" si="39"/>
        <v>4193.7300000000005</v>
      </c>
      <c r="K179" s="16"/>
      <c r="L179" s="16">
        <f t="shared" si="36"/>
        <v>0</v>
      </c>
      <c r="M179" s="122"/>
      <c r="N179" s="16">
        <f t="shared" si="37"/>
        <v>0</v>
      </c>
      <c r="O179" s="16"/>
      <c r="P179" s="16">
        <f t="shared" si="38"/>
        <v>0</v>
      </c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  <c r="DH179" s="17"/>
      <c r="DI179" s="17"/>
      <c r="DJ179" s="17"/>
      <c r="DK179" s="17"/>
      <c r="DL179" s="17"/>
      <c r="DM179" s="17"/>
      <c r="DN179" s="17"/>
      <c r="DO179" s="17"/>
      <c r="DP179" s="17"/>
      <c r="DQ179" s="17"/>
      <c r="DR179" s="17"/>
      <c r="DS179" s="17"/>
      <c r="DT179" s="17"/>
      <c r="DU179" s="17"/>
      <c r="DV179" s="17"/>
      <c r="DW179" s="17"/>
      <c r="DX179" s="17"/>
      <c r="DY179" s="17"/>
      <c r="DZ179" s="17"/>
      <c r="EA179" s="17"/>
      <c r="EB179" s="17"/>
      <c r="EC179" s="17"/>
      <c r="ED179" s="17"/>
      <c r="EE179" s="17"/>
      <c r="EF179" s="17"/>
      <c r="EG179" s="17"/>
      <c r="EH179" s="17"/>
      <c r="EI179" s="17"/>
      <c r="EJ179" s="17"/>
      <c r="EK179" s="17"/>
      <c r="EL179" s="17"/>
      <c r="EM179" s="17"/>
      <c r="EN179" s="17"/>
      <c r="EO179" s="17"/>
      <c r="EP179" s="17"/>
      <c r="EQ179" s="17"/>
      <c r="ER179" s="17"/>
      <c r="ES179" s="17"/>
      <c r="ET179" s="17"/>
      <c r="EU179" s="17"/>
      <c r="EV179" s="17"/>
      <c r="EW179" s="17"/>
      <c r="EX179" s="17"/>
      <c r="EY179" s="17"/>
      <c r="EZ179" s="17"/>
      <c r="FA179" s="17"/>
      <c r="FB179" s="17"/>
      <c r="FC179" s="17"/>
      <c r="FD179" s="17"/>
      <c r="FE179" s="17"/>
      <c r="FF179" s="17"/>
      <c r="FG179" s="17"/>
      <c r="FH179" s="17"/>
      <c r="FI179" s="17"/>
      <c r="FJ179" s="17"/>
      <c r="FK179" s="17"/>
      <c r="FL179" s="17"/>
      <c r="FM179" s="17"/>
      <c r="FN179" s="17"/>
      <c r="FO179" s="17"/>
      <c r="FP179" s="17"/>
      <c r="FQ179" s="17"/>
      <c r="FR179" s="17"/>
      <c r="FS179" s="17"/>
      <c r="FT179" s="17"/>
      <c r="FU179" s="17"/>
      <c r="FV179" s="17"/>
      <c r="FW179" s="17"/>
      <c r="FX179" s="17"/>
      <c r="FY179" s="17"/>
      <c r="FZ179" s="17"/>
      <c r="GA179" s="17"/>
      <c r="GB179" s="17"/>
      <c r="GC179" s="17"/>
      <c r="GD179" s="17"/>
      <c r="GE179" s="17"/>
      <c r="GF179" s="17"/>
      <c r="GG179" s="17"/>
      <c r="GH179" s="17"/>
      <c r="GI179" s="17"/>
      <c r="GJ179" s="17"/>
      <c r="GK179" s="17"/>
      <c r="GL179" s="17"/>
      <c r="GM179" s="17"/>
      <c r="GN179" s="17"/>
      <c r="GO179" s="17"/>
      <c r="GP179" s="17"/>
      <c r="GQ179" s="17"/>
      <c r="GR179" s="17"/>
      <c r="GS179" s="17"/>
      <c r="GT179" s="17"/>
      <c r="GU179" s="17"/>
      <c r="GV179" s="17"/>
      <c r="GW179" s="17"/>
      <c r="GX179" s="17"/>
      <c r="GY179" s="17"/>
      <c r="GZ179" s="17"/>
      <c r="HA179" s="17"/>
      <c r="HB179" s="17"/>
      <c r="HC179" s="17"/>
      <c r="HD179" s="17"/>
      <c r="HE179" s="17"/>
      <c r="HF179" s="17"/>
      <c r="HG179" s="17"/>
      <c r="HH179" s="17"/>
      <c r="HI179" s="17"/>
      <c r="HJ179" s="17"/>
      <c r="HK179" s="17"/>
      <c r="HL179" s="17"/>
      <c r="HM179" s="17"/>
      <c r="HN179" s="17"/>
      <c r="HO179" s="17"/>
      <c r="HP179" s="17"/>
      <c r="HQ179" s="17"/>
      <c r="HR179" s="17"/>
      <c r="HS179" s="17"/>
      <c r="HT179" s="17"/>
      <c r="HU179" s="17"/>
    </row>
    <row r="180" spans="2:229" s="18" customFormat="1" ht="20.100000000000001" customHeight="1" x14ac:dyDescent="0.2">
      <c r="B180" s="40" t="s">
        <v>458</v>
      </c>
      <c r="C180" s="19" t="s">
        <v>145</v>
      </c>
      <c r="D180" s="66" t="s">
        <v>5</v>
      </c>
      <c r="E180" s="66">
        <v>10</v>
      </c>
      <c r="F180" s="66" t="s">
        <v>6</v>
      </c>
      <c r="G180" s="66" t="s">
        <v>22</v>
      </c>
      <c r="H180" s="15" t="s">
        <v>146</v>
      </c>
      <c r="I180" s="16">
        <v>82.43</v>
      </c>
      <c r="J180" s="112">
        <f t="shared" si="39"/>
        <v>824.30000000000007</v>
      </c>
      <c r="K180" s="16"/>
      <c r="L180" s="16">
        <f t="shared" si="36"/>
        <v>0</v>
      </c>
      <c r="M180" s="122"/>
      <c r="N180" s="16">
        <f t="shared" si="37"/>
        <v>0</v>
      </c>
      <c r="O180" s="16"/>
      <c r="P180" s="16">
        <f t="shared" si="38"/>
        <v>0</v>
      </c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  <c r="DH180" s="17"/>
      <c r="DI180" s="17"/>
      <c r="DJ180" s="17"/>
      <c r="DK180" s="17"/>
      <c r="DL180" s="17"/>
      <c r="DM180" s="17"/>
      <c r="DN180" s="17"/>
      <c r="DO180" s="17"/>
      <c r="DP180" s="17"/>
      <c r="DQ180" s="17"/>
      <c r="DR180" s="17"/>
      <c r="DS180" s="17"/>
      <c r="DT180" s="17"/>
      <c r="DU180" s="17"/>
      <c r="DV180" s="17"/>
      <c r="DW180" s="17"/>
      <c r="DX180" s="17"/>
      <c r="DY180" s="17"/>
      <c r="DZ180" s="17"/>
      <c r="EA180" s="17"/>
      <c r="EB180" s="17"/>
      <c r="EC180" s="17"/>
      <c r="ED180" s="17"/>
      <c r="EE180" s="17"/>
      <c r="EF180" s="17"/>
      <c r="EG180" s="17"/>
      <c r="EH180" s="17"/>
      <c r="EI180" s="17"/>
      <c r="EJ180" s="17"/>
      <c r="EK180" s="17"/>
      <c r="EL180" s="17"/>
      <c r="EM180" s="17"/>
      <c r="EN180" s="17"/>
      <c r="EO180" s="17"/>
      <c r="EP180" s="17"/>
      <c r="EQ180" s="17"/>
      <c r="ER180" s="17"/>
      <c r="ES180" s="17"/>
      <c r="ET180" s="17"/>
      <c r="EU180" s="17"/>
      <c r="EV180" s="17"/>
      <c r="EW180" s="17"/>
      <c r="EX180" s="17"/>
      <c r="EY180" s="17"/>
      <c r="EZ180" s="17"/>
      <c r="FA180" s="17"/>
      <c r="FB180" s="17"/>
      <c r="FC180" s="17"/>
      <c r="FD180" s="17"/>
      <c r="FE180" s="17"/>
      <c r="FF180" s="17"/>
      <c r="FG180" s="17"/>
      <c r="FH180" s="17"/>
      <c r="FI180" s="17"/>
      <c r="FJ180" s="17"/>
      <c r="FK180" s="17"/>
      <c r="FL180" s="17"/>
      <c r="FM180" s="17"/>
      <c r="FN180" s="17"/>
      <c r="FO180" s="17"/>
      <c r="FP180" s="17"/>
      <c r="FQ180" s="17"/>
      <c r="FR180" s="17"/>
      <c r="FS180" s="17"/>
      <c r="FT180" s="17"/>
      <c r="FU180" s="17"/>
      <c r="FV180" s="17"/>
      <c r="FW180" s="17"/>
      <c r="FX180" s="17"/>
      <c r="FY180" s="17"/>
      <c r="FZ180" s="17"/>
      <c r="GA180" s="17"/>
      <c r="GB180" s="17"/>
      <c r="GC180" s="17"/>
      <c r="GD180" s="17"/>
      <c r="GE180" s="17"/>
      <c r="GF180" s="17"/>
      <c r="GG180" s="17"/>
      <c r="GH180" s="17"/>
      <c r="GI180" s="17"/>
      <c r="GJ180" s="17"/>
      <c r="GK180" s="17"/>
      <c r="GL180" s="17"/>
      <c r="GM180" s="17"/>
      <c r="GN180" s="17"/>
      <c r="GO180" s="17"/>
      <c r="GP180" s="17"/>
      <c r="GQ180" s="17"/>
      <c r="GR180" s="17"/>
      <c r="GS180" s="17"/>
      <c r="GT180" s="17"/>
      <c r="GU180" s="17"/>
      <c r="GV180" s="17"/>
      <c r="GW180" s="17"/>
      <c r="GX180" s="17"/>
      <c r="GY180" s="17"/>
      <c r="GZ180" s="17"/>
      <c r="HA180" s="17"/>
      <c r="HB180" s="17"/>
      <c r="HC180" s="17"/>
      <c r="HD180" s="17"/>
      <c r="HE180" s="17"/>
      <c r="HF180" s="17"/>
      <c r="HG180" s="17"/>
      <c r="HH180" s="17"/>
      <c r="HI180" s="17"/>
      <c r="HJ180" s="17"/>
      <c r="HK180" s="17"/>
      <c r="HL180" s="17"/>
      <c r="HM180" s="17"/>
      <c r="HN180" s="17"/>
      <c r="HO180" s="17"/>
      <c r="HP180" s="17"/>
      <c r="HQ180" s="17"/>
      <c r="HR180" s="17"/>
      <c r="HS180" s="17"/>
      <c r="HT180" s="17"/>
      <c r="HU180" s="17"/>
    </row>
    <row r="181" spans="2:229" s="18" customFormat="1" x14ac:dyDescent="0.2">
      <c r="B181" s="40" t="s">
        <v>459</v>
      </c>
      <c r="C181" s="7" t="s">
        <v>580</v>
      </c>
      <c r="D181" s="66" t="s">
        <v>5</v>
      </c>
      <c r="E181" s="66">
        <v>8</v>
      </c>
      <c r="F181" s="66" t="s">
        <v>2</v>
      </c>
      <c r="G181" s="66" t="s">
        <v>22</v>
      </c>
      <c r="H181" s="15" t="s">
        <v>581</v>
      </c>
      <c r="I181" s="129">
        <v>245.64</v>
      </c>
      <c r="J181" s="130">
        <f t="shared" si="39"/>
        <v>1965.12</v>
      </c>
      <c r="K181" s="16"/>
      <c r="L181" s="16">
        <f t="shared" si="36"/>
        <v>0</v>
      </c>
      <c r="M181" s="122"/>
      <c r="N181" s="16">
        <f t="shared" si="37"/>
        <v>0</v>
      </c>
      <c r="O181" s="16"/>
      <c r="P181" s="16">
        <f t="shared" si="38"/>
        <v>0</v>
      </c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  <c r="DH181" s="17"/>
      <c r="DI181" s="17"/>
      <c r="DJ181" s="17"/>
      <c r="DK181" s="17"/>
      <c r="DL181" s="17"/>
      <c r="DM181" s="17"/>
      <c r="DN181" s="17"/>
      <c r="DO181" s="17"/>
      <c r="DP181" s="17"/>
      <c r="DQ181" s="17"/>
      <c r="DR181" s="17"/>
      <c r="DS181" s="17"/>
      <c r="DT181" s="17"/>
      <c r="DU181" s="17"/>
      <c r="DV181" s="17"/>
      <c r="DW181" s="17"/>
      <c r="DX181" s="17"/>
      <c r="DY181" s="17"/>
      <c r="DZ181" s="17"/>
      <c r="EA181" s="17"/>
      <c r="EB181" s="17"/>
      <c r="EC181" s="17"/>
      <c r="ED181" s="17"/>
      <c r="EE181" s="17"/>
      <c r="EF181" s="17"/>
      <c r="EG181" s="17"/>
      <c r="EH181" s="17"/>
      <c r="EI181" s="17"/>
      <c r="EJ181" s="17"/>
      <c r="EK181" s="17"/>
      <c r="EL181" s="17"/>
      <c r="EM181" s="17"/>
      <c r="EN181" s="17"/>
      <c r="EO181" s="17"/>
      <c r="EP181" s="17"/>
      <c r="EQ181" s="17"/>
      <c r="ER181" s="17"/>
      <c r="ES181" s="17"/>
      <c r="ET181" s="17"/>
      <c r="EU181" s="17"/>
      <c r="EV181" s="17"/>
      <c r="EW181" s="17"/>
      <c r="EX181" s="17"/>
      <c r="EY181" s="17"/>
      <c r="EZ181" s="17"/>
      <c r="FA181" s="17"/>
      <c r="FB181" s="17"/>
      <c r="FC181" s="17"/>
      <c r="FD181" s="17"/>
      <c r="FE181" s="17"/>
      <c r="FF181" s="17"/>
      <c r="FG181" s="17"/>
      <c r="FH181" s="17"/>
      <c r="FI181" s="17"/>
      <c r="FJ181" s="17"/>
      <c r="FK181" s="17"/>
      <c r="FL181" s="17"/>
      <c r="FM181" s="17"/>
      <c r="FN181" s="17"/>
      <c r="FO181" s="17"/>
      <c r="FP181" s="17"/>
      <c r="FQ181" s="17"/>
      <c r="FR181" s="17"/>
      <c r="FS181" s="17"/>
      <c r="FT181" s="17"/>
      <c r="FU181" s="17"/>
      <c r="FV181" s="17"/>
      <c r="FW181" s="17"/>
      <c r="FX181" s="17"/>
      <c r="FY181" s="17"/>
      <c r="FZ181" s="17"/>
      <c r="GA181" s="17"/>
      <c r="GB181" s="17"/>
      <c r="GC181" s="17"/>
      <c r="GD181" s="17"/>
      <c r="GE181" s="17"/>
      <c r="GF181" s="17"/>
      <c r="GG181" s="17"/>
      <c r="GH181" s="17"/>
      <c r="GI181" s="17"/>
      <c r="GJ181" s="17"/>
      <c r="GK181" s="17"/>
      <c r="GL181" s="17"/>
      <c r="GM181" s="17"/>
      <c r="GN181" s="17"/>
      <c r="GO181" s="17"/>
      <c r="GP181" s="17"/>
      <c r="GQ181" s="17"/>
      <c r="GR181" s="17"/>
      <c r="GS181" s="17"/>
      <c r="GT181" s="17"/>
      <c r="GU181" s="17"/>
      <c r="GV181" s="17"/>
      <c r="GW181" s="17"/>
      <c r="GX181" s="17"/>
      <c r="GY181" s="17"/>
      <c r="GZ181" s="17"/>
      <c r="HA181" s="17"/>
      <c r="HB181" s="17"/>
      <c r="HC181" s="17"/>
      <c r="HD181" s="17"/>
      <c r="HE181" s="17"/>
      <c r="HF181" s="17"/>
      <c r="HG181" s="17"/>
      <c r="HH181" s="17"/>
      <c r="HI181" s="17"/>
      <c r="HJ181" s="17"/>
      <c r="HK181" s="17"/>
      <c r="HL181" s="17"/>
      <c r="HM181" s="17"/>
      <c r="HN181" s="17"/>
      <c r="HO181" s="17"/>
      <c r="HP181" s="17"/>
      <c r="HQ181" s="17"/>
      <c r="HR181" s="17"/>
      <c r="HS181" s="17"/>
      <c r="HT181" s="17"/>
      <c r="HU181" s="17"/>
    </row>
    <row r="182" spans="2:229" s="18" customFormat="1" ht="22.5" x14ac:dyDescent="0.2">
      <c r="B182" s="40" t="s">
        <v>460</v>
      </c>
      <c r="C182" s="7" t="s">
        <v>711</v>
      </c>
      <c r="D182" s="66"/>
      <c r="E182" s="66">
        <v>65</v>
      </c>
      <c r="F182" s="66" t="s">
        <v>2</v>
      </c>
      <c r="G182" s="66" t="s">
        <v>22</v>
      </c>
      <c r="H182" s="15" t="s">
        <v>712</v>
      </c>
      <c r="I182" s="16">
        <v>90.68</v>
      </c>
      <c r="J182" s="112">
        <f t="shared" si="39"/>
        <v>5894.2000000000007</v>
      </c>
      <c r="K182" s="16"/>
      <c r="L182" s="16">
        <f t="shared" si="36"/>
        <v>0</v>
      </c>
      <c r="M182" s="122"/>
      <c r="N182" s="16">
        <f t="shared" si="37"/>
        <v>0</v>
      </c>
      <c r="O182" s="16"/>
      <c r="P182" s="16">
        <f t="shared" si="38"/>
        <v>0</v>
      </c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  <c r="DH182" s="17"/>
      <c r="DI182" s="17"/>
      <c r="DJ182" s="17"/>
      <c r="DK182" s="17"/>
      <c r="DL182" s="17"/>
      <c r="DM182" s="17"/>
      <c r="DN182" s="17"/>
      <c r="DO182" s="17"/>
      <c r="DP182" s="17"/>
      <c r="DQ182" s="17"/>
      <c r="DR182" s="17"/>
      <c r="DS182" s="17"/>
      <c r="DT182" s="17"/>
      <c r="DU182" s="17"/>
      <c r="DV182" s="17"/>
      <c r="DW182" s="17"/>
      <c r="DX182" s="17"/>
      <c r="DY182" s="17"/>
      <c r="DZ182" s="17"/>
      <c r="EA182" s="17"/>
      <c r="EB182" s="17"/>
      <c r="EC182" s="17"/>
      <c r="ED182" s="17"/>
      <c r="EE182" s="17"/>
      <c r="EF182" s="17"/>
      <c r="EG182" s="17"/>
      <c r="EH182" s="17"/>
      <c r="EI182" s="17"/>
      <c r="EJ182" s="17"/>
      <c r="EK182" s="17"/>
      <c r="EL182" s="17"/>
      <c r="EM182" s="17"/>
      <c r="EN182" s="17"/>
      <c r="EO182" s="17"/>
      <c r="EP182" s="17"/>
      <c r="EQ182" s="17"/>
      <c r="ER182" s="17"/>
      <c r="ES182" s="17"/>
      <c r="ET182" s="17"/>
      <c r="EU182" s="17"/>
      <c r="EV182" s="17"/>
      <c r="EW182" s="17"/>
      <c r="EX182" s="17"/>
      <c r="EY182" s="17"/>
      <c r="EZ182" s="17"/>
      <c r="FA182" s="17"/>
      <c r="FB182" s="17"/>
      <c r="FC182" s="17"/>
      <c r="FD182" s="17"/>
      <c r="FE182" s="17"/>
      <c r="FF182" s="17"/>
      <c r="FG182" s="17"/>
      <c r="FH182" s="17"/>
      <c r="FI182" s="17"/>
      <c r="FJ182" s="17"/>
      <c r="FK182" s="17"/>
      <c r="FL182" s="17"/>
      <c r="FM182" s="17"/>
      <c r="FN182" s="17"/>
      <c r="FO182" s="17"/>
      <c r="FP182" s="17"/>
      <c r="FQ182" s="17"/>
      <c r="FR182" s="17"/>
      <c r="FS182" s="17"/>
      <c r="FT182" s="17"/>
      <c r="FU182" s="17"/>
      <c r="FV182" s="17"/>
      <c r="FW182" s="17"/>
      <c r="FX182" s="17"/>
      <c r="FY182" s="17"/>
      <c r="FZ182" s="17"/>
      <c r="GA182" s="17"/>
      <c r="GB182" s="17"/>
      <c r="GC182" s="17"/>
      <c r="GD182" s="17"/>
      <c r="GE182" s="17"/>
      <c r="GF182" s="17"/>
      <c r="GG182" s="17"/>
      <c r="GH182" s="17"/>
      <c r="GI182" s="17"/>
      <c r="GJ182" s="17"/>
      <c r="GK182" s="17"/>
      <c r="GL182" s="17"/>
      <c r="GM182" s="17"/>
      <c r="GN182" s="17"/>
      <c r="GO182" s="17"/>
      <c r="GP182" s="17"/>
      <c r="GQ182" s="17"/>
      <c r="GR182" s="17"/>
      <c r="GS182" s="17"/>
      <c r="GT182" s="17"/>
      <c r="GU182" s="17"/>
      <c r="GV182" s="17"/>
      <c r="GW182" s="17"/>
      <c r="GX182" s="17"/>
      <c r="GY182" s="17"/>
      <c r="GZ182" s="17"/>
      <c r="HA182" s="17"/>
      <c r="HB182" s="17"/>
      <c r="HC182" s="17"/>
      <c r="HD182" s="17"/>
      <c r="HE182" s="17"/>
      <c r="HF182" s="17"/>
      <c r="HG182" s="17"/>
      <c r="HH182" s="17"/>
      <c r="HI182" s="17"/>
      <c r="HJ182" s="17"/>
      <c r="HK182" s="17"/>
      <c r="HL182" s="17"/>
      <c r="HM182" s="17"/>
      <c r="HN182" s="17"/>
      <c r="HO182" s="17"/>
      <c r="HP182" s="17"/>
      <c r="HQ182" s="17"/>
      <c r="HR182" s="17"/>
      <c r="HS182" s="17"/>
      <c r="HT182" s="17"/>
      <c r="HU182" s="17"/>
    </row>
    <row r="183" spans="2:229" s="18" customFormat="1" ht="20.100000000000001" customHeight="1" x14ac:dyDescent="0.2">
      <c r="B183" s="40" t="s">
        <v>461</v>
      </c>
      <c r="C183" s="19" t="s">
        <v>147</v>
      </c>
      <c r="D183" s="66" t="s">
        <v>5</v>
      </c>
      <c r="E183" s="23">
        <v>185</v>
      </c>
      <c r="F183" s="23" t="s">
        <v>2</v>
      </c>
      <c r="G183" s="66" t="s">
        <v>22</v>
      </c>
      <c r="H183" s="15" t="s">
        <v>148</v>
      </c>
      <c r="I183" s="16">
        <v>59.84</v>
      </c>
      <c r="J183" s="112">
        <f t="shared" si="39"/>
        <v>11070.400000000001</v>
      </c>
      <c r="K183" s="16"/>
      <c r="L183" s="16">
        <f t="shared" si="36"/>
        <v>0</v>
      </c>
      <c r="M183" s="122"/>
      <c r="N183" s="16">
        <f t="shared" si="37"/>
        <v>0</v>
      </c>
      <c r="O183" s="16"/>
      <c r="P183" s="16">
        <f t="shared" si="38"/>
        <v>0</v>
      </c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  <c r="DH183" s="17"/>
      <c r="DI183" s="17"/>
      <c r="DJ183" s="17"/>
      <c r="DK183" s="17"/>
      <c r="DL183" s="17"/>
      <c r="DM183" s="17"/>
      <c r="DN183" s="17"/>
      <c r="DO183" s="17"/>
      <c r="DP183" s="17"/>
      <c r="DQ183" s="17"/>
      <c r="DR183" s="17"/>
      <c r="DS183" s="17"/>
      <c r="DT183" s="17"/>
      <c r="DU183" s="17"/>
      <c r="DV183" s="17"/>
      <c r="DW183" s="17"/>
      <c r="DX183" s="17"/>
      <c r="DY183" s="17"/>
      <c r="DZ183" s="17"/>
      <c r="EA183" s="17"/>
      <c r="EB183" s="17"/>
      <c r="EC183" s="17"/>
      <c r="ED183" s="17"/>
      <c r="EE183" s="17"/>
      <c r="EF183" s="17"/>
      <c r="EG183" s="17"/>
      <c r="EH183" s="17"/>
      <c r="EI183" s="17"/>
      <c r="EJ183" s="17"/>
      <c r="EK183" s="17"/>
      <c r="EL183" s="17"/>
      <c r="EM183" s="17"/>
      <c r="EN183" s="17"/>
      <c r="EO183" s="17"/>
      <c r="EP183" s="17"/>
      <c r="EQ183" s="17"/>
      <c r="ER183" s="17"/>
      <c r="ES183" s="17"/>
      <c r="ET183" s="17"/>
      <c r="EU183" s="17"/>
      <c r="EV183" s="17"/>
      <c r="EW183" s="17"/>
      <c r="EX183" s="17"/>
      <c r="EY183" s="17"/>
      <c r="EZ183" s="17"/>
      <c r="FA183" s="17"/>
      <c r="FB183" s="17"/>
      <c r="FC183" s="17"/>
      <c r="FD183" s="17"/>
      <c r="FE183" s="17"/>
      <c r="FF183" s="17"/>
      <c r="FG183" s="17"/>
      <c r="FH183" s="17"/>
      <c r="FI183" s="17"/>
      <c r="FJ183" s="17"/>
      <c r="FK183" s="17"/>
      <c r="FL183" s="17"/>
      <c r="FM183" s="17"/>
      <c r="FN183" s="17"/>
      <c r="FO183" s="17"/>
      <c r="FP183" s="17"/>
      <c r="FQ183" s="17"/>
      <c r="FR183" s="17"/>
      <c r="FS183" s="17"/>
      <c r="FT183" s="17"/>
      <c r="FU183" s="17"/>
      <c r="FV183" s="17"/>
      <c r="FW183" s="17"/>
      <c r="FX183" s="17"/>
      <c r="FY183" s="17"/>
      <c r="FZ183" s="17"/>
      <c r="GA183" s="17"/>
      <c r="GB183" s="17"/>
      <c r="GC183" s="17"/>
      <c r="GD183" s="17"/>
      <c r="GE183" s="17"/>
      <c r="GF183" s="17"/>
      <c r="GG183" s="17"/>
      <c r="GH183" s="17"/>
      <c r="GI183" s="17"/>
      <c r="GJ183" s="17"/>
      <c r="GK183" s="17"/>
      <c r="GL183" s="17"/>
      <c r="GM183" s="17"/>
      <c r="GN183" s="17"/>
      <c r="GO183" s="17"/>
      <c r="GP183" s="17"/>
      <c r="GQ183" s="17"/>
      <c r="GR183" s="17"/>
      <c r="GS183" s="17"/>
      <c r="GT183" s="17"/>
      <c r="GU183" s="17"/>
      <c r="GV183" s="17"/>
      <c r="GW183" s="17"/>
      <c r="GX183" s="17"/>
      <c r="GY183" s="17"/>
      <c r="GZ183" s="17"/>
      <c r="HA183" s="17"/>
      <c r="HB183" s="17"/>
      <c r="HC183" s="17"/>
      <c r="HD183" s="17"/>
      <c r="HE183" s="17"/>
      <c r="HF183" s="17"/>
      <c r="HG183" s="17"/>
      <c r="HH183" s="17"/>
      <c r="HI183" s="17"/>
      <c r="HJ183" s="17"/>
      <c r="HK183" s="17"/>
      <c r="HL183" s="17"/>
      <c r="HM183" s="17"/>
      <c r="HN183" s="17"/>
      <c r="HO183" s="17"/>
      <c r="HP183" s="17"/>
      <c r="HQ183" s="17"/>
      <c r="HR183" s="17"/>
      <c r="HS183" s="17"/>
      <c r="HT183" s="17"/>
      <c r="HU183" s="17"/>
    </row>
    <row r="184" spans="2:229" s="18" customFormat="1" ht="22.5" x14ac:dyDescent="0.2">
      <c r="B184" s="40" t="s">
        <v>462</v>
      </c>
      <c r="C184" s="14" t="s">
        <v>709</v>
      </c>
      <c r="D184" s="137" t="s">
        <v>5</v>
      </c>
      <c r="E184" s="144">
        <v>18</v>
      </c>
      <c r="F184" s="144" t="s">
        <v>2</v>
      </c>
      <c r="G184" s="137" t="s">
        <v>22</v>
      </c>
      <c r="H184" s="15" t="s">
        <v>710</v>
      </c>
      <c r="I184" s="139">
        <v>53.67</v>
      </c>
      <c r="J184" s="140">
        <f t="shared" si="39"/>
        <v>966.06000000000006</v>
      </c>
      <c r="K184" s="16"/>
      <c r="L184" s="16">
        <f t="shared" si="36"/>
        <v>0</v>
      </c>
      <c r="M184" s="122"/>
      <c r="N184" s="16">
        <f t="shared" si="37"/>
        <v>0</v>
      </c>
      <c r="O184" s="16"/>
      <c r="P184" s="16">
        <f t="shared" si="38"/>
        <v>0</v>
      </c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  <c r="DH184" s="17"/>
      <c r="DI184" s="17"/>
      <c r="DJ184" s="17"/>
      <c r="DK184" s="17"/>
      <c r="DL184" s="17"/>
      <c r="DM184" s="17"/>
      <c r="DN184" s="17"/>
      <c r="DO184" s="17"/>
      <c r="DP184" s="17"/>
      <c r="DQ184" s="17"/>
      <c r="DR184" s="17"/>
      <c r="DS184" s="17"/>
      <c r="DT184" s="17"/>
      <c r="DU184" s="17"/>
      <c r="DV184" s="17"/>
      <c r="DW184" s="17"/>
      <c r="DX184" s="17"/>
      <c r="DY184" s="17"/>
      <c r="DZ184" s="17"/>
      <c r="EA184" s="17"/>
      <c r="EB184" s="17"/>
      <c r="EC184" s="17"/>
      <c r="ED184" s="17"/>
      <c r="EE184" s="17"/>
      <c r="EF184" s="17"/>
      <c r="EG184" s="17"/>
      <c r="EH184" s="17"/>
      <c r="EI184" s="17"/>
      <c r="EJ184" s="17"/>
      <c r="EK184" s="17"/>
      <c r="EL184" s="17"/>
      <c r="EM184" s="17"/>
      <c r="EN184" s="17"/>
      <c r="EO184" s="17"/>
      <c r="EP184" s="17"/>
      <c r="EQ184" s="17"/>
      <c r="ER184" s="17"/>
      <c r="ES184" s="17"/>
      <c r="ET184" s="17"/>
      <c r="EU184" s="17"/>
      <c r="EV184" s="17"/>
      <c r="EW184" s="17"/>
      <c r="EX184" s="17"/>
      <c r="EY184" s="17"/>
      <c r="EZ184" s="17"/>
      <c r="FA184" s="17"/>
      <c r="FB184" s="17"/>
      <c r="FC184" s="17"/>
      <c r="FD184" s="17"/>
      <c r="FE184" s="17"/>
      <c r="FF184" s="17"/>
      <c r="FG184" s="17"/>
      <c r="FH184" s="17"/>
      <c r="FI184" s="17"/>
      <c r="FJ184" s="17"/>
      <c r="FK184" s="17"/>
      <c r="FL184" s="17"/>
      <c r="FM184" s="17"/>
      <c r="FN184" s="17"/>
      <c r="FO184" s="17"/>
      <c r="FP184" s="17"/>
      <c r="FQ184" s="17"/>
      <c r="FR184" s="17"/>
      <c r="FS184" s="17"/>
      <c r="FT184" s="17"/>
      <c r="FU184" s="17"/>
      <c r="FV184" s="17"/>
      <c r="FW184" s="17"/>
      <c r="FX184" s="17"/>
      <c r="FY184" s="17"/>
      <c r="FZ184" s="17"/>
      <c r="GA184" s="17"/>
      <c r="GB184" s="17"/>
      <c r="GC184" s="17"/>
      <c r="GD184" s="17"/>
      <c r="GE184" s="17"/>
      <c r="GF184" s="17"/>
      <c r="GG184" s="17"/>
      <c r="GH184" s="17"/>
      <c r="GI184" s="17"/>
      <c r="GJ184" s="17"/>
      <c r="GK184" s="17"/>
      <c r="GL184" s="17"/>
      <c r="GM184" s="17"/>
      <c r="GN184" s="17"/>
      <c r="GO184" s="17"/>
      <c r="GP184" s="17"/>
      <c r="GQ184" s="17"/>
      <c r="GR184" s="17"/>
      <c r="GS184" s="17"/>
      <c r="GT184" s="17"/>
      <c r="GU184" s="17"/>
      <c r="GV184" s="17"/>
      <c r="GW184" s="17"/>
      <c r="GX184" s="17"/>
      <c r="GY184" s="17"/>
      <c r="GZ184" s="17"/>
      <c r="HA184" s="17"/>
      <c r="HB184" s="17"/>
      <c r="HC184" s="17"/>
      <c r="HD184" s="17"/>
      <c r="HE184" s="17"/>
      <c r="HF184" s="17"/>
      <c r="HG184" s="17"/>
      <c r="HH184" s="17"/>
      <c r="HI184" s="17"/>
      <c r="HJ184" s="17"/>
      <c r="HK184" s="17"/>
      <c r="HL184" s="17"/>
      <c r="HM184" s="17"/>
      <c r="HN184" s="17"/>
      <c r="HO184" s="17"/>
      <c r="HP184" s="17"/>
      <c r="HQ184" s="17"/>
      <c r="HR184" s="17"/>
      <c r="HS184" s="17"/>
      <c r="HT184" s="17"/>
      <c r="HU184" s="17"/>
    </row>
    <row r="185" spans="2:229" s="18" customFormat="1" ht="22.5" x14ac:dyDescent="0.2">
      <c r="B185" s="40" t="s">
        <v>463</v>
      </c>
      <c r="C185" s="14" t="s">
        <v>149</v>
      </c>
      <c r="D185" s="137" t="s">
        <v>5</v>
      </c>
      <c r="E185" s="144">
        <v>70</v>
      </c>
      <c r="F185" s="144" t="s">
        <v>2</v>
      </c>
      <c r="G185" s="137" t="s">
        <v>22</v>
      </c>
      <c r="H185" s="15" t="s">
        <v>150</v>
      </c>
      <c r="I185" s="139">
        <v>84.84</v>
      </c>
      <c r="J185" s="140">
        <f t="shared" si="39"/>
        <v>5938.8</v>
      </c>
      <c r="K185" s="16"/>
      <c r="L185" s="16">
        <f t="shared" si="36"/>
        <v>0</v>
      </c>
      <c r="M185" s="122"/>
      <c r="N185" s="16">
        <f t="shared" si="37"/>
        <v>0</v>
      </c>
      <c r="O185" s="16"/>
      <c r="P185" s="16">
        <f t="shared" si="38"/>
        <v>0</v>
      </c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  <c r="DH185" s="17"/>
      <c r="DI185" s="17"/>
      <c r="DJ185" s="17"/>
      <c r="DK185" s="17"/>
      <c r="DL185" s="17"/>
      <c r="DM185" s="17"/>
      <c r="DN185" s="17"/>
      <c r="DO185" s="17"/>
      <c r="DP185" s="17"/>
      <c r="DQ185" s="17"/>
      <c r="DR185" s="17"/>
      <c r="DS185" s="17"/>
      <c r="DT185" s="17"/>
      <c r="DU185" s="17"/>
      <c r="DV185" s="17"/>
      <c r="DW185" s="17"/>
      <c r="DX185" s="17"/>
      <c r="DY185" s="17"/>
      <c r="DZ185" s="17"/>
      <c r="EA185" s="17"/>
      <c r="EB185" s="17"/>
      <c r="EC185" s="17"/>
      <c r="ED185" s="17"/>
      <c r="EE185" s="17"/>
      <c r="EF185" s="17"/>
      <c r="EG185" s="17"/>
      <c r="EH185" s="17"/>
      <c r="EI185" s="17"/>
      <c r="EJ185" s="17"/>
      <c r="EK185" s="17"/>
      <c r="EL185" s="17"/>
      <c r="EM185" s="17"/>
      <c r="EN185" s="17"/>
      <c r="EO185" s="17"/>
      <c r="EP185" s="17"/>
      <c r="EQ185" s="17"/>
      <c r="ER185" s="17"/>
      <c r="ES185" s="17"/>
      <c r="ET185" s="17"/>
      <c r="EU185" s="17"/>
      <c r="EV185" s="17"/>
      <c r="EW185" s="17"/>
      <c r="EX185" s="17"/>
      <c r="EY185" s="17"/>
      <c r="EZ185" s="17"/>
      <c r="FA185" s="17"/>
      <c r="FB185" s="17"/>
      <c r="FC185" s="17"/>
      <c r="FD185" s="17"/>
      <c r="FE185" s="17"/>
      <c r="FF185" s="17"/>
      <c r="FG185" s="17"/>
      <c r="FH185" s="17"/>
      <c r="FI185" s="17"/>
      <c r="FJ185" s="17"/>
      <c r="FK185" s="17"/>
      <c r="FL185" s="17"/>
      <c r="FM185" s="17"/>
      <c r="FN185" s="17"/>
      <c r="FO185" s="17"/>
      <c r="FP185" s="17"/>
      <c r="FQ185" s="17"/>
      <c r="FR185" s="17"/>
      <c r="FS185" s="17"/>
      <c r="FT185" s="17"/>
      <c r="FU185" s="17"/>
      <c r="FV185" s="17"/>
      <c r="FW185" s="17"/>
      <c r="FX185" s="17"/>
      <c r="FY185" s="17"/>
      <c r="FZ185" s="17"/>
      <c r="GA185" s="17"/>
      <c r="GB185" s="17"/>
      <c r="GC185" s="17"/>
      <c r="GD185" s="17"/>
      <c r="GE185" s="17"/>
      <c r="GF185" s="17"/>
      <c r="GG185" s="17"/>
      <c r="GH185" s="17"/>
      <c r="GI185" s="17"/>
      <c r="GJ185" s="17"/>
      <c r="GK185" s="17"/>
      <c r="GL185" s="17"/>
      <c r="GM185" s="17"/>
      <c r="GN185" s="17"/>
      <c r="GO185" s="17"/>
      <c r="GP185" s="17"/>
      <c r="GQ185" s="17"/>
      <c r="GR185" s="17"/>
      <c r="GS185" s="17"/>
      <c r="GT185" s="17"/>
      <c r="GU185" s="17"/>
      <c r="GV185" s="17"/>
      <c r="GW185" s="17"/>
      <c r="GX185" s="17"/>
      <c r="GY185" s="17"/>
      <c r="GZ185" s="17"/>
      <c r="HA185" s="17"/>
      <c r="HB185" s="17"/>
      <c r="HC185" s="17"/>
      <c r="HD185" s="17"/>
      <c r="HE185" s="17"/>
      <c r="HF185" s="17"/>
      <c r="HG185" s="17"/>
      <c r="HH185" s="17"/>
      <c r="HI185" s="17"/>
      <c r="HJ185" s="17"/>
      <c r="HK185" s="17"/>
      <c r="HL185" s="17"/>
      <c r="HM185" s="17"/>
      <c r="HN185" s="17"/>
      <c r="HO185" s="17"/>
      <c r="HP185" s="17"/>
      <c r="HQ185" s="17"/>
      <c r="HR185" s="17"/>
      <c r="HS185" s="17"/>
      <c r="HT185" s="17"/>
      <c r="HU185" s="17"/>
    </row>
    <row r="186" spans="2:229" s="18" customFormat="1" ht="20.100000000000001" customHeight="1" x14ac:dyDescent="0.2">
      <c r="B186" s="49" t="s">
        <v>564</v>
      </c>
      <c r="C186" s="51" t="s">
        <v>67</v>
      </c>
      <c r="D186" s="137" t="s">
        <v>5</v>
      </c>
      <c r="E186" s="137">
        <v>103.52</v>
      </c>
      <c r="F186" s="137" t="s">
        <v>30</v>
      </c>
      <c r="G186" s="137" t="s">
        <v>22</v>
      </c>
      <c r="H186" s="15" t="s">
        <v>68</v>
      </c>
      <c r="I186" s="139">
        <v>44.98</v>
      </c>
      <c r="J186" s="140">
        <f t="shared" si="39"/>
        <v>4656.3295999999991</v>
      </c>
      <c r="K186" s="16"/>
      <c r="L186" s="16">
        <f t="shared" si="36"/>
        <v>0</v>
      </c>
      <c r="M186" s="122"/>
      <c r="N186" s="16">
        <f t="shared" si="37"/>
        <v>0</v>
      </c>
      <c r="O186" s="16"/>
      <c r="P186" s="16">
        <f t="shared" si="38"/>
        <v>0</v>
      </c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  <c r="DH186" s="17"/>
      <c r="DI186" s="17"/>
      <c r="DJ186" s="17"/>
      <c r="DK186" s="17"/>
      <c r="DL186" s="17"/>
      <c r="DM186" s="17"/>
      <c r="DN186" s="17"/>
      <c r="DO186" s="17"/>
      <c r="DP186" s="17"/>
      <c r="DQ186" s="17"/>
      <c r="DR186" s="17"/>
      <c r="DS186" s="17"/>
      <c r="DT186" s="17"/>
      <c r="DU186" s="17"/>
      <c r="DV186" s="17"/>
      <c r="DW186" s="17"/>
      <c r="DX186" s="17"/>
      <c r="DY186" s="17"/>
      <c r="DZ186" s="17"/>
      <c r="EA186" s="17"/>
      <c r="EB186" s="17"/>
      <c r="EC186" s="17"/>
      <c r="ED186" s="17"/>
      <c r="EE186" s="17"/>
      <c r="EF186" s="17"/>
      <c r="EG186" s="17"/>
      <c r="EH186" s="17"/>
      <c r="EI186" s="17"/>
      <c r="EJ186" s="17"/>
      <c r="EK186" s="17"/>
      <c r="EL186" s="17"/>
      <c r="EM186" s="17"/>
      <c r="EN186" s="17"/>
      <c r="EO186" s="17"/>
      <c r="EP186" s="17"/>
      <c r="EQ186" s="17"/>
      <c r="ER186" s="17"/>
      <c r="ES186" s="17"/>
      <c r="ET186" s="17"/>
      <c r="EU186" s="17"/>
      <c r="EV186" s="17"/>
      <c r="EW186" s="17"/>
      <c r="EX186" s="17"/>
      <c r="EY186" s="17"/>
      <c r="EZ186" s="17"/>
      <c r="FA186" s="17"/>
      <c r="FB186" s="17"/>
      <c r="FC186" s="17"/>
      <c r="FD186" s="17"/>
      <c r="FE186" s="17"/>
      <c r="FF186" s="17"/>
      <c r="FG186" s="17"/>
      <c r="FH186" s="17"/>
      <c r="FI186" s="17"/>
      <c r="FJ186" s="17"/>
      <c r="FK186" s="17"/>
      <c r="FL186" s="17"/>
      <c r="FM186" s="17"/>
      <c r="FN186" s="17"/>
      <c r="FO186" s="17"/>
      <c r="FP186" s="17"/>
      <c r="FQ186" s="17"/>
      <c r="FR186" s="17"/>
      <c r="FS186" s="17"/>
      <c r="FT186" s="17"/>
      <c r="FU186" s="17"/>
      <c r="FV186" s="17"/>
      <c r="FW186" s="17"/>
      <c r="FX186" s="17"/>
      <c r="FY186" s="17"/>
      <c r="FZ186" s="17"/>
      <c r="GA186" s="17"/>
      <c r="GB186" s="17"/>
      <c r="GC186" s="17"/>
      <c r="GD186" s="17"/>
      <c r="GE186" s="17"/>
      <c r="GF186" s="17"/>
      <c r="GG186" s="17"/>
      <c r="GH186" s="17"/>
      <c r="GI186" s="17"/>
      <c r="GJ186" s="17"/>
      <c r="GK186" s="17"/>
      <c r="GL186" s="17"/>
      <c r="GM186" s="17"/>
      <c r="GN186" s="17"/>
      <c r="GO186" s="17"/>
      <c r="GP186" s="17"/>
      <c r="GQ186" s="17"/>
      <c r="GR186" s="17"/>
      <c r="GS186" s="17"/>
      <c r="GT186" s="17"/>
      <c r="GU186" s="17"/>
      <c r="GV186" s="17"/>
      <c r="GW186" s="17"/>
      <c r="GX186" s="17"/>
      <c r="GY186" s="17"/>
      <c r="GZ186" s="17"/>
      <c r="HA186" s="17"/>
      <c r="HB186" s="17"/>
      <c r="HC186" s="17"/>
      <c r="HD186" s="17"/>
      <c r="HE186" s="17"/>
      <c r="HF186" s="17"/>
      <c r="HG186" s="17"/>
      <c r="HH186" s="17"/>
      <c r="HI186" s="17"/>
      <c r="HJ186" s="17"/>
      <c r="HK186" s="17"/>
      <c r="HL186" s="17"/>
      <c r="HM186" s="17"/>
      <c r="HN186" s="17"/>
      <c r="HO186" s="17"/>
      <c r="HP186" s="17"/>
      <c r="HQ186" s="17"/>
      <c r="HR186" s="17"/>
      <c r="HS186" s="17"/>
      <c r="HT186" s="17"/>
      <c r="HU186" s="17"/>
    </row>
    <row r="187" spans="2:229" ht="20.25" customHeight="1" x14ac:dyDescent="0.2">
      <c r="B187" s="41"/>
      <c r="C187" s="25" t="s">
        <v>69</v>
      </c>
      <c r="D187" s="26"/>
      <c r="E187" s="27"/>
      <c r="F187" s="26"/>
      <c r="G187" s="26"/>
      <c r="H187" s="26"/>
      <c r="I187" s="26"/>
      <c r="J187" s="113">
        <f>SUBTOTAL(9,J176:J186)</f>
        <v>54826.619599999998</v>
      </c>
      <c r="K187" s="26"/>
      <c r="L187" s="118">
        <f>SUBTOTAL(9,L176:L186)</f>
        <v>0</v>
      </c>
      <c r="M187" s="124"/>
      <c r="N187" s="118">
        <f>SUBTOTAL(9,N176:N186)</f>
        <v>0</v>
      </c>
      <c r="O187" s="26"/>
      <c r="P187" s="118">
        <f>SUBTOTAL(9,P176:P186)</f>
        <v>0</v>
      </c>
    </row>
    <row r="188" spans="2:229" x14ac:dyDescent="0.2">
      <c r="B188" s="32" t="s">
        <v>465</v>
      </c>
      <c r="C188" s="28" t="s">
        <v>451</v>
      </c>
      <c r="D188" s="36"/>
      <c r="E188" s="36"/>
      <c r="F188" s="36"/>
      <c r="G188" s="36"/>
      <c r="H188" s="36"/>
      <c r="I188" s="36"/>
      <c r="J188" s="111"/>
      <c r="K188" s="36"/>
      <c r="L188" s="36"/>
      <c r="M188" s="123"/>
      <c r="N188" s="36"/>
      <c r="O188" s="36"/>
      <c r="P188" s="36"/>
    </row>
    <row r="189" spans="2:229" ht="20.100000000000001" customHeight="1" x14ac:dyDescent="0.2">
      <c r="B189" s="67" t="s">
        <v>466</v>
      </c>
      <c r="C189" s="19" t="s">
        <v>97</v>
      </c>
      <c r="D189" s="66" t="s">
        <v>5</v>
      </c>
      <c r="E189" s="66">
        <v>4</v>
      </c>
      <c r="F189" s="66" t="s">
        <v>6</v>
      </c>
      <c r="G189" s="66" t="s">
        <v>22</v>
      </c>
      <c r="H189" s="15" t="s">
        <v>98</v>
      </c>
      <c r="I189" s="16">
        <v>59.17</v>
      </c>
      <c r="J189" s="112">
        <f>I189*E189</f>
        <v>236.68</v>
      </c>
      <c r="K189" s="16"/>
      <c r="L189" s="16">
        <f t="shared" ref="L189:L199" si="40">ROUND(K189*$I189,2)</f>
        <v>0</v>
      </c>
      <c r="M189" s="122"/>
      <c r="N189" s="16">
        <f t="shared" ref="N189:N199" si="41">ROUND(M189*$I189,2)</f>
        <v>0</v>
      </c>
      <c r="O189" s="16"/>
      <c r="P189" s="16">
        <f t="shared" ref="P189:P199" si="42">ROUND(O189*$I189,2)</f>
        <v>0</v>
      </c>
    </row>
    <row r="190" spans="2:229" ht="20.100000000000001" customHeight="1" x14ac:dyDescent="0.2">
      <c r="B190" s="67" t="s">
        <v>467</v>
      </c>
      <c r="C190" s="19" t="s">
        <v>99</v>
      </c>
      <c r="D190" s="66" t="s">
        <v>5</v>
      </c>
      <c r="E190" s="66">
        <v>2</v>
      </c>
      <c r="F190" s="66" t="s">
        <v>6</v>
      </c>
      <c r="G190" s="66" t="s">
        <v>22</v>
      </c>
      <c r="H190" s="15" t="s">
        <v>100</v>
      </c>
      <c r="I190" s="16">
        <v>45.95</v>
      </c>
      <c r="J190" s="112">
        <f t="shared" ref="J190:J199" si="43">I190*E190</f>
        <v>91.9</v>
      </c>
      <c r="K190" s="16"/>
      <c r="L190" s="16">
        <f t="shared" si="40"/>
        <v>0</v>
      </c>
      <c r="M190" s="122"/>
      <c r="N190" s="16">
        <f t="shared" si="41"/>
        <v>0</v>
      </c>
      <c r="O190" s="16"/>
      <c r="P190" s="16">
        <f t="shared" si="42"/>
        <v>0</v>
      </c>
    </row>
    <row r="191" spans="2:229" ht="20.100000000000001" customHeight="1" x14ac:dyDescent="0.2">
      <c r="B191" s="67" t="s">
        <v>468</v>
      </c>
      <c r="C191" s="7" t="s">
        <v>101</v>
      </c>
      <c r="D191" s="66" t="s">
        <v>5</v>
      </c>
      <c r="E191" s="66">
        <v>4</v>
      </c>
      <c r="F191" s="66" t="s">
        <v>6</v>
      </c>
      <c r="G191" s="66" t="s">
        <v>22</v>
      </c>
      <c r="H191" s="15" t="s">
        <v>102</v>
      </c>
      <c r="I191" s="16">
        <v>154.25</v>
      </c>
      <c r="J191" s="112">
        <f t="shared" si="43"/>
        <v>617</v>
      </c>
      <c r="K191" s="16"/>
      <c r="L191" s="16">
        <f t="shared" si="40"/>
        <v>0</v>
      </c>
      <c r="M191" s="122"/>
      <c r="N191" s="16">
        <f t="shared" si="41"/>
        <v>0</v>
      </c>
      <c r="O191" s="16"/>
      <c r="P191" s="16">
        <f t="shared" si="42"/>
        <v>0</v>
      </c>
    </row>
    <row r="192" spans="2:229" ht="20.100000000000001" customHeight="1" x14ac:dyDescent="0.2">
      <c r="B192" s="67" t="s">
        <v>469</v>
      </c>
      <c r="C192" s="19" t="s">
        <v>103</v>
      </c>
      <c r="D192" s="66" t="s">
        <v>5</v>
      </c>
      <c r="E192" s="66">
        <v>28</v>
      </c>
      <c r="F192" s="66" t="s">
        <v>6</v>
      </c>
      <c r="G192" s="66" t="s">
        <v>22</v>
      </c>
      <c r="H192" s="15" t="s">
        <v>104</v>
      </c>
      <c r="I192" s="16">
        <v>245.17</v>
      </c>
      <c r="J192" s="112">
        <f t="shared" si="43"/>
        <v>6864.7599999999993</v>
      </c>
      <c r="K192" s="16"/>
      <c r="L192" s="16">
        <f t="shared" si="40"/>
        <v>0</v>
      </c>
      <c r="M192" s="122"/>
      <c r="N192" s="16">
        <f t="shared" si="41"/>
        <v>0</v>
      </c>
      <c r="O192" s="16"/>
      <c r="P192" s="16">
        <f t="shared" si="42"/>
        <v>0</v>
      </c>
    </row>
    <row r="193" spans="2:229" ht="20.100000000000001" customHeight="1" x14ac:dyDescent="0.2">
      <c r="B193" s="67" t="s">
        <v>470</v>
      </c>
      <c r="C193" s="19" t="s">
        <v>105</v>
      </c>
      <c r="D193" s="66" t="s">
        <v>5</v>
      </c>
      <c r="E193" s="66">
        <v>2</v>
      </c>
      <c r="F193" s="66" t="s">
        <v>6</v>
      </c>
      <c r="G193" s="66" t="s">
        <v>22</v>
      </c>
      <c r="H193" s="15" t="s">
        <v>106</v>
      </c>
      <c r="I193" s="16">
        <v>130.72999999999999</v>
      </c>
      <c r="J193" s="112">
        <f t="shared" si="43"/>
        <v>261.45999999999998</v>
      </c>
      <c r="K193" s="16"/>
      <c r="L193" s="16">
        <f t="shared" si="40"/>
        <v>0</v>
      </c>
      <c r="M193" s="122"/>
      <c r="N193" s="16">
        <f t="shared" si="41"/>
        <v>0</v>
      </c>
      <c r="O193" s="16"/>
      <c r="P193" s="16">
        <f t="shared" si="42"/>
        <v>0</v>
      </c>
    </row>
    <row r="194" spans="2:229" ht="20.100000000000001" customHeight="1" x14ac:dyDescent="0.2">
      <c r="B194" s="67" t="s">
        <v>471</v>
      </c>
      <c r="C194" s="7" t="s">
        <v>107</v>
      </c>
      <c r="D194" s="66" t="s">
        <v>5</v>
      </c>
      <c r="E194" s="66">
        <v>4</v>
      </c>
      <c r="F194" s="66" t="s">
        <v>6</v>
      </c>
      <c r="G194" s="66" t="s">
        <v>22</v>
      </c>
      <c r="H194" s="15" t="s">
        <v>108</v>
      </c>
      <c r="I194" s="16">
        <v>293.60000000000002</v>
      </c>
      <c r="J194" s="112">
        <f t="shared" si="43"/>
        <v>1174.4000000000001</v>
      </c>
      <c r="K194" s="16"/>
      <c r="L194" s="16">
        <f t="shared" si="40"/>
        <v>0</v>
      </c>
      <c r="M194" s="122"/>
      <c r="N194" s="16">
        <f t="shared" si="41"/>
        <v>0</v>
      </c>
      <c r="O194" s="16"/>
      <c r="P194" s="16">
        <f t="shared" si="42"/>
        <v>0</v>
      </c>
    </row>
    <row r="195" spans="2:229" ht="22.5" x14ac:dyDescent="0.2">
      <c r="B195" s="67" t="s">
        <v>472</v>
      </c>
      <c r="C195" s="7" t="s">
        <v>109</v>
      </c>
      <c r="D195" s="66" t="s">
        <v>5</v>
      </c>
      <c r="E195" s="66">
        <v>6</v>
      </c>
      <c r="F195" s="66" t="s">
        <v>6</v>
      </c>
      <c r="G195" s="66" t="s">
        <v>22</v>
      </c>
      <c r="H195" s="15" t="s">
        <v>110</v>
      </c>
      <c r="I195" s="16">
        <v>254.89</v>
      </c>
      <c r="J195" s="112">
        <f t="shared" si="43"/>
        <v>1529.34</v>
      </c>
      <c r="K195" s="16"/>
      <c r="L195" s="16">
        <f t="shared" si="40"/>
        <v>0</v>
      </c>
      <c r="M195" s="122"/>
      <c r="N195" s="16">
        <f t="shared" si="41"/>
        <v>0</v>
      </c>
      <c r="O195" s="16"/>
      <c r="P195" s="16">
        <f t="shared" si="42"/>
        <v>0</v>
      </c>
    </row>
    <row r="196" spans="2:229" ht="22.5" x14ac:dyDescent="0.2">
      <c r="B196" s="67" t="s">
        <v>473</v>
      </c>
      <c r="C196" s="7" t="s">
        <v>111</v>
      </c>
      <c r="D196" s="66" t="s">
        <v>5</v>
      </c>
      <c r="E196" s="66">
        <v>22</v>
      </c>
      <c r="F196" s="66" t="s">
        <v>6</v>
      </c>
      <c r="G196" s="66" t="s">
        <v>22</v>
      </c>
      <c r="H196" s="15" t="s">
        <v>112</v>
      </c>
      <c r="I196" s="16">
        <v>222.8</v>
      </c>
      <c r="J196" s="112">
        <f t="shared" si="43"/>
        <v>4901.6000000000004</v>
      </c>
      <c r="K196" s="16"/>
      <c r="L196" s="16">
        <f t="shared" si="40"/>
        <v>0</v>
      </c>
      <c r="M196" s="122"/>
      <c r="N196" s="16">
        <f t="shared" si="41"/>
        <v>0</v>
      </c>
      <c r="O196" s="16"/>
      <c r="P196" s="16">
        <f t="shared" si="42"/>
        <v>0</v>
      </c>
    </row>
    <row r="197" spans="2:229" ht="20.100000000000001" customHeight="1" x14ac:dyDescent="0.2">
      <c r="B197" s="67" t="s">
        <v>474</v>
      </c>
      <c r="C197" s="19" t="s">
        <v>113</v>
      </c>
      <c r="D197" s="66" t="s">
        <v>5</v>
      </c>
      <c r="E197" s="66">
        <v>5</v>
      </c>
      <c r="F197" s="66" t="s">
        <v>6</v>
      </c>
      <c r="G197" s="66" t="s">
        <v>22</v>
      </c>
      <c r="H197" s="15" t="s">
        <v>114</v>
      </c>
      <c r="I197" s="16">
        <v>421.16</v>
      </c>
      <c r="J197" s="112">
        <f t="shared" si="43"/>
        <v>2105.8000000000002</v>
      </c>
      <c r="K197" s="16"/>
      <c r="L197" s="16">
        <f t="shared" si="40"/>
        <v>0</v>
      </c>
      <c r="M197" s="122"/>
      <c r="N197" s="16">
        <f t="shared" si="41"/>
        <v>0</v>
      </c>
      <c r="O197" s="16"/>
      <c r="P197" s="16">
        <f t="shared" si="42"/>
        <v>0</v>
      </c>
    </row>
    <row r="198" spans="2:229" ht="20.100000000000001" customHeight="1" x14ac:dyDescent="0.2">
      <c r="B198" s="67" t="s">
        <v>475</v>
      </c>
      <c r="C198" s="19" t="s">
        <v>115</v>
      </c>
      <c r="D198" s="66" t="s">
        <v>5</v>
      </c>
      <c r="E198" s="66">
        <v>25</v>
      </c>
      <c r="F198" s="66" t="s">
        <v>6</v>
      </c>
      <c r="G198" s="66" t="s">
        <v>22</v>
      </c>
      <c r="H198" s="15" t="s">
        <v>116</v>
      </c>
      <c r="I198" s="16">
        <v>404.04</v>
      </c>
      <c r="J198" s="112">
        <f t="shared" si="43"/>
        <v>10101</v>
      </c>
      <c r="K198" s="16"/>
      <c r="L198" s="16">
        <f t="shared" si="40"/>
        <v>0</v>
      </c>
      <c r="M198" s="122"/>
      <c r="N198" s="16">
        <f t="shared" si="41"/>
        <v>0</v>
      </c>
      <c r="O198" s="16"/>
      <c r="P198" s="16">
        <f t="shared" si="42"/>
        <v>0</v>
      </c>
    </row>
    <row r="199" spans="2:229" ht="20.100000000000001" customHeight="1" x14ac:dyDescent="0.2">
      <c r="B199" s="67" t="s">
        <v>637</v>
      </c>
      <c r="C199" s="19" t="s">
        <v>636</v>
      </c>
      <c r="D199" s="66" t="s">
        <v>5</v>
      </c>
      <c r="E199" s="66">
        <v>2</v>
      </c>
      <c r="F199" s="66" t="s">
        <v>6</v>
      </c>
      <c r="G199" s="66" t="s">
        <v>22</v>
      </c>
      <c r="H199" s="15" t="s">
        <v>638</v>
      </c>
      <c r="I199" s="16">
        <v>674.78</v>
      </c>
      <c r="J199" s="112">
        <f t="shared" si="43"/>
        <v>1349.56</v>
      </c>
      <c r="K199" s="16"/>
      <c r="L199" s="16">
        <f t="shared" si="40"/>
        <v>0</v>
      </c>
      <c r="M199" s="122"/>
      <c r="N199" s="16">
        <f t="shared" si="41"/>
        <v>0</v>
      </c>
      <c r="O199" s="16"/>
      <c r="P199" s="16">
        <f t="shared" si="42"/>
        <v>0</v>
      </c>
    </row>
    <row r="200" spans="2:229" ht="20.100000000000001" customHeight="1" x14ac:dyDescent="0.2">
      <c r="B200" s="67"/>
      <c r="C200" s="25" t="s">
        <v>69</v>
      </c>
      <c r="D200" s="66"/>
      <c r="E200" s="66"/>
      <c r="F200" s="66"/>
      <c r="G200" s="66"/>
      <c r="H200" s="15"/>
      <c r="I200" s="16"/>
      <c r="J200" s="113">
        <f>SUBTOTAL(9,J189:J199)</f>
        <v>29233.5</v>
      </c>
      <c r="K200" s="16"/>
      <c r="L200" s="118">
        <f>SUBTOTAL(9,L189:L199)</f>
        <v>0</v>
      </c>
      <c r="M200" s="122"/>
      <c r="N200" s="118">
        <f>SUBTOTAL(9,N189:N199)</f>
        <v>0</v>
      </c>
      <c r="O200" s="16"/>
      <c r="P200" s="118">
        <f>SUBTOTAL(9,P189:P199)</f>
        <v>0</v>
      </c>
    </row>
    <row r="201" spans="2:229" x14ac:dyDescent="0.2">
      <c r="B201" s="32" t="s">
        <v>569</v>
      </c>
      <c r="C201" s="28" t="s">
        <v>568</v>
      </c>
      <c r="D201" s="36"/>
      <c r="E201" s="36"/>
      <c r="F201" s="36"/>
      <c r="G201" s="36"/>
      <c r="H201" s="36"/>
      <c r="I201" s="36"/>
      <c r="J201" s="111"/>
      <c r="K201" s="36"/>
      <c r="L201" s="36"/>
      <c r="M201" s="123"/>
      <c r="N201" s="36"/>
      <c r="O201" s="36"/>
      <c r="P201" s="36"/>
    </row>
    <row r="202" spans="2:229" s="18" customFormat="1" ht="22.5" x14ac:dyDescent="0.2">
      <c r="B202" s="67" t="s">
        <v>570</v>
      </c>
      <c r="C202" s="7" t="s">
        <v>335</v>
      </c>
      <c r="D202" s="66" t="s">
        <v>5</v>
      </c>
      <c r="E202" s="66">
        <v>14</v>
      </c>
      <c r="F202" s="66" t="s">
        <v>6</v>
      </c>
      <c r="G202" s="2" t="s">
        <v>22</v>
      </c>
      <c r="H202" s="15" t="s">
        <v>336</v>
      </c>
      <c r="I202" s="16">
        <v>49.64</v>
      </c>
      <c r="J202" s="112">
        <f>I202*E202</f>
        <v>694.96</v>
      </c>
      <c r="K202" s="16"/>
      <c r="L202" s="16">
        <f>ROUND(K202*$I202,2)</f>
        <v>0</v>
      </c>
      <c r="M202" s="122"/>
      <c r="N202" s="16">
        <f>ROUND(M202*$I202,2)</f>
        <v>0</v>
      </c>
      <c r="O202" s="16"/>
      <c r="P202" s="16">
        <f>ROUND(O202*$I202,2)</f>
        <v>0</v>
      </c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  <c r="DH202" s="17"/>
      <c r="DI202" s="17"/>
      <c r="DJ202" s="17"/>
      <c r="DK202" s="17"/>
      <c r="DL202" s="17"/>
      <c r="DM202" s="17"/>
      <c r="DN202" s="17"/>
      <c r="DO202" s="17"/>
      <c r="DP202" s="17"/>
      <c r="DQ202" s="17"/>
      <c r="DR202" s="17"/>
      <c r="DS202" s="17"/>
      <c r="DT202" s="17"/>
      <c r="DU202" s="17"/>
      <c r="DV202" s="17"/>
      <c r="DW202" s="17"/>
      <c r="DX202" s="17"/>
      <c r="DY202" s="17"/>
      <c r="DZ202" s="17"/>
      <c r="EA202" s="17"/>
      <c r="EB202" s="17"/>
      <c r="EC202" s="17"/>
      <c r="ED202" s="17"/>
      <c r="EE202" s="17"/>
      <c r="EF202" s="17"/>
      <c r="EG202" s="17"/>
      <c r="EH202" s="17"/>
      <c r="EI202" s="17"/>
      <c r="EJ202" s="17"/>
      <c r="EK202" s="17"/>
      <c r="EL202" s="17"/>
      <c r="EM202" s="17"/>
      <c r="EN202" s="17"/>
      <c r="EO202" s="17"/>
      <c r="EP202" s="17"/>
      <c r="EQ202" s="17"/>
      <c r="ER202" s="17"/>
      <c r="ES202" s="17"/>
      <c r="ET202" s="17"/>
      <c r="EU202" s="17"/>
      <c r="EV202" s="17"/>
      <c r="EW202" s="17"/>
      <c r="EX202" s="17"/>
      <c r="EY202" s="17"/>
      <c r="EZ202" s="17"/>
      <c r="FA202" s="17"/>
      <c r="FB202" s="17"/>
      <c r="FC202" s="17"/>
      <c r="FD202" s="17"/>
      <c r="FE202" s="17"/>
      <c r="FF202" s="17"/>
      <c r="FG202" s="17"/>
      <c r="FH202" s="17"/>
      <c r="FI202" s="17"/>
      <c r="FJ202" s="17"/>
      <c r="FK202" s="17"/>
      <c r="FL202" s="17"/>
      <c r="FM202" s="17"/>
      <c r="FN202" s="17"/>
      <c r="FO202" s="17"/>
      <c r="FP202" s="17"/>
      <c r="FQ202" s="17"/>
      <c r="FR202" s="17"/>
      <c r="FS202" s="17"/>
      <c r="FT202" s="17"/>
      <c r="FU202" s="17"/>
      <c r="FV202" s="17"/>
      <c r="FW202" s="17"/>
      <c r="FX202" s="17"/>
      <c r="FY202" s="17"/>
      <c r="FZ202" s="17"/>
      <c r="GA202" s="17"/>
      <c r="GB202" s="17"/>
      <c r="GC202" s="17"/>
      <c r="GD202" s="17"/>
      <c r="GE202" s="17"/>
      <c r="GF202" s="17"/>
      <c r="GG202" s="17"/>
      <c r="GH202" s="17"/>
      <c r="GI202" s="17"/>
      <c r="GJ202" s="17"/>
      <c r="GK202" s="17"/>
      <c r="GL202" s="17"/>
      <c r="GM202" s="17"/>
      <c r="GN202" s="17"/>
      <c r="GO202" s="17"/>
      <c r="GP202" s="17"/>
      <c r="GQ202" s="17"/>
      <c r="GR202" s="17"/>
      <c r="GS202" s="17"/>
      <c r="GT202" s="17"/>
      <c r="GU202" s="17"/>
      <c r="GV202" s="17"/>
      <c r="GW202" s="17"/>
      <c r="GX202" s="17"/>
      <c r="GY202" s="17"/>
      <c r="GZ202" s="17"/>
      <c r="HA202" s="17"/>
      <c r="HB202" s="17"/>
      <c r="HC202" s="17"/>
      <c r="HD202" s="17"/>
      <c r="HE202" s="17"/>
      <c r="HF202" s="17"/>
      <c r="HG202" s="17"/>
      <c r="HH202" s="17"/>
      <c r="HI202" s="17"/>
      <c r="HJ202" s="17"/>
      <c r="HK202" s="17"/>
      <c r="HL202" s="17"/>
      <c r="HM202" s="17"/>
      <c r="HN202" s="17"/>
      <c r="HO202" s="17"/>
      <c r="HP202" s="17"/>
      <c r="HQ202" s="17"/>
      <c r="HR202" s="17"/>
      <c r="HS202" s="17"/>
      <c r="HT202" s="17"/>
      <c r="HU202" s="17"/>
    </row>
    <row r="203" spans="2:229" s="18" customFormat="1" x14ac:dyDescent="0.2">
      <c r="B203" s="67" t="s">
        <v>571</v>
      </c>
      <c r="C203" s="7" t="s">
        <v>337</v>
      </c>
      <c r="D203" s="66" t="s">
        <v>5</v>
      </c>
      <c r="E203" s="66">
        <v>14</v>
      </c>
      <c r="F203" s="66" t="s">
        <v>6</v>
      </c>
      <c r="G203" s="2" t="s">
        <v>22</v>
      </c>
      <c r="H203" s="15" t="s">
        <v>338</v>
      </c>
      <c r="I203" s="16">
        <v>36.049999999999997</v>
      </c>
      <c r="J203" s="112">
        <f>I203*E203</f>
        <v>504.69999999999993</v>
      </c>
      <c r="K203" s="16"/>
      <c r="L203" s="16">
        <f>ROUND(K203*$I203,2)</f>
        <v>0</v>
      </c>
      <c r="M203" s="122"/>
      <c r="N203" s="16">
        <f>ROUND(M203*$I203,2)</f>
        <v>0</v>
      </c>
      <c r="O203" s="16"/>
      <c r="P203" s="16">
        <f>ROUND(O203*$I203,2)</f>
        <v>0</v>
      </c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  <c r="DH203" s="17"/>
      <c r="DI203" s="17"/>
      <c r="DJ203" s="17"/>
      <c r="DK203" s="17"/>
      <c r="DL203" s="17"/>
      <c r="DM203" s="17"/>
      <c r="DN203" s="17"/>
      <c r="DO203" s="17"/>
      <c r="DP203" s="17"/>
      <c r="DQ203" s="17"/>
      <c r="DR203" s="17"/>
      <c r="DS203" s="17"/>
      <c r="DT203" s="17"/>
      <c r="DU203" s="17"/>
      <c r="DV203" s="17"/>
      <c r="DW203" s="17"/>
      <c r="DX203" s="17"/>
      <c r="DY203" s="17"/>
      <c r="DZ203" s="17"/>
      <c r="EA203" s="17"/>
      <c r="EB203" s="17"/>
      <c r="EC203" s="17"/>
      <c r="ED203" s="17"/>
      <c r="EE203" s="17"/>
      <c r="EF203" s="17"/>
      <c r="EG203" s="17"/>
      <c r="EH203" s="17"/>
      <c r="EI203" s="17"/>
      <c r="EJ203" s="17"/>
      <c r="EK203" s="17"/>
      <c r="EL203" s="17"/>
      <c r="EM203" s="17"/>
      <c r="EN203" s="17"/>
      <c r="EO203" s="17"/>
      <c r="EP203" s="17"/>
      <c r="EQ203" s="17"/>
      <c r="ER203" s="17"/>
      <c r="ES203" s="17"/>
      <c r="ET203" s="17"/>
      <c r="EU203" s="17"/>
      <c r="EV203" s="17"/>
      <c r="EW203" s="17"/>
      <c r="EX203" s="17"/>
      <c r="EY203" s="17"/>
      <c r="EZ203" s="17"/>
      <c r="FA203" s="17"/>
      <c r="FB203" s="17"/>
      <c r="FC203" s="17"/>
      <c r="FD203" s="17"/>
      <c r="FE203" s="17"/>
      <c r="FF203" s="17"/>
      <c r="FG203" s="17"/>
      <c r="FH203" s="17"/>
      <c r="FI203" s="17"/>
      <c r="FJ203" s="17"/>
      <c r="FK203" s="17"/>
      <c r="FL203" s="17"/>
      <c r="FM203" s="17"/>
      <c r="FN203" s="17"/>
      <c r="FO203" s="17"/>
      <c r="FP203" s="17"/>
      <c r="FQ203" s="17"/>
      <c r="FR203" s="17"/>
      <c r="FS203" s="17"/>
      <c r="FT203" s="17"/>
      <c r="FU203" s="17"/>
      <c r="FV203" s="17"/>
      <c r="FW203" s="17"/>
      <c r="FX203" s="17"/>
      <c r="FY203" s="17"/>
      <c r="FZ203" s="17"/>
      <c r="GA203" s="17"/>
      <c r="GB203" s="17"/>
      <c r="GC203" s="17"/>
      <c r="GD203" s="17"/>
      <c r="GE203" s="17"/>
      <c r="GF203" s="17"/>
      <c r="GG203" s="17"/>
      <c r="GH203" s="17"/>
      <c r="GI203" s="17"/>
      <c r="GJ203" s="17"/>
      <c r="GK203" s="17"/>
      <c r="GL203" s="17"/>
      <c r="GM203" s="17"/>
      <c r="GN203" s="17"/>
      <c r="GO203" s="17"/>
      <c r="GP203" s="17"/>
      <c r="GQ203" s="17"/>
      <c r="GR203" s="17"/>
      <c r="GS203" s="17"/>
      <c r="GT203" s="17"/>
      <c r="GU203" s="17"/>
      <c r="GV203" s="17"/>
      <c r="GW203" s="17"/>
      <c r="GX203" s="17"/>
      <c r="GY203" s="17"/>
      <c r="GZ203" s="17"/>
      <c r="HA203" s="17"/>
      <c r="HB203" s="17"/>
      <c r="HC203" s="17"/>
      <c r="HD203" s="17"/>
      <c r="HE203" s="17"/>
      <c r="HF203" s="17"/>
      <c r="HG203" s="17"/>
      <c r="HH203" s="17"/>
      <c r="HI203" s="17"/>
      <c r="HJ203" s="17"/>
      <c r="HK203" s="17"/>
      <c r="HL203" s="17"/>
      <c r="HM203" s="17"/>
      <c r="HN203" s="17"/>
      <c r="HO203" s="17"/>
      <c r="HP203" s="17"/>
      <c r="HQ203" s="17"/>
      <c r="HR203" s="17"/>
      <c r="HS203" s="17"/>
      <c r="HT203" s="17"/>
      <c r="HU203" s="17"/>
    </row>
    <row r="204" spans="2:229" s="18" customFormat="1" x14ac:dyDescent="0.2">
      <c r="B204" s="67" t="s">
        <v>572</v>
      </c>
      <c r="C204" s="7" t="s">
        <v>339</v>
      </c>
      <c r="D204" s="66" t="s">
        <v>5</v>
      </c>
      <c r="E204" s="66">
        <v>29</v>
      </c>
      <c r="F204" s="66" t="s">
        <v>6</v>
      </c>
      <c r="G204" s="2" t="s">
        <v>22</v>
      </c>
      <c r="H204" s="15" t="s">
        <v>340</v>
      </c>
      <c r="I204" s="16">
        <v>49.11</v>
      </c>
      <c r="J204" s="112">
        <f>I204*E204</f>
        <v>1424.19</v>
      </c>
      <c r="K204" s="16"/>
      <c r="L204" s="16">
        <f>ROUND(K204*$I204,2)</f>
        <v>0</v>
      </c>
      <c r="M204" s="122"/>
      <c r="N204" s="16">
        <f>ROUND(M204*$I204,2)</f>
        <v>0</v>
      </c>
      <c r="O204" s="16"/>
      <c r="P204" s="16">
        <f>ROUND(O204*$I204,2)</f>
        <v>0</v>
      </c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  <c r="DH204" s="17"/>
      <c r="DI204" s="17"/>
      <c r="DJ204" s="17"/>
      <c r="DK204" s="17"/>
      <c r="DL204" s="17"/>
      <c r="DM204" s="17"/>
      <c r="DN204" s="17"/>
      <c r="DO204" s="17"/>
      <c r="DP204" s="17"/>
      <c r="DQ204" s="17"/>
      <c r="DR204" s="17"/>
      <c r="DS204" s="17"/>
      <c r="DT204" s="17"/>
      <c r="DU204" s="17"/>
      <c r="DV204" s="17"/>
      <c r="DW204" s="17"/>
      <c r="DX204" s="17"/>
      <c r="DY204" s="17"/>
      <c r="DZ204" s="17"/>
      <c r="EA204" s="17"/>
      <c r="EB204" s="17"/>
      <c r="EC204" s="17"/>
      <c r="ED204" s="17"/>
      <c r="EE204" s="17"/>
      <c r="EF204" s="17"/>
      <c r="EG204" s="17"/>
      <c r="EH204" s="17"/>
      <c r="EI204" s="17"/>
      <c r="EJ204" s="17"/>
      <c r="EK204" s="17"/>
      <c r="EL204" s="17"/>
      <c r="EM204" s="17"/>
      <c r="EN204" s="17"/>
      <c r="EO204" s="17"/>
      <c r="EP204" s="17"/>
      <c r="EQ204" s="17"/>
      <c r="ER204" s="17"/>
      <c r="ES204" s="17"/>
      <c r="ET204" s="17"/>
      <c r="EU204" s="17"/>
      <c r="EV204" s="17"/>
      <c r="EW204" s="17"/>
      <c r="EX204" s="17"/>
      <c r="EY204" s="17"/>
      <c r="EZ204" s="17"/>
      <c r="FA204" s="17"/>
      <c r="FB204" s="17"/>
      <c r="FC204" s="17"/>
      <c r="FD204" s="17"/>
      <c r="FE204" s="17"/>
      <c r="FF204" s="17"/>
      <c r="FG204" s="17"/>
      <c r="FH204" s="17"/>
      <c r="FI204" s="17"/>
      <c r="FJ204" s="17"/>
      <c r="FK204" s="17"/>
      <c r="FL204" s="17"/>
      <c r="FM204" s="17"/>
      <c r="FN204" s="17"/>
      <c r="FO204" s="17"/>
      <c r="FP204" s="17"/>
      <c r="FQ204" s="17"/>
      <c r="FR204" s="17"/>
      <c r="FS204" s="17"/>
      <c r="FT204" s="17"/>
      <c r="FU204" s="17"/>
      <c r="FV204" s="17"/>
      <c r="FW204" s="17"/>
      <c r="FX204" s="17"/>
      <c r="FY204" s="17"/>
      <c r="FZ204" s="17"/>
      <c r="GA204" s="17"/>
      <c r="GB204" s="17"/>
      <c r="GC204" s="17"/>
      <c r="GD204" s="17"/>
      <c r="GE204" s="17"/>
      <c r="GF204" s="17"/>
      <c r="GG204" s="17"/>
      <c r="GH204" s="17"/>
      <c r="GI204" s="17"/>
      <c r="GJ204" s="17"/>
      <c r="GK204" s="17"/>
      <c r="GL204" s="17"/>
      <c r="GM204" s="17"/>
      <c r="GN204" s="17"/>
      <c r="GO204" s="17"/>
      <c r="GP204" s="17"/>
      <c r="GQ204" s="17"/>
      <c r="GR204" s="17"/>
      <c r="GS204" s="17"/>
      <c r="GT204" s="17"/>
      <c r="GU204" s="17"/>
      <c r="GV204" s="17"/>
      <c r="GW204" s="17"/>
      <c r="GX204" s="17"/>
      <c r="GY204" s="17"/>
      <c r="GZ204" s="17"/>
      <c r="HA204" s="17"/>
      <c r="HB204" s="17"/>
      <c r="HC204" s="17"/>
      <c r="HD204" s="17"/>
      <c r="HE204" s="17"/>
      <c r="HF204" s="17"/>
      <c r="HG204" s="17"/>
      <c r="HH204" s="17"/>
      <c r="HI204" s="17"/>
      <c r="HJ204" s="17"/>
      <c r="HK204" s="17"/>
      <c r="HL204" s="17"/>
      <c r="HM204" s="17"/>
      <c r="HN204" s="17"/>
      <c r="HO204" s="17"/>
      <c r="HP204" s="17"/>
      <c r="HQ204" s="17"/>
      <c r="HR204" s="17"/>
      <c r="HS204" s="17"/>
      <c r="HT204" s="17"/>
      <c r="HU204" s="17"/>
    </row>
    <row r="205" spans="2:229" ht="20.100000000000001" customHeight="1" x14ac:dyDescent="0.2">
      <c r="B205" s="67"/>
      <c r="C205" s="25" t="s">
        <v>69</v>
      </c>
      <c r="D205" s="66"/>
      <c r="E205" s="66"/>
      <c r="F205" s="66"/>
      <c r="G205" s="66"/>
      <c r="H205" s="15"/>
      <c r="I205" s="16"/>
      <c r="J205" s="113">
        <f>SUBTOTAL(9,J202:J204)</f>
        <v>2623.85</v>
      </c>
      <c r="K205" s="16"/>
      <c r="L205" s="118">
        <f>SUBTOTAL(9,L202:L204)</f>
        <v>0</v>
      </c>
      <c r="M205" s="122"/>
      <c r="N205" s="118">
        <f>SUBTOTAL(9,N202:N204)</f>
        <v>0</v>
      </c>
      <c r="O205" s="16"/>
      <c r="P205" s="118">
        <f>SUBTOTAL(9,P202:P204)</f>
        <v>0</v>
      </c>
    </row>
    <row r="206" spans="2:229" s="4" customFormat="1" ht="24" customHeight="1" x14ac:dyDescent="0.2">
      <c r="B206" s="32">
        <v>7</v>
      </c>
      <c r="C206" s="36" t="s">
        <v>476</v>
      </c>
      <c r="D206" s="36" t="s">
        <v>5</v>
      </c>
      <c r="E206" s="36"/>
      <c r="F206" s="36"/>
      <c r="G206" s="36" t="s">
        <v>3</v>
      </c>
      <c r="H206" s="36" t="s">
        <v>3</v>
      </c>
      <c r="I206" s="36" t="s">
        <v>3</v>
      </c>
      <c r="J206" s="135">
        <f>J210+J213+J239+J247+J260</f>
        <v>38095.19000000001</v>
      </c>
      <c r="K206" s="36"/>
      <c r="L206" s="36" t="s">
        <v>3</v>
      </c>
      <c r="M206" s="123"/>
      <c r="N206" s="36" t="s">
        <v>3</v>
      </c>
      <c r="O206" s="36"/>
      <c r="P206" s="36" t="s">
        <v>3</v>
      </c>
    </row>
    <row r="207" spans="2:229" x14ac:dyDescent="0.2">
      <c r="B207" s="32" t="s">
        <v>481</v>
      </c>
      <c r="C207" s="28" t="s">
        <v>477</v>
      </c>
      <c r="D207" s="36"/>
      <c r="E207" s="36"/>
      <c r="F207" s="36"/>
      <c r="G207" s="36"/>
      <c r="H207" s="36"/>
      <c r="I207" s="36"/>
      <c r="J207" s="111"/>
      <c r="K207" s="36"/>
      <c r="L207" s="36"/>
      <c r="M207" s="123"/>
      <c r="N207" s="36"/>
      <c r="O207" s="36"/>
      <c r="P207" s="36"/>
    </row>
    <row r="208" spans="2:229" customFormat="1" x14ac:dyDescent="0.2">
      <c r="B208" s="42" t="s">
        <v>921</v>
      </c>
      <c r="C208" s="7" t="s">
        <v>587</v>
      </c>
      <c r="D208" s="2" t="s">
        <v>3</v>
      </c>
      <c r="E208" s="8">
        <v>29</v>
      </c>
      <c r="F208" s="8" t="s">
        <v>6</v>
      </c>
      <c r="G208" s="2" t="s">
        <v>22</v>
      </c>
      <c r="H208" s="2" t="s">
        <v>11</v>
      </c>
      <c r="I208" s="16">
        <v>68.010000000000005</v>
      </c>
      <c r="J208" s="112">
        <f>I208*E208</f>
        <v>1972.2900000000002</v>
      </c>
      <c r="K208" s="16"/>
      <c r="L208" s="16">
        <f>ROUND(K208*$I208,2)</f>
        <v>0</v>
      </c>
      <c r="M208" s="122"/>
      <c r="N208" s="16">
        <f>ROUND(M208*$I208,2)</f>
        <v>0</v>
      </c>
      <c r="O208" s="16"/>
      <c r="P208" s="16">
        <f>ROUND(O208*$I208,2)</f>
        <v>0</v>
      </c>
    </row>
    <row r="209" spans="2:229" customFormat="1" x14ac:dyDescent="0.2">
      <c r="B209" s="42" t="s">
        <v>922</v>
      </c>
      <c r="C209" s="14" t="s">
        <v>588</v>
      </c>
      <c r="D209" s="2" t="s">
        <v>3</v>
      </c>
      <c r="E209" s="8">
        <v>5</v>
      </c>
      <c r="F209" s="8" t="s">
        <v>6</v>
      </c>
      <c r="G209" s="2" t="s">
        <v>1104</v>
      </c>
      <c r="H209" s="2" t="s">
        <v>1077</v>
      </c>
      <c r="I209" s="16">
        <v>156.43</v>
      </c>
      <c r="J209" s="112">
        <f>I209*E209</f>
        <v>782.15000000000009</v>
      </c>
      <c r="K209" s="16"/>
      <c r="L209" s="16">
        <f>ROUND(K209*$I209,2)</f>
        <v>0</v>
      </c>
      <c r="M209" s="122"/>
      <c r="N209" s="16">
        <f>ROUND(M209*$I209,2)</f>
        <v>0</v>
      </c>
      <c r="O209" s="16"/>
      <c r="P209" s="16">
        <f>ROUND(O209*$I209,2)</f>
        <v>0</v>
      </c>
    </row>
    <row r="210" spans="2:229" customFormat="1" ht="24.95" customHeight="1" x14ac:dyDescent="0.2">
      <c r="B210" s="42"/>
      <c r="C210" s="20" t="s">
        <v>69</v>
      </c>
      <c r="D210" s="2"/>
      <c r="E210" s="8"/>
      <c r="F210" s="8"/>
      <c r="G210" s="2"/>
      <c r="H210" s="2"/>
      <c r="I210" s="3"/>
      <c r="J210" s="113">
        <f>SUBTOTAL(9,J208:J209)</f>
        <v>2754.4400000000005</v>
      </c>
      <c r="K210" s="3"/>
      <c r="L210" s="118">
        <f>SUBTOTAL(9,L208:L209)</f>
        <v>0</v>
      </c>
      <c r="M210" s="37"/>
      <c r="N210" s="118">
        <f>SUBTOTAL(9,N208:N209)</f>
        <v>0</v>
      </c>
      <c r="O210" s="3"/>
      <c r="P210" s="118">
        <f>SUBTOTAL(9,P208:P209)</f>
        <v>0</v>
      </c>
    </row>
    <row r="211" spans="2:229" x14ac:dyDescent="0.2">
      <c r="B211" s="32" t="s">
        <v>482</v>
      </c>
      <c r="C211" s="28" t="s">
        <v>478</v>
      </c>
      <c r="D211" s="36"/>
      <c r="E211" s="36"/>
      <c r="F211" s="36"/>
      <c r="G211" s="36"/>
      <c r="H211" s="36"/>
      <c r="I211" s="36"/>
      <c r="J211" s="111"/>
      <c r="K211" s="36"/>
      <c r="L211" s="36"/>
      <c r="M211" s="123"/>
      <c r="N211" s="36"/>
      <c r="O211" s="36"/>
      <c r="P211" s="36"/>
    </row>
    <row r="212" spans="2:229" customFormat="1" ht="24.95" customHeight="1" x14ac:dyDescent="0.2">
      <c r="B212" s="42" t="s">
        <v>923</v>
      </c>
      <c r="C212" s="7" t="s">
        <v>34</v>
      </c>
      <c r="D212" s="2" t="s">
        <v>3</v>
      </c>
      <c r="E212" s="8">
        <v>15</v>
      </c>
      <c r="F212" s="8" t="s">
        <v>6</v>
      </c>
      <c r="G212" s="2" t="s">
        <v>22</v>
      </c>
      <c r="H212" s="2" t="s">
        <v>8</v>
      </c>
      <c r="I212" s="16">
        <v>152.1</v>
      </c>
      <c r="J212" s="112">
        <f>I212*E212</f>
        <v>2281.5</v>
      </c>
      <c r="K212" s="16"/>
      <c r="L212" s="16">
        <f>ROUND(K212*$I212,2)</f>
        <v>0</v>
      </c>
      <c r="M212" s="122"/>
      <c r="N212" s="16">
        <f>ROUND(M212*$I212,2)</f>
        <v>0</v>
      </c>
      <c r="O212" s="16"/>
      <c r="P212" s="16">
        <f>ROUND(O212*$I212,2)</f>
        <v>0</v>
      </c>
    </row>
    <row r="213" spans="2:229" customFormat="1" ht="24.95" customHeight="1" x14ac:dyDescent="0.2">
      <c r="B213" s="42"/>
      <c r="C213" s="20" t="s">
        <v>69</v>
      </c>
      <c r="D213" s="2"/>
      <c r="E213" s="8"/>
      <c r="F213" s="8"/>
      <c r="G213" s="2"/>
      <c r="H213" s="2"/>
      <c r="I213" s="3"/>
      <c r="J213" s="113">
        <f>SUBTOTAL(9,J212)</f>
        <v>2281.5</v>
      </c>
      <c r="K213" s="3"/>
      <c r="L213" s="118">
        <f>SUBTOTAL(9,L212)</f>
        <v>0</v>
      </c>
      <c r="M213" s="37"/>
      <c r="N213" s="118">
        <f>SUBTOTAL(9,N212)</f>
        <v>0</v>
      </c>
      <c r="O213" s="3"/>
      <c r="P213" s="118">
        <f>SUBTOTAL(9,P212)</f>
        <v>0</v>
      </c>
    </row>
    <row r="214" spans="2:229" x14ac:dyDescent="0.2">
      <c r="B214" s="32" t="s">
        <v>483</v>
      </c>
      <c r="C214" s="28" t="s">
        <v>479</v>
      </c>
      <c r="D214" s="36"/>
      <c r="E214" s="36"/>
      <c r="F214" s="36"/>
      <c r="G214" s="36"/>
      <c r="H214" s="36"/>
      <c r="I214" s="36"/>
      <c r="J214" s="111"/>
      <c r="K214" s="36"/>
      <c r="L214" s="36"/>
      <c r="M214" s="123"/>
      <c r="N214" s="36"/>
      <c r="O214" s="36"/>
      <c r="P214" s="36"/>
    </row>
    <row r="215" spans="2:229" s="9" customFormat="1" x14ac:dyDescent="0.2">
      <c r="B215" s="42" t="s">
        <v>924</v>
      </c>
      <c r="C215" s="10" t="s">
        <v>55</v>
      </c>
      <c r="D215" s="2" t="s">
        <v>3</v>
      </c>
      <c r="E215" s="8">
        <v>1</v>
      </c>
      <c r="F215" s="11" t="s">
        <v>6</v>
      </c>
      <c r="G215" s="2" t="s">
        <v>22</v>
      </c>
      <c r="H215" s="2" t="s">
        <v>15</v>
      </c>
      <c r="I215" s="16">
        <v>109.12</v>
      </c>
      <c r="J215" s="112">
        <f>I215*E215</f>
        <v>109.12</v>
      </c>
      <c r="K215" s="16"/>
      <c r="L215" s="16">
        <f t="shared" ref="L215:L238" si="44">ROUND(K215*$I215,2)</f>
        <v>0</v>
      </c>
      <c r="M215" s="122"/>
      <c r="N215" s="16">
        <f t="shared" ref="N215:N238" si="45">ROUND(M215*$I215,2)</f>
        <v>0</v>
      </c>
      <c r="O215" s="16"/>
      <c r="P215" s="16">
        <f t="shared" ref="P215:P238" si="46">ROUND(O215*$I215,2)</f>
        <v>0</v>
      </c>
    </row>
    <row r="216" spans="2:229" s="9" customFormat="1" ht="22.5" x14ac:dyDescent="0.2">
      <c r="B216" s="43" t="s">
        <v>925</v>
      </c>
      <c r="C216" s="10" t="s">
        <v>35</v>
      </c>
      <c r="D216" s="2" t="s">
        <v>3</v>
      </c>
      <c r="E216" s="8">
        <v>5</v>
      </c>
      <c r="F216" s="11" t="s">
        <v>6</v>
      </c>
      <c r="G216" s="2" t="s">
        <v>22</v>
      </c>
      <c r="H216" s="2" t="s">
        <v>7</v>
      </c>
      <c r="I216" s="16">
        <v>58.8</v>
      </c>
      <c r="J216" s="112">
        <f t="shared" ref="J216:J238" si="47">I216*E216</f>
        <v>294</v>
      </c>
      <c r="K216" s="16"/>
      <c r="L216" s="16">
        <f t="shared" si="44"/>
        <v>0</v>
      </c>
      <c r="M216" s="122"/>
      <c r="N216" s="16">
        <f t="shared" si="45"/>
        <v>0</v>
      </c>
      <c r="O216" s="16"/>
      <c r="P216" s="16">
        <f t="shared" si="46"/>
        <v>0</v>
      </c>
    </row>
    <row r="217" spans="2:229" s="9" customFormat="1" ht="45" x14ac:dyDescent="0.2">
      <c r="B217" s="42" t="s">
        <v>926</v>
      </c>
      <c r="C217" s="10" t="s">
        <v>37</v>
      </c>
      <c r="D217" s="2" t="s">
        <v>3</v>
      </c>
      <c r="E217" s="12">
        <v>5</v>
      </c>
      <c r="F217" s="11" t="s">
        <v>6</v>
      </c>
      <c r="G217" s="2" t="s">
        <v>22</v>
      </c>
      <c r="H217" s="2" t="s">
        <v>36</v>
      </c>
      <c r="I217" s="16">
        <v>299.27999999999997</v>
      </c>
      <c r="J217" s="112">
        <f t="shared" si="47"/>
        <v>1496.3999999999999</v>
      </c>
      <c r="K217" s="16"/>
      <c r="L217" s="16">
        <f t="shared" si="44"/>
        <v>0</v>
      </c>
      <c r="M217" s="122"/>
      <c r="N217" s="16">
        <f t="shared" si="45"/>
        <v>0</v>
      </c>
      <c r="O217" s="16"/>
      <c r="P217" s="16">
        <f t="shared" si="46"/>
        <v>0</v>
      </c>
    </row>
    <row r="218" spans="2:229" s="9" customFormat="1" x14ac:dyDescent="0.2">
      <c r="B218" s="43" t="s">
        <v>927</v>
      </c>
      <c r="C218" s="10" t="s">
        <v>40</v>
      </c>
      <c r="D218" s="2" t="s">
        <v>3</v>
      </c>
      <c r="E218" s="12">
        <v>10</v>
      </c>
      <c r="F218" s="11" t="s">
        <v>6</v>
      </c>
      <c r="G218" s="2" t="s">
        <v>22</v>
      </c>
      <c r="H218" s="2" t="s">
        <v>38</v>
      </c>
      <c r="I218" s="16">
        <v>15.02</v>
      </c>
      <c r="J218" s="112">
        <f t="shared" si="47"/>
        <v>150.19999999999999</v>
      </c>
      <c r="K218" s="16"/>
      <c r="L218" s="16">
        <f t="shared" si="44"/>
        <v>0</v>
      </c>
      <c r="M218" s="122"/>
      <c r="N218" s="16">
        <f t="shared" si="45"/>
        <v>0</v>
      </c>
      <c r="O218" s="16"/>
      <c r="P218" s="16">
        <f t="shared" si="46"/>
        <v>0</v>
      </c>
    </row>
    <row r="219" spans="2:229" s="9" customFormat="1" ht="22.5" x14ac:dyDescent="0.2">
      <c r="B219" s="42" t="s">
        <v>928</v>
      </c>
      <c r="C219" s="10" t="s">
        <v>41</v>
      </c>
      <c r="D219" s="2" t="s">
        <v>3</v>
      </c>
      <c r="E219" s="12">
        <v>1</v>
      </c>
      <c r="F219" s="11" t="s">
        <v>6</v>
      </c>
      <c r="G219" s="2" t="s">
        <v>22</v>
      </c>
      <c r="H219" s="2" t="s">
        <v>39</v>
      </c>
      <c r="I219" s="16">
        <v>320.42</v>
      </c>
      <c r="J219" s="112">
        <f t="shared" si="47"/>
        <v>320.42</v>
      </c>
      <c r="K219" s="16"/>
      <c r="L219" s="16">
        <f t="shared" si="44"/>
        <v>0</v>
      </c>
      <c r="M219" s="122"/>
      <c r="N219" s="16">
        <f t="shared" si="45"/>
        <v>0</v>
      </c>
      <c r="O219" s="16"/>
      <c r="P219" s="16">
        <f t="shared" si="46"/>
        <v>0</v>
      </c>
    </row>
    <row r="220" spans="2:229" s="9" customFormat="1" ht="47.25" customHeight="1" x14ac:dyDescent="0.2">
      <c r="B220" s="42" t="s">
        <v>929</v>
      </c>
      <c r="C220" s="10" t="s">
        <v>583</v>
      </c>
      <c r="D220" s="2" t="s">
        <v>3</v>
      </c>
      <c r="E220" s="12">
        <v>1</v>
      </c>
      <c r="F220" s="11" t="s">
        <v>6</v>
      </c>
      <c r="G220" s="2" t="s">
        <v>22</v>
      </c>
      <c r="H220" s="37" t="s">
        <v>584</v>
      </c>
      <c r="I220" s="16">
        <v>2101.65</v>
      </c>
      <c r="J220" s="112">
        <f t="shared" si="47"/>
        <v>2101.65</v>
      </c>
      <c r="K220" s="16"/>
      <c r="L220" s="16">
        <f t="shared" si="44"/>
        <v>0</v>
      </c>
      <c r="M220" s="122"/>
      <c r="N220" s="16">
        <f t="shared" si="45"/>
        <v>0</v>
      </c>
      <c r="O220" s="16"/>
      <c r="P220" s="16">
        <f t="shared" si="46"/>
        <v>0</v>
      </c>
    </row>
    <row r="221" spans="2:229" s="9" customFormat="1" ht="47.25" customHeight="1" x14ac:dyDescent="0.2">
      <c r="B221" s="43" t="s">
        <v>930</v>
      </c>
      <c r="C221" s="10" t="s">
        <v>586</v>
      </c>
      <c r="D221" s="2" t="s">
        <v>3</v>
      </c>
      <c r="E221" s="12">
        <v>1</v>
      </c>
      <c r="F221" s="11" t="s">
        <v>6</v>
      </c>
      <c r="G221" s="2" t="s">
        <v>22</v>
      </c>
      <c r="H221" s="37" t="s">
        <v>585</v>
      </c>
      <c r="I221" s="16">
        <v>421.51</v>
      </c>
      <c r="J221" s="112">
        <f t="shared" si="47"/>
        <v>421.51</v>
      </c>
      <c r="K221" s="16"/>
      <c r="L221" s="16">
        <f t="shared" si="44"/>
        <v>0</v>
      </c>
      <c r="M221" s="122"/>
      <c r="N221" s="16">
        <f t="shared" si="45"/>
        <v>0</v>
      </c>
      <c r="O221" s="16"/>
      <c r="P221" s="16">
        <f t="shared" si="46"/>
        <v>0</v>
      </c>
    </row>
    <row r="222" spans="2:229" s="9" customFormat="1" x14ac:dyDescent="0.2">
      <c r="B222" s="42" t="s">
        <v>931</v>
      </c>
      <c r="C222" s="10" t="s">
        <v>42</v>
      </c>
      <c r="D222" s="2" t="s">
        <v>3</v>
      </c>
      <c r="E222" s="12">
        <v>5</v>
      </c>
      <c r="F222" s="11" t="s">
        <v>6</v>
      </c>
      <c r="G222" s="2" t="s">
        <v>22</v>
      </c>
      <c r="H222" s="2" t="s">
        <v>10</v>
      </c>
      <c r="I222" s="16">
        <v>86.7</v>
      </c>
      <c r="J222" s="112">
        <f t="shared" si="47"/>
        <v>433.5</v>
      </c>
      <c r="K222" s="16"/>
      <c r="L222" s="16">
        <f t="shared" si="44"/>
        <v>0</v>
      </c>
      <c r="M222" s="122"/>
      <c r="N222" s="16">
        <f t="shared" si="45"/>
        <v>0</v>
      </c>
      <c r="O222" s="16"/>
      <c r="P222" s="16">
        <f t="shared" si="46"/>
        <v>0</v>
      </c>
    </row>
    <row r="223" spans="2:229" s="18" customFormat="1" x14ac:dyDescent="0.2">
      <c r="B223" s="43" t="s">
        <v>932</v>
      </c>
      <c r="C223" s="19" t="s">
        <v>67</v>
      </c>
      <c r="D223" s="66"/>
      <c r="E223" s="66">
        <v>8</v>
      </c>
      <c r="F223" s="66" t="s">
        <v>30</v>
      </c>
      <c r="G223" s="66"/>
      <c r="H223" s="15" t="s">
        <v>68</v>
      </c>
      <c r="I223" s="16">
        <v>44.98</v>
      </c>
      <c r="J223" s="112">
        <f t="shared" si="47"/>
        <v>359.84</v>
      </c>
      <c r="K223" s="16"/>
      <c r="L223" s="16">
        <f t="shared" si="44"/>
        <v>0</v>
      </c>
      <c r="M223" s="122"/>
      <c r="N223" s="16">
        <f t="shared" si="45"/>
        <v>0</v>
      </c>
      <c r="O223" s="16"/>
      <c r="P223" s="16">
        <f t="shared" si="46"/>
        <v>0</v>
      </c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7"/>
      <c r="BQ223" s="17"/>
      <c r="BR223" s="17"/>
      <c r="BS223" s="17"/>
      <c r="BT223" s="17"/>
      <c r="BU223" s="17"/>
      <c r="BV223" s="17"/>
      <c r="BW223" s="17"/>
      <c r="BX223" s="17"/>
      <c r="BY223" s="17"/>
      <c r="BZ223" s="17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7"/>
      <c r="CQ223" s="17"/>
      <c r="CR223" s="17"/>
      <c r="CS223" s="17"/>
      <c r="CT223" s="17"/>
      <c r="CU223" s="17"/>
      <c r="CV223" s="17"/>
      <c r="CW223" s="17"/>
      <c r="CX223" s="17"/>
      <c r="CY223" s="17"/>
      <c r="CZ223" s="17"/>
      <c r="DA223" s="17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7"/>
      <c r="DN223" s="17"/>
      <c r="DO223" s="17"/>
      <c r="DP223" s="17"/>
      <c r="DQ223" s="17"/>
      <c r="DR223" s="17"/>
      <c r="DS223" s="17"/>
      <c r="DT223" s="17"/>
      <c r="DU223" s="17"/>
      <c r="DV223" s="17"/>
      <c r="DW223" s="17"/>
      <c r="DX223" s="17"/>
      <c r="DY223" s="17"/>
      <c r="DZ223" s="17"/>
      <c r="EA223" s="17"/>
      <c r="EB223" s="17"/>
      <c r="EC223" s="17"/>
      <c r="ED223" s="17"/>
      <c r="EE223" s="17"/>
      <c r="EF223" s="17"/>
      <c r="EG223" s="17"/>
      <c r="EH223" s="17"/>
      <c r="EI223" s="17"/>
      <c r="EJ223" s="17"/>
      <c r="EK223" s="17"/>
      <c r="EL223" s="17"/>
      <c r="EM223" s="17"/>
      <c r="EN223" s="17"/>
      <c r="EO223" s="17"/>
      <c r="EP223" s="17"/>
      <c r="EQ223" s="17"/>
      <c r="ER223" s="17"/>
      <c r="ES223" s="17"/>
      <c r="ET223" s="17"/>
      <c r="EU223" s="17"/>
      <c r="EV223" s="17"/>
      <c r="EW223" s="17"/>
      <c r="EX223" s="17"/>
      <c r="EY223" s="17"/>
      <c r="EZ223" s="17"/>
      <c r="FA223" s="17"/>
      <c r="FB223" s="17"/>
      <c r="FC223" s="17"/>
      <c r="FD223" s="17"/>
      <c r="FE223" s="17"/>
      <c r="FF223" s="17"/>
      <c r="FG223" s="17"/>
      <c r="FH223" s="17"/>
      <c r="FI223" s="17"/>
      <c r="FJ223" s="17"/>
      <c r="FK223" s="17"/>
      <c r="FL223" s="17"/>
      <c r="FM223" s="17"/>
      <c r="FN223" s="17"/>
      <c r="FO223" s="17"/>
      <c r="FP223" s="17"/>
      <c r="FQ223" s="17"/>
      <c r="FR223" s="17"/>
      <c r="FS223" s="17"/>
      <c r="FT223" s="17"/>
      <c r="FU223" s="17"/>
      <c r="FV223" s="17"/>
      <c r="FW223" s="17"/>
      <c r="FX223" s="17"/>
      <c r="FY223" s="17"/>
      <c r="FZ223" s="17"/>
      <c r="GA223" s="17"/>
      <c r="GB223" s="17"/>
      <c r="GC223" s="17"/>
      <c r="GD223" s="17"/>
      <c r="GE223" s="17"/>
      <c r="GF223" s="17"/>
      <c r="GG223" s="17"/>
      <c r="GH223" s="17"/>
      <c r="GI223" s="17"/>
      <c r="GJ223" s="17"/>
      <c r="GK223" s="17"/>
      <c r="GL223" s="17"/>
      <c r="GM223" s="17"/>
      <c r="GN223" s="17"/>
      <c r="GO223" s="17"/>
      <c r="GP223" s="17"/>
      <c r="GQ223" s="17"/>
      <c r="GR223" s="17"/>
      <c r="GS223" s="17"/>
      <c r="GT223" s="17"/>
      <c r="GU223" s="17"/>
      <c r="GV223" s="17"/>
      <c r="GW223" s="17"/>
      <c r="GX223" s="17"/>
      <c r="GY223" s="17"/>
      <c r="GZ223" s="17"/>
      <c r="HA223" s="17"/>
      <c r="HB223" s="17"/>
      <c r="HC223" s="17"/>
      <c r="HD223" s="17"/>
      <c r="HE223" s="17"/>
      <c r="HF223" s="17"/>
      <c r="HG223" s="17"/>
      <c r="HH223" s="17"/>
      <c r="HI223" s="17"/>
      <c r="HJ223" s="17"/>
      <c r="HK223" s="17"/>
      <c r="HL223" s="17"/>
      <c r="HM223" s="17"/>
      <c r="HN223" s="17"/>
      <c r="HO223" s="17"/>
      <c r="HP223" s="17"/>
      <c r="HQ223" s="17"/>
      <c r="HR223" s="17"/>
      <c r="HS223" s="17"/>
      <c r="HT223" s="17"/>
      <c r="HU223" s="17"/>
    </row>
    <row r="224" spans="2:229" s="9" customFormat="1" x14ac:dyDescent="0.2">
      <c r="B224" s="42" t="s">
        <v>933</v>
      </c>
      <c r="C224" s="10" t="s">
        <v>43</v>
      </c>
      <c r="D224" s="2" t="s">
        <v>3</v>
      </c>
      <c r="E224" s="12">
        <v>10</v>
      </c>
      <c r="F224" s="11" t="s">
        <v>6</v>
      </c>
      <c r="G224" s="2" t="s">
        <v>22</v>
      </c>
      <c r="H224" s="2" t="s">
        <v>12</v>
      </c>
      <c r="I224" s="16">
        <v>241.41</v>
      </c>
      <c r="J224" s="112">
        <f t="shared" si="47"/>
        <v>2414.1</v>
      </c>
      <c r="K224" s="16"/>
      <c r="L224" s="16">
        <f t="shared" si="44"/>
        <v>0</v>
      </c>
      <c r="M224" s="122"/>
      <c r="N224" s="16">
        <f t="shared" si="45"/>
        <v>0</v>
      </c>
      <c r="O224" s="16"/>
      <c r="P224" s="16">
        <f t="shared" si="46"/>
        <v>0</v>
      </c>
    </row>
    <row r="225" spans="2:16" s="9" customFormat="1" x14ac:dyDescent="0.2">
      <c r="B225" s="43" t="s">
        <v>934</v>
      </c>
      <c r="C225" s="13" t="s">
        <v>44</v>
      </c>
      <c r="D225" s="2" t="s">
        <v>3</v>
      </c>
      <c r="E225" s="12">
        <v>1</v>
      </c>
      <c r="F225" s="11" t="s">
        <v>6</v>
      </c>
      <c r="G225" s="2" t="s">
        <v>22</v>
      </c>
      <c r="H225" s="2" t="s">
        <v>28</v>
      </c>
      <c r="I225" s="16">
        <v>60.03</v>
      </c>
      <c r="J225" s="112">
        <f t="shared" si="47"/>
        <v>60.03</v>
      </c>
      <c r="K225" s="16"/>
      <c r="L225" s="16">
        <f t="shared" si="44"/>
        <v>0</v>
      </c>
      <c r="M225" s="122"/>
      <c r="N225" s="16">
        <f t="shared" si="45"/>
        <v>0</v>
      </c>
      <c r="O225" s="16"/>
      <c r="P225" s="16">
        <f t="shared" si="46"/>
        <v>0</v>
      </c>
    </row>
    <row r="226" spans="2:16" s="9" customFormat="1" ht="22.5" x14ac:dyDescent="0.2">
      <c r="B226" s="42" t="s">
        <v>935</v>
      </c>
      <c r="C226" s="10" t="s">
        <v>45</v>
      </c>
      <c r="D226" s="2" t="s">
        <v>3</v>
      </c>
      <c r="E226" s="12">
        <v>1</v>
      </c>
      <c r="F226" s="11" t="s">
        <v>6</v>
      </c>
      <c r="G226" s="2" t="s">
        <v>22</v>
      </c>
      <c r="H226" s="2" t="s">
        <v>24</v>
      </c>
      <c r="I226" s="16">
        <v>881.15</v>
      </c>
      <c r="J226" s="112">
        <f t="shared" si="47"/>
        <v>881.15</v>
      </c>
      <c r="K226" s="16"/>
      <c r="L226" s="16">
        <f t="shared" si="44"/>
        <v>0</v>
      </c>
      <c r="M226" s="122"/>
      <c r="N226" s="16">
        <f t="shared" si="45"/>
        <v>0</v>
      </c>
      <c r="O226" s="16"/>
      <c r="P226" s="16">
        <f t="shared" si="46"/>
        <v>0</v>
      </c>
    </row>
    <row r="227" spans="2:16" s="9" customFormat="1" ht="22.5" x14ac:dyDescent="0.2">
      <c r="B227" s="43" t="s">
        <v>936</v>
      </c>
      <c r="C227" s="10" t="s">
        <v>66</v>
      </c>
      <c r="D227" s="2" t="s">
        <v>3</v>
      </c>
      <c r="E227" s="12">
        <v>3</v>
      </c>
      <c r="F227" s="11" t="s">
        <v>6</v>
      </c>
      <c r="G227" s="2" t="s">
        <v>22</v>
      </c>
      <c r="H227" s="2" t="s">
        <v>65</v>
      </c>
      <c r="I227" s="16">
        <v>44.25</v>
      </c>
      <c r="J227" s="112">
        <f t="shared" si="47"/>
        <v>132.75</v>
      </c>
      <c r="K227" s="16"/>
      <c r="L227" s="16">
        <f t="shared" si="44"/>
        <v>0</v>
      </c>
      <c r="M227" s="122"/>
      <c r="N227" s="16">
        <f t="shared" si="45"/>
        <v>0</v>
      </c>
      <c r="O227" s="16"/>
      <c r="P227" s="16">
        <f t="shared" si="46"/>
        <v>0</v>
      </c>
    </row>
    <row r="228" spans="2:16" s="9" customFormat="1" ht="22.5" x14ac:dyDescent="0.2">
      <c r="B228" s="42" t="s">
        <v>937</v>
      </c>
      <c r="C228" s="10" t="s">
        <v>64</v>
      </c>
      <c r="D228" s="2" t="s">
        <v>3</v>
      </c>
      <c r="E228" s="12">
        <v>2</v>
      </c>
      <c r="F228" s="11" t="s">
        <v>6</v>
      </c>
      <c r="G228" s="2" t="s">
        <v>22</v>
      </c>
      <c r="H228" s="2" t="s">
        <v>23</v>
      </c>
      <c r="I228" s="16">
        <v>131.15</v>
      </c>
      <c r="J228" s="112">
        <f t="shared" si="47"/>
        <v>262.3</v>
      </c>
      <c r="K228" s="16"/>
      <c r="L228" s="16">
        <f t="shared" si="44"/>
        <v>0</v>
      </c>
      <c r="M228" s="122"/>
      <c r="N228" s="16">
        <f t="shared" si="45"/>
        <v>0</v>
      </c>
      <c r="O228" s="16"/>
      <c r="P228" s="16">
        <f t="shared" si="46"/>
        <v>0</v>
      </c>
    </row>
    <row r="229" spans="2:16" s="9" customFormat="1" x14ac:dyDescent="0.2">
      <c r="B229" s="42" t="s">
        <v>938</v>
      </c>
      <c r="C229" s="13" t="s">
        <v>54</v>
      </c>
      <c r="D229" s="2" t="s">
        <v>3</v>
      </c>
      <c r="E229" s="12">
        <v>1</v>
      </c>
      <c r="F229" s="11" t="s">
        <v>6</v>
      </c>
      <c r="G229" s="2" t="s">
        <v>22</v>
      </c>
      <c r="H229" s="2" t="s">
        <v>9</v>
      </c>
      <c r="I229" s="16">
        <v>576.98</v>
      </c>
      <c r="J229" s="112">
        <f t="shared" si="47"/>
        <v>576.98</v>
      </c>
      <c r="K229" s="16"/>
      <c r="L229" s="16">
        <f t="shared" si="44"/>
        <v>0</v>
      </c>
      <c r="M229" s="122"/>
      <c r="N229" s="16">
        <f t="shared" si="45"/>
        <v>0</v>
      </c>
      <c r="O229" s="16"/>
      <c r="P229" s="16">
        <f t="shared" si="46"/>
        <v>0</v>
      </c>
    </row>
    <row r="230" spans="2:16" s="9" customFormat="1" x14ac:dyDescent="0.2">
      <c r="B230" s="43" t="s">
        <v>939</v>
      </c>
      <c r="C230" s="10" t="s">
        <v>53</v>
      </c>
      <c r="D230" s="2" t="s">
        <v>3</v>
      </c>
      <c r="E230" s="12">
        <v>5</v>
      </c>
      <c r="F230" s="11" t="s">
        <v>6</v>
      </c>
      <c r="G230" s="2" t="s">
        <v>22</v>
      </c>
      <c r="H230" s="2" t="s">
        <v>13</v>
      </c>
      <c r="I230" s="16">
        <v>150.65</v>
      </c>
      <c r="J230" s="112">
        <f t="shared" si="47"/>
        <v>753.25</v>
      </c>
      <c r="K230" s="16"/>
      <c r="L230" s="16">
        <f t="shared" si="44"/>
        <v>0</v>
      </c>
      <c r="M230" s="122"/>
      <c r="N230" s="16">
        <f t="shared" si="45"/>
        <v>0</v>
      </c>
      <c r="O230" s="16"/>
      <c r="P230" s="16">
        <f t="shared" si="46"/>
        <v>0</v>
      </c>
    </row>
    <row r="231" spans="2:16" s="9" customFormat="1" ht="22.5" x14ac:dyDescent="0.2">
      <c r="B231" s="42" t="s">
        <v>940</v>
      </c>
      <c r="C231" s="10" t="s">
        <v>46</v>
      </c>
      <c r="D231" s="2" t="s">
        <v>3</v>
      </c>
      <c r="E231" s="12">
        <v>3</v>
      </c>
      <c r="F231" s="11" t="s">
        <v>2</v>
      </c>
      <c r="G231" s="2" t="s">
        <v>22</v>
      </c>
      <c r="H231" s="2" t="s">
        <v>18</v>
      </c>
      <c r="I231" s="16">
        <v>73.61</v>
      </c>
      <c r="J231" s="112">
        <f t="shared" si="47"/>
        <v>220.82999999999998</v>
      </c>
      <c r="K231" s="16"/>
      <c r="L231" s="16">
        <f t="shared" si="44"/>
        <v>0</v>
      </c>
      <c r="M231" s="122"/>
      <c r="N231" s="16">
        <f t="shared" si="45"/>
        <v>0</v>
      </c>
      <c r="O231" s="16"/>
      <c r="P231" s="16">
        <f t="shared" si="46"/>
        <v>0</v>
      </c>
    </row>
    <row r="232" spans="2:16" s="9" customFormat="1" ht="22.5" x14ac:dyDescent="0.2">
      <c r="B232" s="43" t="s">
        <v>941</v>
      </c>
      <c r="C232" s="10" t="s">
        <v>47</v>
      </c>
      <c r="D232" s="2" t="s">
        <v>3</v>
      </c>
      <c r="E232" s="12">
        <v>3</v>
      </c>
      <c r="F232" s="11" t="s">
        <v>2</v>
      </c>
      <c r="G232" s="2" t="s">
        <v>22</v>
      </c>
      <c r="H232" s="2" t="s">
        <v>17</v>
      </c>
      <c r="I232" s="16">
        <v>47.79</v>
      </c>
      <c r="J232" s="112">
        <f t="shared" si="47"/>
        <v>143.37</v>
      </c>
      <c r="K232" s="16"/>
      <c r="L232" s="16">
        <f t="shared" si="44"/>
        <v>0</v>
      </c>
      <c r="M232" s="122"/>
      <c r="N232" s="16">
        <f t="shared" si="45"/>
        <v>0</v>
      </c>
      <c r="O232" s="16"/>
      <c r="P232" s="16">
        <f t="shared" si="46"/>
        <v>0</v>
      </c>
    </row>
    <row r="233" spans="2:16" s="9" customFormat="1" ht="24.95" customHeight="1" x14ac:dyDescent="0.2">
      <c r="B233" s="42" t="s">
        <v>942</v>
      </c>
      <c r="C233" s="10" t="s">
        <v>48</v>
      </c>
      <c r="D233" s="2" t="s">
        <v>3</v>
      </c>
      <c r="E233" s="12">
        <v>110</v>
      </c>
      <c r="F233" s="11" t="s">
        <v>2</v>
      </c>
      <c r="G233" s="2" t="s">
        <v>22</v>
      </c>
      <c r="H233" s="2" t="s">
        <v>16</v>
      </c>
      <c r="I233" s="16">
        <v>157.02000000000001</v>
      </c>
      <c r="J233" s="112">
        <f t="shared" si="47"/>
        <v>17272.2</v>
      </c>
      <c r="K233" s="16"/>
      <c r="L233" s="16">
        <f t="shared" si="44"/>
        <v>0</v>
      </c>
      <c r="M233" s="122"/>
      <c r="N233" s="16">
        <f t="shared" si="45"/>
        <v>0</v>
      </c>
      <c r="O233" s="16"/>
      <c r="P233" s="16">
        <f t="shared" si="46"/>
        <v>0</v>
      </c>
    </row>
    <row r="234" spans="2:16" s="9" customFormat="1" x14ac:dyDescent="0.2">
      <c r="B234" s="43" t="s">
        <v>943</v>
      </c>
      <c r="C234" s="10" t="s">
        <v>49</v>
      </c>
      <c r="D234" s="2" t="s">
        <v>3</v>
      </c>
      <c r="E234" s="12">
        <v>1</v>
      </c>
      <c r="F234" s="11" t="s">
        <v>6</v>
      </c>
      <c r="G234" s="2" t="s">
        <v>22</v>
      </c>
      <c r="H234" s="2" t="s">
        <v>21</v>
      </c>
      <c r="I234" s="16">
        <v>280.83</v>
      </c>
      <c r="J234" s="112">
        <f t="shared" si="47"/>
        <v>280.83</v>
      </c>
      <c r="K234" s="16"/>
      <c r="L234" s="16">
        <f t="shared" si="44"/>
        <v>0</v>
      </c>
      <c r="M234" s="122"/>
      <c r="N234" s="16">
        <f t="shared" si="45"/>
        <v>0</v>
      </c>
      <c r="O234" s="16"/>
      <c r="P234" s="16">
        <f t="shared" si="46"/>
        <v>0</v>
      </c>
    </row>
    <row r="235" spans="2:16" s="9" customFormat="1" x14ac:dyDescent="0.2">
      <c r="B235" s="42" t="s">
        <v>944</v>
      </c>
      <c r="C235" s="10" t="s">
        <v>50</v>
      </c>
      <c r="D235" s="2" t="s">
        <v>3</v>
      </c>
      <c r="E235" s="12">
        <v>1</v>
      </c>
      <c r="F235" s="11" t="s">
        <v>6</v>
      </c>
      <c r="G235" s="2" t="s">
        <v>22</v>
      </c>
      <c r="H235" s="2" t="s">
        <v>19</v>
      </c>
      <c r="I235" s="16">
        <v>41.04</v>
      </c>
      <c r="J235" s="112">
        <f t="shared" si="47"/>
        <v>41.04</v>
      </c>
      <c r="K235" s="16"/>
      <c r="L235" s="16">
        <f t="shared" si="44"/>
        <v>0</v>
      </c>
      <c r="M235" s="122"/>
      <c r="N235" s="16">
        <f t="shared" si="45"/>
        <v>0</v>
      </c>
      <c r="O235" s="16"/>
      <c r="P235" s="16">
        <f t="shared" si="46"/>
        <v>0</v>
      </c>
    </row>
    <row r="236" spans="2:16" s="9" customFormat="1" x14ac:dyDescent="0.2">
      <c r="B236" s="43" t="s">
        <v>945</v>
      </c>
      <c r="C236" s="10" t="s">
        <v>51</v>
      </c>
      <c r="D236" s="2" t="s">
        <v>3</v>
      </c>
      <c r="E236" s="12">
        <v>1</v>
      </c>
      <c r="F236" s="11" t="s">
        <v>6</v>
      </c>
      <c r="G236" s="2" t="s">
        <v>22</v>
      </c>
      <c r="H236" s="2" t="s">
        <v>14</v>
      </c>
      <c r="I236" s="16">
        <v>236.4</v>
      </c>
      <c r="J236" s="112">
        <f t="shared" si="47"/>
        <v>236.4</v>
      </c>
      <c r="K236" s="16"/>
      <c r="L236" s="16">
        <f t="shared" si="44"/>
        <v>0</v>
      </c>
      <c r="M236" s="122"/>
      <c r="N236" s="16">
        <f t="shared" si="45"/>
        <v>0</v>
      </c>
      <c r="O236" s="16"/>
      <c r="P236" s="16">
        <f t="shared" si="46"/>
        <v>0</v>
      </c>
    </row>
    <row r="237" spans="2:16" s="9" customFormat="1" x14ac:dyDescent="0.2">
      <c r="B237" s="42" t="s">
        <v>946</v>
      </c>
      <c r="C237" s="10" t="s">
        <v>52</v>
      </c>
      <c r="D237" s="2" t="s">
        <v>3</v>
      </c>
      <c r="E237" s="12">
        <v>1</v>
      </c>
      <c r="F237" s="11" t="s">
        <v>6</v>
      </c>
      <c r="G237" s="2" t="s">
        <v>22</v>
      </c>
      <c r="H237" s="2" t="s">
        <v>20</v>
      </c>
      <c r="I237" s="16">
        <v>228.86</v>
      </c>
      <c r="J237" s="112">
        <f t="shared" si="47"/>
        <v>228.86</v>
      </c>
      <c r="K237" s="16"/>
      <c r="L237" s="16">
        <f t="shared" si="44"/>
        <v>0</v>
      </c>
      <c r="M237" s="122"/>
      <c r="N237" s="16">
        <f t="shared" si="45"/>
        <v>0</v>
      </c>
      <c r="O237" s="16"/>
      <c r="P237" s="16">
        <f t="shared" si="46"/>
        <v>0</v>
      </c>
    </row>
    <row r="238" spans="2:16" s="9" customFormat="1" ht="45" x14ac:dyDescent="0.2">
      <c r="B238" s="42" t="s">
        <v>947</v>
      </c>
      <c r="C238" s="10" t="s">
        <v>582</v>
      </c>
      <c r="D238" s="2" t="s">
        <v>3</v>
      </c>
      <c r="E238" s="12">
        <v>1</v>
      </c>
      <c r="F238" s="11" t="s">
        <v>6</v>
      </c>
      <c r="G238" s="2" t="s">
        <v>22</v>
      </c>
      <c r="H238" s="2" t="s">
        <v>715</v>
      </c>
      <c r="I238" s="16">
        <v>369.93</v>
      </c>
      <c r="J238" s="112">
        <f t="shared" si="47"/>
        <v>369.93</v>
      </c>
      <c r="K238" s="16"/>
      <c r="L238" s="16">
        <f t="shared" si="44"/>
        <v>0</v>
      </c>
      <c r="M238" s="122"/>
      <c r="N238" s="16">
        <f t="shared" si="45"/>
        <v>0</v>
      </c>
      <c r="O238" s="16"/>
      <c r="P238" s="16">
        <f t="shared" si="46"/>
        <v>0</v>
      </c>
    </row>
    <row r="239" spans="2:16" s="9" customFormat="1" ht="24.95" customHeight="1" x14ac:dyDescent="0.2">
      <c r="B239" s="42"/>
      <c r="C239" s="21" t="s">
        <v>69</v>
      </c>
      <c r="D239" s="2"/>
      <c r="E239" s="12"/>
      <c r="F239" s="11"/>
      <c r="G239" s="2"/>
      <c r="H239" s="2"/>
      <c r="I239" s="3"/>
      <c r="J239" s="113">
        <f>SUBTOTAL(9,J215:J238)</f>
        <v>29560.660000000003</v>
      </c>
      <c r="K239" s="3"/>
      <c r="L239" s="118">
        <f>SUBTOTAL(9,L215:L238)</f>
        <v>0</v>
      </c>
      <c r="M239" s="37"/>
      <c r="N239" s="118">
        <f>SUBTOTAL(9,N215:N238)</f>
        <v>0</v>
      </c>
      <c r="O239" s="3"/>
      <c r="P239" s="118">
        <f>SUBTOTAL(9,P215:P238)</f>
        <v>0</v>
      </c>
    </row>
    <row r="240" spans="2:16" x14ac:dyDescent="0.2">
      <c r="B240" s="32" t="s">
        <v>484</v>
      </c>
      <c r="C240" s="28" t="s">
        <v>480</v>
      </c>
      <c r="D240" s="36"/>
      <c r="E240" s="36"/>
      <c r="F240" s="36"/>
      <c r="G240" s="36"/>
      <c r="H240" s="36"/>
      <c r="I240" s="36"/>
      <c r="J240" s="111"/>
      <c r="K240" s="36"/>
      <c r="L240" s="36"/>
      <c r="M240" s="123"/>
      <c r="N240" s="36"/>
      <c r="O240" s="36"/>
      <c r="P240" s="36"/>
    </row>
    <row r="241" spans="2:16" customFormat="1" outlineLevel="1" x14ac:dyDescent="0.2">
      <c r="B241" s="44" t="s">
        <v>948</v>
      </c>
      <c r="C241" s="10" t="s">
        <v>55</v>
      </c>
      <c r="D241" s="2" t="s">
        <v>3</v>
      </c>
      <c r="E241" s="12">
        <v>5</v>
      </c>
      <c r="F241" s="11" t="s">
        <v>1</v>
      </c>
      <c r="G241" s="2" t="s">
        <v>22</v>
      </c>
      <c r="H241" s="2" t="s">
        <v>15</v>
      </c>
      <c r="I241" s="16">
        <v>109.12</v>
      </c>
      <c r="J241" s="112">
        <f t="shared" ref="J241:J246" si="48">I241*E241</f>
        <v>545.6</v>
      </c>
      <c r="K241" s="16"/>
      <c r="L241" s="16">
        <f t="shared" ref="L241:L246" si="49">ROUND(K241*$I241,2)</f>
        <v>0</v>
      </c>
      <c r="M241" s="122"/>
      <c r="N241" s="16">
        <f t="shared" ref="N241:N246" si="50">ROUND(M241*$I241,2)</f>
        <v>0</v>
      </c>
      <c r="O241" s="16"/>
      <c r="P241" s="16">
        <f t="shared" ref="P241:P246" si="51">ROUND(O241*$I241,2)</f>
        <v>0</v>
      </c>
    </row>
    <row r="242" spans="2:16" customFormat="1" outlineLevel="1" x14ac:dyDescent="0.2">
      <c r="B242" s="44" t="s">
        <v>949</v>
      </c>
      <c r="C242" s="10" t="s">
        <v>56</v>
      </c>
      <c r="D242" s="2" t="s">
        <v>3</v>
      </c>
      <c r="E242" s="12">
        <v>3</v>
      </c>
      <c r="F242" s="11" t="s">
        <v>1</v>
      </c>
      <c r="G242" s="2" t="s">
        <v>22</v>
      </c>
      <c r="H242" s="2" t="s">
        <v>27</v>
      </c>
      <c r="I242" s="16">
        <v>53.56</v>
      </c>
      <c r="J242" s="112">
        <f t="shared" si="48"/>
        <v>160.68</v>
      </c>
      <c r="K242" s="16"/>
      <c r="L242" s="16">
        <f t="shared" si="49"/>
        <v>0</v>
      </c>
      <c r="M242" s="122"/>
      <c r="N242" s="16">
        <f t="shared" si="50"/>
        <v>0</v>
      </c>
      <c r="O242" s="16"/>
      <c r="P242" s="16">
        <f t="shared" si="51"/>
        <v>0</v>
      </c>
    </row>
    <row r="243" spans="2:16" customFormat="1" ht="22.5" outlineLevel="1" x14ac:dyDescent="0.2">
      <c r="B243" s="44" t="s">
        <v>950</v>
      </c>
      <c r="C243" s="10" t="s">
        <v>589</v>
      </c>
      <c r="D243" s="2" t="s">
        <v>3</v>
      </c>
      <c r="E243" s="12">
        <v>1</v>
      </c>
      <c r="F243" s="11" t="s">
        <v>1</v>
      </c>
      <c r="G243" s="2" t="s">
        <v>1104</v>
      </c>
      <c r="H243" s="2" t="s">
        <v>1078</v>
      </c>
      <c r="I243" s="16">
        <v>535.23</v>
      </c>
      <c r="J243" s="112">
        <f t="shared" si="48"/>
        <v>535.23</v>
      </c>
      <c r="K243" s="16"/>
      <c r="L243" s="16">
        <f t="shared" si="49"/>
        <v>0</v>
      </c>
      <c r="M243" s="122"/>
      <c r="N243" s="16">
        <f t="shared" si="50"/>
        <v>0</v>
      </c>
      <c r="O243" s="16"/>
      <c r="P243" s="16">
        <f t="shared" si="51"/>
        <v>0</v>
      </c>
    </row>
    <row r="244" spans="2:16" customFormat="1" ht="22.5" x14ac:dyDescent="0.2">
      <c r="B244" s="44" t="s">
        <v>951</v>
      </c>
      <c r="C244" s="10" t="s">
        <v>57</v>
      </c>
      <c r="D244" s="2" t="s">
        <v>3</v>
      </c>
      <c r="E244" s="12">
        <v>75</v>
      </c>
      <c r="F244" s="11" t="s">
        <v>2</v>
      </c>
      <c r="G244" s="2" t="s">
        <v>22</v>
      </c>
      <c r="H244" s="2" t="str">
        <f>H245</f>
        <v>ELE-CAB-235</v>
      </c>
      <c r="I244" s="129">
        <v>3.33</v>
      </c>
      <c r="J244" s="130">
        <f t="shared" si="48"/>
        <v>249.75</v>
      </c>
      <c r="K244" s="16"/>
      <c r="L244" s="16">
        <f t="shared" si="49"/>
        <v>0</v>
      </c>
      <c r="M244" s="122"/>
      <c r="N244" s="16">
        <f t="shared" si="50"/>
        <v>0</v>
      </c>
      <c r="O244" s="16"/>
      <c r="P244" s="16">
        <f t="shared" si="51"/>
        <v>0</v>
      </c>
    </row>
    <row r="245" spans="2:16" customFormat="1" ht="22.5" x14ac:dyDescent="0.2">
      <c r="B245" s="44" t="s">
        <v>952</v>
      </c>
      <c r="C245" s="10" t="s">
        <v>58</v>
      </c>
      <c r="D245" s="2"/>
      <c r="E245" s="12">
        <v>75</v>
      </c>
      <c r="F245" s="11" t="s">
        <v>2</v>
      </c>
      <c r="G245" s="2" t="s">
        <v>22</v>
      </c>
      <c r="H245" s="126" t="s">
        <v>762</v>
      </c>
      <c r="I245" s="129">
        <v>3.33</v>
      </c>
      <c r="J245" s="130">
        <f t="shared" si="48"/>
        <v>249.75</v>
      </c>
      <c r="K245" s="16"/>
      <c r="L245" s="16">
        <f t="shared" si="49"/>
        <v>0</v>
      </c>
      <c r="M245" s="122"/>
      <c r="N245" s="16">
        <f t="shared" si="50"/>
        <v>0</v>
      </c>
      <c r="O245" s="16"/>
      <c r="P245" s="16">
        <f t="shared" si="51"/>
        <v>0</v>
      </c>
    </row>
    <row r="246" spans="2:16" customFormat="1" ht="22.5" x14ac:dyDescent="0.2">
      <c r="B246" s="44" t="s">
        <v>953</v>
      </c>
      <c r="C246" s="10" t="s">
        <v>59</v>
      </c>
      <c r="D246" s="2" t="s">
        <v>3</v>
      </c>
      <c r="E246" s="12">
        <v>75</v>
      </c>
      <c r="F246" s="11" t="s">
        <v>2</v>
      </c>
      <c r="G246" s="2" t="s">
        <v>22</v>
      </c>
      <c r="H246" s="2" t="s">
        <v>25</v>
      </c>
      <c r="I246" s="16">
        <v>13.99</v>
      </c>
      <c r="J246" s="112">
        <f t="shared" si="48"/>
        <v>1049.25</v>
      </c>
      <c r="K246" s="16"/>
      <c r="L246" s="16">
        <f t="shared" si="49"/>
        <v>0</v>
      </c>
      <c r="M246" s="122"/>
      <c r="N246" s="16">
        <f t="shared" si="50"/>
        <v>0</v>
      </c>
      <c r="O246" s="16"/>
      <c r="P246" s="16">
        <f t="shared" si="51"/>
        <v>0</v>
      </c>
    </row>
    <row r="247" spans="2:16" customFormat="1" ht="24.95" customHeight="1" x14ac:dyDescent="0.2">
      <c r="B247" s="42"/>
      <c r="C247" s="21" t="s">
        <v>69</v>
      </c>
      <c r="D247" s="2"/>
      <c r="E247" s="8"/>
      <c r="F247" s="8"/>
      <c r="G247" s="2"/>
      <c r="H247" s="2"/>
      <c r="I247" s="3"/>
      <c r="J247" s="113">
        <f>SUBTOTAL(9,J241:J246)</f>
        <v>2790.26</v>
      </c>
      <c r="K247" s="3"/>
      <c r="L247" s="118">
        <f>SUBTOTAL(9,L241:L246)</f>
        <v>0</v>
      </c>
      <c r="M247" s="37"/>
      <c r="N247" s="118">
        <f>SUBTOTAL(9,N241:N246)</f>
        <v>0</v>
      </c>
      <c r="O247" s="3"/>
      <c r="P247" s="118">
        <f>SUBTOTAL(9,P241:P246)</f>
        <v>0</v>
      </c>
    </row>
    <row r="248" spans="2:16" x14ac:dyDescent="0.2">
      <c r="B248" s="32" t="s">
        <v>485</v>
      </c>
      <c r="C248" s="28" t="s">
        <v>653</v>
      </c>
      <c r="D248" s="36"/>
      <c r="E248" s="36"/>
      <c r="F248" s="36"/>
      <c r="G248" s="36"/>
      <c r="H248" s="36"/>
      <c r="I248" s="36"/>
      <c r="J248" s="111"/>
      <c r="K248" s="36"/>
      <c r="L248" s="36"/>
      <c r="M248" s="123"/>
      <c r="N248" s="36"/>
      <c r="O248" s="36"/>
      <c r="P248" s="36"/>
    </row>
    <row r="249" spans="2:16" customFormat="1" ht="24.95" customHeight="1" x14ac:dyDescent="0.2">
      <c r="B249" s="42" t="s">
        <v>954</v>
      </c>
      <c r="C249" s="7" t="s">
        <v>683</v>
      </c>
      <c r="D249" s="2" t="s">
        <v>3</v>
      </c>
      <c r="E249" s="8">
        <v>1</v>
      </c>
      <c r="F249" s="8" t="s">
        <v>1</v>
      </c>
      <c r="G249" s="2" t="s">
        <v>22</v>
      </c>
      <c r="H249" s="2" t="s">
        <v>639</v>
      </c>
      <c r="I249" s="16">
        <v>15.96</v>
      </c>
      <c r="J249" s="112">
        <f>I249*E249</f>
        <v>15.96</v>
      </c>
      <c r="K249" s="16"/>
      <c r="L249" s="16">
        <f t="shared" ref="L249:L259" si="52">ROUND(K249*$I249,2)</f>
        <v>0</v>
      </c>
      <c r="M249" s="122"/>
      <c r="N249" s="16">
        <f t="shared" ref="N249:N259" si="53">ROUND(M249*$I249,2)</f>
        <v>0</v>
      </c>
      <c r="O249" s="16"/>
      <c r="P249" s="16">
        <f t="shared" ref="P249:P259" si="54">ROUND(O249*$I249,2)</f>
        <v>0</v>
      </c>
    </row>
    <row r="250" spans="2:16" customFormat="1" ht="24.95" customHeight="1" x14ac:dyDescent="0.2">
      <c r="B250" s="42" t="s">
        <v>955</v>
      </c>
      <c r="C250" s="7" t="s">
        <v>640</v>
      </c>
      <c r="D250" s="2" t="s">
        <v>3</v>
      </c>
      <c r="E250" s="8">
        <v>15</v>
      </c>
      <c r="F250" s="8" t="s">
        <v>1</v>
      </c>
      <c r="G250" s="2" t="s">
        <v>22</v>
      </c>
      <c r="H250" s="2" t="s">
        <v>639</v>
      </c>
      <c r="I250" s="16">
        <v>15.96</v>
      </c>
      <c r="J250" s="112">
        <f t="shared" ref="J250:J259" si="55">I250*E250</f>
        <v>239.4</v>
      </c>
      <c r="K250" s="16"/>
      <c r="L250" s="16">
        <f t="shared" si="52"/>
        <v>0</v>
      </c>
      <c r="M250" s="122"/>
      <c r="N250" s="16">
        <f t="shared" si="53"/>
        <v>0</v>
      </c>
      <c r="O250" s="16"/>
      <c r="P250" s="16">
        <f t="shared" si="54"/>
        <v>0</v>
      </c>
    </row>
    <row r="251" spans="2:16" customFormat="1" ht="24.95" customHeight="1" x14ac:dyDescent="0.2">
      <c r="B251" s="42" t="s">
        <v>956</v>
      </c>
      <c r="C251" s="7" t="s">
        <v>641</v>
      </c>
      <c r="D251" s="2" t="s">
        <v>3</v>
      </c>
      <c r="E251" s="8">
        <v>5</v>
      </c>
      <c r="F251" s="8" t="s">
        <v>1</v>
      </c>
      <c r="G251" s="2" t="s">
        <v>22</v>
      </c>
      <c r="H251" s="2" t="s">
        <v>642</v>
      </c>
      <c r="I251" s="16">
        <v>15.96</v>
      </c>
      <c r="J251" s="112">
        <f t="shared" si="55"/>
        <v>79.800000000000011</v>
      </c>
      <c r="K251" s="16"/>
      <c r="L251" s="16">
        <f t="shared" si="52"/>
        <v>0</v>
      </c>
      <c r="M251" s="122"/>
      <c r="N251" s="16">
        <f t="shared" si="53"/>
        <v>0</v>
      </c>
      <c r="O251" s="16"/>
      <c r="P251" s="16">
        <f t="shared" si="54"/>
        <v>0</v>
      </c>
    </row>
    <row r="252" spans="2:16" customFormat="1" ht="24.95" customHeight="1" outlineLevel="1" x14ac:dyDescent="0.2">
      <c r="B252" s="42" t="s">
        <v>957</v>
      </c>
      <c r="C252" s="7" t="s">
        <v>654</v>
      </c>
      <c r="D252" s="2" t="s">
        <v>3</v>
      </c>
      <c r="E252" s="48">
        <v>1</v>
      </c>
      <c r="F252" s="8" t="s">
        <v>1</v>
      </c>
      <c r="G252" s="2" t="s">
        <v>1104</v>
      </c>
      <c r="H252" s="2" t="s">
        <v>1079</v>
      </c>
      <c r="I252" s="16">
        <v>10.83</v>
      </c>
      <c r="J252" s="112">
        <f t="shared" si="55"/>
        <v>10.83</v>
      </c>
      <c r="K252" s="16"/>
      <c r="L252" s="16">
        <f t="shared" si="52"/>
        <v>0</v>
      </c>
      <c r="M252" s="122"/>
      <c r="N252" s="16">
        <f t="shared" si="53"/>
        <v>0</v>
      </c>
      <c r="O252" s="16"/>
      <c r="P252" s="16">
        <f t="shared" si="54"/>
        <v>0</v>
      </c>
    </row>
    <row r="253" spans="2:16" customFormat="1" ht="33.75" x14ac:dyDescent="0.2">
      <c r="B253" s="42" t="s">
        <v>958</v>
      </c>
      <c r="C253" s="7" t="s">
        <v>643</v>
      </c>
      <c r="D253" s="2" t="s">
        <v>3</v>
      </c>
      <c r="E253" s="8">
        <v>1</v>
      </c>
      <c r="F253" s="8" t="s">
        <v>1</v>
      </c>
      <c r="G253" s="2" t="s">
        <v>22</v>
      </c>
      <c r="H253" s="2" t="s">
        <v>644</v>
      </c>
      <c r="I253" s="16">
        <v>16.47</v>
      </c>
      <c r="J253" s="112">
        <f t="shared" si="55"/>
        <v>16.47</v>
      </c>
      <c r="K253" s="16"/>
      <c r="L253" s="16">
        <f t="shared" si="52"/>
        <v>0</v>
      </c>
      <c r="M253" s="122"/>
      <c r="N253" s="16">
        <f t="shared" si="53"/>
        <v>0</v>
      </c>
      <c r="O253" s="16"/>
      <c r="P253" s="16">
        <f t="shared" si="54"/>
        <v>0</v>
      </c>
    </row>
    <row r="254" spans="2:16" customFormat="1" ht="24.95" customHeight="1" x14ac:dyDescent="0.2">
      <c r="B254" s="42" t="s">
        <v>959</v>
      </c>
      <c r="C254" s="7" t="s">
        <v>645</v>
      </c>
      <c r="D254" s="2" t="s">
        <v>3</v>
      </c>
      <c r="E254" s="8">
        <v>2</v>
      </c>
      <c r="F254" s="8" t="s">
        <v>1</v>
      </c>
      <c r="G254" s="2" t="s">
        <v>22</v>
      </c>
      <c r="H254" s="2" t="s">
        <v>646</v>
      </c>
      <c r="I254" s="16">
        <v>16.47</v>
      </c>
      <c r="J254" s="112">
        <f t="shared" si="55"/>
        <v>32.94</v>
      </c>
      <c r="K254" s="16"/>
      <c r="L254" s="16">
        <f t="shared" si="52"/>
        <v>0</v>
      </c>
      <c r="M254" s="122"/>
      <c r="N254" s="16">
        <f t="shared" si="53"/>
        <v>0</v>
      </c>
      <c r="O254" s="16"/>
      <c r="P254" s="16">
        <f t="shared" si="54"/>
        <v>0</v>
      </c>
    </row>
    <row r="255" spans="2:16" customFormat="1" ht="24.95" customHeight="1" x14ac:dyDescent="0.2">
      <c r="B255" s="42" t="s">
        <v>960</v>
      </c>
      <c r="C255" s="7" t="s">
        <v>647</v>
      </c>
      <c r="D255" s="2" t="s">
        <v>3</v>
      </c>
      <c r="E255" s="8">
        <v>8</v>
      </c>
      <c r="F255" s="8" t="s">
        <v>1</v>
      </c>
      <c r="G255" s="2" t="s">
        <v>22</v>
      </c>
      <c r="H255" s="2" t="s">
        <v>648</v>
      </c>
      <c r="I255" s="16">
        <v>16.47</v>
      </c>
      <c r="J255" s="112">
        <f t="shared" si="55"/>
        <v>131.76</v>
      </c>
      <c r="K255" s="16"/>
      <c r="L255" s="16">
        <f t="shared" si="52"/>
        <v>0</v>
      </c>
      <c r="M255" s="122"/>
      <c r="N255" s="16">
        <f t="shared" si="53"/>
        <v>0</v>
      </c>
      <c r="O255" s="16"/>
      <c r="P255" s="16">
        <f t="shared" si="54"/>
        <v>0</v>
      </c>
    </row>
    <row r="256" spans="2:16" customFormat="1" ht="24.95" customHeight="1" x14ac:dyDescent="0.2">
      <c r="B256" s="42" t="s">
        <v>961</v>
      </c>
      <c r="C256" s="7" t="s">
        <v>649</v>
      </c>
      <c r="D256" s="2" t="s">
        <v>3</v>
      </c>
      <c r="E256" s="8">
        <v>7</v>
      </c>
      <c r="F256" s="8" t="s">
        <v>1</v>
      </c>
      <c r="G256" s="2" t="s">
        <v>22</v>
      </c>
      <c r="H256" s="2" t="s">
        <v>644</v>
      </c>
      <c r="I256" s="16">
        <v>16.47</v>
      </c>
      <c r="J256" s="112">
        <f t="shared" si="55"/>
        <v>115.28999999999999</v>
      </c>
      <c r="K256" s="16"/>
      <c r="L256" s="16">
        <f t="shared" si="52"/>
        <v>0</v>
      </c>
      <c r="M256" s="122"/>
      <c r="N256" s="16">
        <f t="shared" si="53"/>
        <v>0</v>
      </c>
      <c r="O256" s="16"/>
      <c r="P256" s="16">
        <f t="shared" si="54"/>
        <v>0</v>
      </c>
    </row>
    <row r="257" spans="2:229" customFormat="1" ht="24.95" customHeight="1" x14ac:dyDescent="0.2">
      <c r="B257" s="42" t="s">
        <v>962</v>
      </c>
      <c r="C257" s="7" t="s">
        <v>650</v>
      </c>
      <c r="D257" s="2" t="s">
        <v>3</v>
      </c>
      <c r="E257" s="8">
        <v>2</v>
      </c>
      <c r="F257" s="8" t="s">
        <v>1</v>
      </c>
      <c r="G257" s="2" t="s">
        <v>22</v>
      </c>
      <c r="H257" s="2" t="s">
        <v>644</v>
      </c>
      <c r="I257" s="16">
        <v>16.47</v>
      </c>
      <c r="J257" s="112">
        <f t="shared" si="55"/>
        <v>32.94</v>
      </c>
      <c r="K257" s="16"/>
      <c r="L257" s="16">
        <f t="shared" si="52"/>
        <v>0</v>
      </c>
      <c r="M257" s="122"/>
      <c r="N257" s="16">
        <f t="shared" si="53"/>
        <v>0</v>
      </c>
      <c r="O257" s="16"/>
      <c r="P257" s="16">
        <f t="shared" si="54"/>
        <v>0</v>
      </c>
    </row>
    <row r="258" spans="2:229" customFormat="1" ht="24.95" customHeight="1" x14ac:dyDescent="0.2">
      <c r="B258" s="42" t="s">
        <v>963</v>
      </c>
      <c r="C258" s="7" t="s">
        <v>699</v>
      </c>
      <c r="D258" s="2" t="s">
        <v>3</v>
      </c>
      <c r="E258" s="8">
        <v>1</v>
      </c>
      <c r="F258" s="8" t="s">
        <v>1</v>
      </c>
      <c r="G258" s="2" t="s">
        <v>22</v>
      </c>
      <c r="H258" s="2" t="s">
        <v>652</v>
      </c>
      <c r="I258" s="16">
        <v>16.47</v>
      </c>
      <c r="J258" s="112">
        <f t="shared" si="55"/>
        <v>16.47</v>
      </c>
      <c r="K258" s="16"/>
      <c r="L258" s="16">
        <f t="shared" si="52"/>
        <v>0</v>
      </c>
      <c r="M258" s="122"/>
      <c r="N258" s="16">
        <f t="shared" si="53"/>
        <v>0</v>
      </c>
      <c r="O258" s="16"/>
      <c r="P258" s="16">
        <f t="shared" si="54"/>
        <v>0</v>
      </c>
    </row>
    <row r="259" spans="2:229" customFormat="1" ht="24.95" customHeight="1" x14ac:dyDescent="0.2">
      <c r="B259" s="42" t="s">
        <v>964</v>
      </c>
      <c r="C259" s="7" t="s">
        <v>651</v>
      </c>
      <c r="D259" s="2" t="s">
        <v>3</v>
      </c>
      <c r="E259" s="8">
        <v>1</v>
      </c>
      <c r="F259" s="8" t="s">
        <v>1</v>
      </c>
      <c r="G259" s="2" t="s">
        <v>22</v>
      </c>
      <c r="H259" s="2" t="s">
        <v>652</v>
      </c>
      <c r="I259" s="16">
        <v>16.47</v>
      </c>
      <c r="J259" s="112">
        <f t="shared" si="55"/>
        <v>16.47</v>
      </c>
      <c r="K259" s="16"/>
      <c r="L259" s="16">
        <f t="shared" si="52"/>
        <v>0</v>
      </c>
      <c r="M259" s="122"/>
      <c r="N259" s="16">
        <f t="shared" si="53"/>
        <v>0</v>
      </c>
      <c r="O259" s="16"/>
      <c r="P259" s="16">
        <f t="shared" si="54"/>
        <v>0</v>
      </c>
    </row>
    <row r="260" spans="2:229" customFormat="1" ht="24.95" customHeight="1" x14ac:dyDescent="0.2">
      <c r="B260" s="42"/>
      <c r="C260" s="21" t="s">
        <v>69</v>
      </c>
      <c r="D260" s="2"/>
      <c r="E260" s="8"/>
      <c r="F260" s="8"/>
      <c r="G260" s="2"/>
      <c r="H260" s="2"/>
      <c r="I260" s="3"/>
      <c r="J260" s="113">
        <f>SUBTOTAL(9,J249:J259)</f>
        <v>708.33000000000015</v>
      </c>
      <c r="K260" s="3"/>
      <c r="L260" s="118">
        <f>SUBTOTAL(9,L249:L259)</f>
        <v>0</v>
      </c>
      <c r="M260" s="37"/>
      <c r="N260" s="118">
        <f>SUBTOTAL(9,N249:N259)</f>
        <v>0</v>
      </c>
      <c r="O260" s="3"/>
      <c r="P260" s="118">
        <f>SUBTOTAL(9,P249:P259)</f>
        <v>0</v>
      </c>
    </row>
    <row r="261" spans="2:229" s="63" customFormat="1" ht="24" customHeight="1" x14ac:dyDescent="0.2">
      <c r="B261" s="32">
        <v>8</v>
      </c>
      <c r="C261" s="36" t="s">
        <v>655</v>
      </c>
      <c r="D261" s="36" t="s">
        <v>5</v>
      </c>
      <c r="E261" s="36"/>
      <c r="F261" s="36"/>
      <c r="G261" s="36" t="s">
        <v>3</v>
      </c>
      <c r="H261" s="36" t="s">
        <v>3</v>
      </c>
      <c r="I261" s="36" t="s">
        <v>3</v>
      </c>
      <c r="J261" s="135">
        <f>J271</f>
        <v>15812.32</v>
      </c>
      <c r="K261" s="36"/>
      <c r="L261" s="36" t="s">
        <v>3</v>
      </c>
      <c r="M261" s="123"/>
      <c r="N261" s="36" t="s">
        <v>3</v>
      </c>
      <c r="O261" s="36"/>
      <c r="P261" s="36" t="s">
        <v>3</v>
      </c>
    </row>
    <row r="262" spans="2:229" s="18" customFormat="1" x14ac:dyDescent="0.2">
      <c r="B262" s="67" t="s">
        <v>486</v>
      </c>
      <c r="C262" s="35" t="s">
        <v>656</v>
      </c>
      <c r="D262" s="66" t="s">
        <v>5</v>
      </c>
      <c r="E262" s="66">
        <v>120</v>
      </c>
      <c r="F262" s="66" t="s">
        <v>153</v>
      </c>
      <c r="G262" s="66" t="s">
        <v>22</v>
      </c>
      <c r="H262" s="15" t="s">
        <v>657</v>
      </c>
      <c r="I262" s="16">
        <v>22.5</v>
      </c>
      <c r="J262" s="112">
        <f>I262*E262</f>
        <v>2700</v>
      </c>
      <c r="K262" s="16"/>
      <c r="L262" s="16">
        <f t="shared" ref="L262:L270" si="56">ROUND(K262*$I262,2)</f>
        <v>0</v>
      </c>
      <c r="M262" s="122"/>
      <c r="N262" s="16">
        <f t="shared" ref="N262:N270" si="57">ROUND(M262*$I262,2)</f>
        <v>0</v>
      </c>
      <c r="O262" s="16"/>
      <c r="P262" s="16">
        <f t="shared" ref="P262:P270" si="58">ROUND(O262*$I262,2)</f>
        <v>0</v>
      </c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  <c r="BE262" s="17"/>
      <c r="BF262" s="17"/>
      <c r="BG262" s="17"/>
      <c r="BH262" s="17"/>
      <c r="BI262" s="17"/>
      <c r="BJ262" s="17"/>
      <c r="BK262" s="17"/>
      <c r="BL262" s="17"/>
      <c r="BM262" s="17"/>
      <c r="BN262" s="17"/>
      <c r="BO262" s="17"/>
      <c r="BP262" s="17"/>
      <c r="BQ262" s="17"/>
      <c r="BR262" s="17"/>
      <c r="BS262" s="17"/>
      <c r="BT262" s="17"/>
      <c r="BU262" s="17"/>
      <c r="BV262" s="17"/>
      <c r="BW262" s="17"/>
      <c r="BX262" s="17"/>
      <c r="BY262" s="17"/>
      <c r="BZ262" s="17"/>
      <c r="CA262" s="17"/>
      <c r="CB262" s="17"/>
      <c r="CC262" s="17"/>
      <c r="CD262" s="17"/>
      <c r="CE262" s="17"/>
      <c r="CF262" s="17"/>
      <c r="CG262" s="17"/>
      <c r="CH262" s="17"/>
      <c r="CI262" s="17"/>
      <c r="CJ262" s="17"/>
      <c r="CK262" s="17"/>
      <c r="CL262" s="17"/>
      <c r="CM262" s="17"/>
      <c r="CN262" s="17"/>
      <c r="CO262" s="17"/>
      <c r="CP262" s="17"/>
      <c r="CQ262" s="17"/>
      <c r="CR262" s="17"/>
      <c r="CS262" s="17"/>
      <c r="CT262" s="17"/>
      <c r="CU262" s="17"/>
      <c r="CV262" s="17"/>
      <c r="CW262" s="17"/>
      <c r="CX262" s="17"/>
      <c r="CY262" s="17"/>
      <c r="CZ262" s="17"/>
      <c r="DA262" s="17"/>
      <c r="DB262" s="17"/>
      <c r="DC262" s="17"/>
      <c r="DD262" s="17"/>
      <c r="DE262" s="17"/>
      <c r="DF262" s="17"/>
      <c r="DG262" s="17"/>
      <c r="DH262" s="17"/>
      <c r="DI262" s="17"/>
      <c r="DJ262" s="17"/>
      <c r="DK262" s="17"/>
      <c r="DL262" s="17"/>
      <c r="DM262" s="17"/>
      <c r="DN262" s="17"/>
      <c r="DO262" s="17"/>
      <c r="DP262" s="17"/>
      <c r="DQ262" s="17"/>
      <c r="DR262" s="17"/>
      <c r="DS262" s="17"/>
      <c r="DT262" s="17"/>
      <c r="DU262" s="17"/>
      <c r="DV262" s="17"/>
      <c r="DW262" s="17"/>
      <c r="DX262" s="17"/>
      <c r="DY262" s="17"/>
      <c r="DZ262" s="17"/>
      <c r="EA262" s="17"/>
      <c r="EB262" s="17"/>
      <c r="EC262" s="17"/>
      <c r="ED262" s="17"/>
      <c r="EE262" s="17"/>
      <c r="EF262" s="17"/>
      <c r="EG262" s="17"/>
      <c r="EH262" s="17"/>
      <c r="EI262" s="17"/>
      <c r="EJ262" s="17"/>
      <c r="EK262" s="17"/>
      <c r="EL262" s="17"/>
      <c r="EM262" s="17"/>
      <c r="EN262" s="17"/>
      <c r="EO262" s="17"/>
      <c r="EP262" s="17"/>
      <c r="EQ262" s="17"/>
      <c r="ER262" s="17"/>
      <c r="ES262" s="17"/>
      <c r="ET262" s="17"/>
      <c r="EU262" s="17"/>
      <c r="EV262" s="17"/>
      <c r="EW262" s="17"/>
      <c r="EX262" s="17"/>
      <c r="EY262" s="17"/>
      <c r="EZ262" s="17"/>
      <c r="FA262" s="17"/>
      <c r="FB262" s="17"/>
      <c r="FC262" s="17"/>
      <c r="FD262" s="17"/>
      <c r="FE262" s="17"/>
      <c r="FF262" s="17"/>
      <c r="FG262" s="17"/>
      <c r="FH262" s="17"/>
      <c r="FI262" s="17"/>
      <c r="FJ262" s="17"/>
      <c r="FK262" s="17"/>
      <c r="FL262" s="17"/>
      <c r="FM262" s="17"/>
      <c r="FN262" s="17"/>
      <c r="FO262" s="17"/>
      <c r="FP262" s="17"/>
      <c r="FQ262" s="17"/>
      <c r="FR262" s="17"/>
      <c r="FS262" s="17"/>
      <c r="FT262" s="17"/>
      <c r="FU262" s="17"/>
      <c r="FV262" s="17"/>
      <c r="FW262" s="17"/>
      <c r="FX262" s="17"/>
      <c r="FY262" s="17"/>
      <c r="FZ262" s="17"/>
      <c r="GA262" s="17"/>
      <c r="GB262" s="17"/>
      <c r="GC262" s="17"/>
      <c r="GD262" s="17"/>
      <c r="GE262" s="17"/>
      <c r="GF262" s="17"/>
      <c r="GG262" s="17"/>
      <c r="GH262" s="17"/>
      <c r="GI262" s="17"/>
      <c r="GJ262" s="17"/>
      <c r="GK262" s="17"/>
      <c r="GL262" s="17"/>
      <c r="GM262" s="17"/>
      <c r="GN262" s="17"/>
      <c r="GO262" s="17"/>
      <c r="GP262" s="17"/>
      <c r="GQ262" s="17"/>
      <c r="GR262" s="17"/>
      <c r="GS262" s="17"/>
      <c r="GT262" s="17"/>
      <c r="GU262" s="17"/>
      <c r="GV262" s="17"/>
      <c r="GW262" s="17"/>
      <c r="GX262" s="17"/>
      <c r="GY262" s="17"/>
      <c r="GZ262" s="17"/>
      <c r="HA262" s="17"/>
      <c r="HB262" s="17"/>
      <c r="HC262" s="17"/>
      <c r="HD262" s="17"/>
      <c r="HE262" s="17"/>
      <c r="HF262" s="17"/>
      <c r="HG262" s="17"/>
      <c r="HH262" s="17"/>
      <c r="HI262" s="17"/>
      <c r="HJ262" s="17"/>
      <c r="HK262" s="17"/>
      <c r="HL262" s="17"/>
      <c r="HM262" s="17"/>
      <c r="HN262" s="17"/>
      <c r="HO262" s="17"/>
      <c r="HP262" s="17"/>
      <c r="HQ262" s="17"/>
      <c r="HR262" s="17"/>
      <c r="HS262" s="17"/>
      <c r="HT262" s="17"/>
      <c r="HU262" s="17"/>
    </row>
    <row r="263" spans="2:229" s="18" customFormat="1" ht="33" customHeight="1" x14ac:dyDescent="0.2">
      <c r="B263" s="67" t="s">
        <v>487</v>
      </c>
      <c r="C263" s="132" t="s">
        <v>1146</v>
      </c>
      <c r="D263" s="66" t="s">
        <v>5</v>
      </c>
      <c r="E263" s="56">
        <v>300</v>
      </c>
      <c r="F263" s="66" t="s">
        <v>160</v>
      </c>
      <c r="G263" s="66" t="s">
        <v>22</v>
      </c>
      <c r="H263" s="126" t="s">
        <v>1145</v>
      </c>
      <c r="I263" s="129">
        <v>31.32</v>
      </c>
      <c r="J263" s="130">
        <f t="shared" ref="J263:J270" si="59">I263*E263</f>
        <v>9396</v>
      </c>
      <c r="K263" s="16"/>
      <c r="L263" s="16">
        <f t="shared" si="56"/>
        <v>0</v>
      </c>
      <c r="M263" s="122"/>
      <c r="N263" s="16">
        <f t="shared" si="57"/>
        <v>0</v>
      </c>
      <c r="O263" s="16"/>
      <c r="P263" s="16">
        <f t="shared" si="58"/>
        <v>0</v>
      </c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  <c r="BE263" s="17"/>
      <c r="BF263" s="17"/>
      <c r="BG263" s="17"/>
      <c r="BH263" s="17"/>
      <c r="BI263" s="17"/>
      <c r="BJ263" s="17"/>
      <c r="BK263" s="17"/>
      <c r="BL263" s="17"/>
      <c r="BM263" s="17"/>
      <c r="BN263" s="17"/>
      <c r="BO263" s="17"/>
      <c r="BP263" s="17"/>
      <c r="BQ263" s="17"/>
      <c r="BR263" s="17"/>
      <c r="BS263" s="17"/>
      <c r="BT263" s="17"/>
      <c r="BU263" s="17"/>
      <c r="BV263" s="17"/>
      <c r="BW263" s="17"/>
      <c r="BX263" s="17"/>
      <c r="BY263" s="17"/>
      <c r="BZ263" s="17"/>
      <c r="CA263" s="17"/>
      <c r="CB263" s="17"/>
      <c r="CC263" s="17"/>
      <c r="CD263" s="17"/>
      <c r="CE263" s="17"/>
      <c r="CF263" s="17"/>
      <c r="CG263" s="17"/>
      <c r="CH263" s="17"/>
      <c r="CI263" s="17"/>
      <c r="CJ263" s="17"/>
      <c r="CK263" s="17"/>
      <c r="CL263" s="17"/>
      <c r="CM263" s="17"/>
      <c r="CN263" s="17"/>
      <c r="CO263" s="17"/>
      <c r="CP263" s="17"/>
      <c r="CQ263" s="17"/>
      <c r="CR263" s="17"/>
      <c r="CS263" s="17"/>
      <c r="CT263" s="17"/>
      <c r="CU263" s="17"/>
      <c r="CV263" s="17"/>
      <c r="CW263" s="17"/>
      <c r="CX263" s="17"/>
      <c r="CY263" s="17"/>
      <c r="CZ263" s="17"/>
      <c r="DA263" s="17"/>
      <c r="DB263" s="17"/>
      <c r="DC263" s="17"/>
      <c r="DD263" s="17"/>
      <c r="DE263" s="17"/>
      <c r="DF263" s="17"/>
      <c r="DG263" s="17"/>
      <c r="DH263" s="17"/>
      <c r="DI263" s="17"/>
      <c r="DJ263" s="17"/>
      <c r="DK263" s="17"/>
      <c r="DL263" s="17"/>
      <c r="DM263" s="17"/>
      <c r="DN263" s="17"/>
      <c r="DO263" s="17"/>
      <c r="DP263" s="17"/>
      <c r="DQ263" s="17"/>
      <c r="DR263" s="17"/>
      <c r="DS263" s="17"/>
      <c r="DT263" s="17"/>
      <c r="DU263" s="17"/>
      <c r="DV263" s="17"/>
      <c r="DW263" s="17"/>
      <c r="DX263" s="17"/>
      <c r="DY263" s="17"/>
      <c r="DZ263" s="17"/>
      <c r="EA263" s="17"/>
      <c r="EB263" s="17"/>
      <c r="EC263" s="17"/>
      <c r="ED263" s="17"/>
      <c r="EE263" s="17"/>
      <c r="EF263" s="17"/>
      <c r="EG263" s="17"/>
      <c r="EH263" s="17"/>
      <c r="EI263" s="17"/>
      <c r="EJ263" s="17"/>
      <c r="EK263" s="17"/>
      <c r="EL263" s="17"/>
      <c r="EM263" s="17"/>
      <c r="EN263" s="17"/>
      <c r="EO263" s="17"/>
      <c r="EP263" s="17"/>
      <c r="EQ263" s="17"/>
      <c r="ER263" s="17"/>
      <c r="ES263" s="17"/>
      <c r="ET263" s="17"/>
      <c r="EU263" s="17"/>
      <c r="EV263" s="17"/>
      <c r="EW263" s="17"/>
      <c r="EX263" s="17"/>
      <c r="EY263" s="17"/>
      <c r="EZ263" s="17"/>
      <c r="FA263" s="17"/>
      <c r="FB263" s="17"/>
      <c r="FC263" s="17"/>
      <c r="FD263" s="17"/>
      <c r="FE263" s="17"/>
      <c r="FF263" s="17"/>
      <c r="FG263" s="17"/>
      <c r="FH263" s="17"/>
      <c r="FI263" s="17"/>
      <c r="FJ263" s="17"/>
      <c r="FK263" s="17"/>
      <c r="FL263" s="17"/>
      <c r="FM263" s="17"/>
      <c r="FN263" s="17"/>
      <c r="FO263" s="17"/>
      <c r="FP263" s="17"/>
      <c r="FQ263" s="17"/>
      <c r="FR263" s="17"/>
      <c r="FS263" s="17"/>
      <c r="FT263" s="17"/>
      <c r="FU263" s="17"/>
      <c r="FV263" s="17"/>
      <c r="FW263" s="17"/>
      <c r="FX263" s="17"/>
      <c r="FY263" s="17"/>
      <c r="FZ263" s="17"/>
      <c r="GA263" s="17"/>
      <c r="GB263" s="17"/>
      <c r="GC263" s="17"/>
      <c r="GD263" s="17"/>
      <c r="GE263" s="17"/>
      <c r="GF263" s="17"/>
      <c r="GG263" s="17"/>
      <c r="GH263" s="17"/>
      <c r="GI263" s="17"/>
      <c r="GJ263" s="17"/>
      <c r="GK263" s="17"/>
      <c r="GL263" s="17"/>
      <c r="GM263" s="17"/>
      <c r="GN263" s="17"/>
      <c r="GO263" s="17"/>
      <c r="GP263" s="17"/>
      <c r="GQ263" s="17"/>
      <c r="GR263" s="17"/>
      <c r="GS263" s="17"/>
      <c r="GT263" s="17"/>
      <c r="GU263" s="17"/>
      <c r="GV263" s="17"/>
      <c r="GW263" s="17"/>
      <c r="GX263" s="17"/>
      <c r="GY263" s="17"/>
      <c r="GZ263" s="17"/>
      <c r="HA263" s="17"/>
      <c r="HB263" s="17"/>
      <c r="HC263" s="17"/>
      <c r="HD263" s="17"/>
      <c r="HE263" s="17"/>
      <c r="HF263" s="17"/>
      <c r="HG263" s="17"/>
      <c r="HH263" s="17"/>
      <c r="HI263" s="17"/>
      <c r="HJ263" s="17"/>
      <c r="HK263" s="17"/>
      <c r="HL263" s="17"/>
      <c r="HM263" s="17"/>
      <c r="HN263" s="17"/>
      <c r="HO263" s="17"/>
      <c r="HP263" s="17"/>
      <c r="HQ263" s="17"/>
      <c r="HR263" s="17"/>
      <c r="HS263" s="17"/>
      <c r="HT263" s="17"/>
      <c r="HU263" s="17"/>
    </row>
    <row r="264" spans="2:229" s="18" customFormat="1" x14ac:dyDescent="0.2">
      <c r="B264" s="67" t="s">
        <v>488</v>
      </c>
      <c r="C264" s="35" t="s">
        <v>658</v>
      </c>
      <c r="D264" s="66" t="s">
        <v>5</v>
      </c>
      <c r="E264" s="56">
        <v>6</v>
      </c>
      <c r="F264" s="66" t="s">
        <v>153</v>
      </c>
      <c r="G264" s="66" t="s">
        <v>22</v>
      </c>
      <c r="H264" s="15" t="s">
        <v>659</v>
      </c>
      <c r="I264" s="16">
        <v>9.1199999999999992</v>
      </c>
      <c r="J264" s="112">
        <f t="shared" si="59"/>
        <v>54.72</v>
      </c>
      <c r="K264" s="16"/>
      <c r="L264" s="16">
        <f t="shared" si="56"/>
        <v>0</v>
      </c>
      <c r="M264" s="122"/>
      <c r="N264" s="16">
        <f t="shared" si="57"/>
        <v>0</v>
      </c>
      <c r="O264" s="16"/>
      <c r="P264" s="16">
        <f t="shared" si="58"/>
        <v>0</v>
      </c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7"/>
      <c r="BP264" s="17"/>
      <c r="BQ264" s="17"/>
      <c r="BR264" s="17"/>
      <c r="BS264" s="17"/>
      <c r="BT264" s="17"/>
      <c r="BU264" s="17"/>
      <c r="BV264" s="17"/>
      <c r="BW264" s="17"/>
      <c r="BX264" s="17"/>
      <c r="BY264" s="17"/>
      <c r="BZ264" s="17"/>
      <c r="CA264" s="17"/>
      <c r="CB264" s="17"/>
      <c r="CC264" s="17"/>
      <c r="CD264" s="17"/>
      <c r="CE264" s="17"/>
      <c r="CF264" s="17"/>
      <c r="CG264" s="17"/>
      <c r="CH264" s="17"/>
      <c r="CI264" s="17"/>
      <c r="CJ264" s="17"/>
      <c r="CK264" s="17"/>
      <c r="CL264" s="17"/>
      <c r="CM264" s="17"/>
      <c r="CN264" s="17"/>
      <c r="CO264" s="17"/>
      <c r="CP264" s="17"/>
      <c r="CQ264" s="17"/>
      <c r="CR264" s="17"/>
      <c r="CS264" s="17"/>
      <c r="CT264" s="17"/>
      <c r="CU264" s="17"/>
      <c r="CV264" s="17"/>
      <c r="CW264" s="17"/>
      <c r="CX264" s="17"/>
      <c r="CY264" s="17"/>
      <c r="CZ264" s="17"/>
      <c r="DA264" s="17"/>
      <c r="DB264" s="17"/>
      <c r="DC264" s="17"/>
      <c r="DD264" s="17"/>
      <c r="DE264" s="17"/>
      <c r="DF264" s="17"/>
      <c r="DG264" s="17"/>
      <c r="DH264" s="17"/>
      <c r="DI264" s="17"/>
      <c r="DJ264" s="17"/>
      <c r="DK264" s="17"/>
      <c r="DL264" s="17"/>
      <c r="DM264" s="17"/>
      <c r="DN264" s="17"/>
      <c r="DO264" s="17"/>
      <c r="DP264" s="17"/>
      <c r="DQ264" s="17"/>
      <c r="DR264" s="17"/>
      <c r="DS264" s="17"/>
      <c r="DT264" s="17"/>
      <c r="DU264" s="17"/>
      <c r="DV264" s="17"/>
      <c r="DW264" s="17"/>
      <c r="DX264" s="17"/>
      <c r="DY264" s="17"/>
      <c r="DZ264" s="17"/>
      <c r="EA264" s="17"/>
      <c r="EB264" s="17"/>
      <c r="EC264" s="17"/>
      <c r="ED264" s="17"/>
      <c r="EE264" s="17"/>
      <c r="EF264" s="17"/>
      <c r="EG264" s="17"/>
      <c r="EH264" s="17"/>
      <c r="EI264" s="17"/>
      <c r="EJ264" s="17"/>
      <c r="EK264" s="17"/>
      <c r="EL264" s="17"/>
      <c r="EM264" s="17"/>
      <c r="EN264" s="17"/>
      <c r="EO264" s="17"/>
      <c r="EP264" s="17"/>
      <c r="EQ264" s="17"/>
      <c r="ER264" s="17"/>
      <c r="ES264" s="17"/>
      <c r="ET264" s="17"/>
      <c r="EU264" s="17"/>
      <c r="EV264" s="17"/>
      <c r="EW264" s="17"/>
      <c r="EX264" s="17"/>
      <c r="EY264" s="17"/>
      <c r="EZ264" s="17"/>
      <c r="FA264" s="17"/>
      <c r="FB264" s="17"/>
      <c r="FC264" s="17"/>
      <c r="FD264" s="17"/>
      <c r="FE264" s="17"/>
      <c r="FF264" s="17"/>
      <c r="FG264" s="17"/>
      <c r="FH264" s="17"/>
      <c r="FI264" s="17"/>
      <c r="FJ264" s="17"/>
      <c r="FK264" s="17"/>
      <c r="FL264" s="17"/>
      <c r="FM264" s="17"/>
      <c r="FN264" s="17"/>
      <c r="FO264" s="17"/>
      <c r="FP264" s="17"/>
      <c r="FQ264" s="17"/>
      <c r="FR264" s="17"/>
      <c r="FS264" s="17"/>
      <c r="FT264" s="17"/>
      <c r="FU264" s="17"/>
      <c r="FV264" s="17"/>
      <c r="FW264" s="17"/>
      <c r="FX264" s="17"/>
      <c r="FY264" s="17"/>
      <c r="FZ264" s="17"/>
      <c r="GA264" s="17"/>
      <c r="GB264" s="17"/>
      <c r="GC264" s="17"/>
      <c r="GD264" s="17"/>
      <c r="GE264" s="17"/>
      <c r="GF264" s="17"/>
      <c r="GG264" s="17"/>
      <c r="GH264" s="17"/>
      <c r="GI264" s="17"/>
      <c r="GJ264" s="17"/>
      <c r="GK264" s="17"/>
      <c r="GL264" s="17"/>
      <c r="GM264" s="17"/>
      <c r="GN264" s="17"/>
      <c r="GO264" s="17"/>
      <c r="GP264" s="17"/>
      <c r="GQ264" s="17"/>
      <c r="GR264" s="17"/>
      <c r="GS264" s="17"/>
      <c r="GT264" s="17"/>
      <c r="GU264" s="17"/>
      <c r="GV264" s="17"/>
      <c r="GW264" s="17"/>
      <c r="GX264" s="17"/>
      <c r="GY264" s="17"/>
      <c r="GZ264" s="17"/>
      <c r="HA264" s="17"/>
      <c r="HB264" s="17"/>
      <c r="HC264" s="17"/>
      <c r="HD264" s="17"/>
      <c r="HE264" s="17"/>
      <c r="HF264" s="17"/>
      <c r="HG264" s="17"/>
      <c r="HH264" s="17"/>
      <c r="HI264" s="17"/>
      <c r="HJ264" s="17"/>
      <c r="HK264" s="17"/>
      <c r="HL264" s="17"/>
      <c r="HM264" s="17"/>
      <c r="HN264" s="17"/>
      <c r="HO264" s="17"/>
      <c r="HP264" s="17"/>
      <c r="HQ264" s="17"/>
      <c r="HR264" s="17"/>
      <c r="HS264" s="17"/>
      <c r="HT264" s="17"/>
      <c r="HU264" s="17"/>
    </row>
    <row r="265" spans="2:229" s="18" customFormat="1" ht="22.5" x14ac:dyDescent="0.2">
      <c r="B265" s="67" t="s">
        <v>489</v>
      </c>
      <c r="C265" s="62" t="s">
        <v>660</v>
      </c>
      <c r="D265" s="66" t="s">
        <v>5</v>
      </c>
      <c r="E265" s="56">
        <v>1</v>
      </c>
      <c r="F265" s="66" t="s">
        <v>153</v>
      </c>
      <c r="G265" s="66" t="s">
        <v>22</v>
      </c>
      <c r="H265" s="15" t="s">
        <v>661</v>
      </c>
      <c r="I265" s="16">
        <v>162.26</v>
      </c>
      <c r="J265" s="112">
        <f t="shared" si="59"/>
        <v>162.26</v>
      </c>
      <c r="K265" s="16"/>
      <c r="L265" s="16">
        <f t="shared" si="56"/>
        <v>0</v>
      </c>
      <c r="M265" s="122"/>
      <c r="N265" s="16">
        <f t="shared" si="57"/>
        <v>0</v>
      </c>
      <c r="O265" s="16"/>
      <c r="P265" s="16">
        <f t="shared" si="58"/>
        <v>0</v>
      </c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  <c r="BR265" s="17"/>
      <c r="BS265" s="17"/>
      <c r="BT265" s="17"/>
      <c r="BU265" s="17"/>
      <c r="BV265" s="17"/>
      <c r="BW265" s="17"/>
      <c r="BX265" s="17"/>
      <c r="BY265" s="17"/>
      <c r="BZ265" s="17"/>
      <c r="CA265" s="17"/>
      <c r="CB265" s="17"/>
      <c r="CC265" s="17"/>
      <c r="CD265" s="17"/>
      <c r="CE265" s="17"/>
      <c r="CF265" s="17"/>
      <c r="CG265" s="17"/>
      <c r="CH265" s="17"/>
      <c r="CI265" s="17"/>
      <c r="CJ265" s="17"/>
      <c r="CK265" s="17"/>
      <c r="CL265" s="17"/>
      <c r="CM265" s="17"/>
      <c r="CN265" s="17"/>
      <c r="CO265" s="17"/>
      <c r="CP265" s="17"/>
      <c r="CQ265" s="17"/>
      <c r="CR265" s="17"/>
      <c r="CS265" s="17"/>
      <c r="CT265" s="17"/>
      <c r="CU265" s="17"/>
      <c r="CV265" s="17"/>
      <c r="CW265" s="17"/>
      <c r="CX265" s="17"/>
      <c r="CY265" s="17"/>
      <c r="CZ265" s="17"/>
      <c r="DA265" s="17"/>
      <c r="DB265" s="17"/>
      <c r="DC265" s="17"/>
      <c r="DD265" s="17"/>
      <c r="DE265" s="17"/>
      <c r="DF265" s="17"/>
      <c r="DG265" s="17"/>
      <c r="DH265" s="17"/>
      <c r="DI265" s="17"/>
      <c r="DJ265" s="17"/>
      <c r="DK265" s="17"/>
      <c r="DL265" s="17"/>
      <c r="DM265" s="17"/>
      <c r="DN265" s="17"/>
      <c r="DO265" s="17"/>
      <c r="DP265" s="17"/>
      <c r="DQ265" s="17"/>
      <c r="DR265" s="17"/>
      <c r="DS265" s="17"/>
      <c r="DT265" s="17"/>
      <c r="DU265" s="17"/>
      <c r="DV265" s="17"/>
      <c r="DW265" s="17"/>
      <c r="DX265" s="17"/>
      <c r="DY265" s="17"/>
      <c r="DZ265" s="17"/>
      <c r="EA265" s="17"/>
      <c r="EB265" s="17"/>
      <c r="EC265" s="17"/>
      <c r="ED265" s="17"/>
      <c r="EE265" s="17"/>
      <c r="EF265" s="17"/>
      <c r="EG265" s="17"/>
      <c r="EH265" s="17"/>
      <c r="EI265" s="17"/>
      <c r="EJ265" s="17"/>
      <c r="EK265" s="17"/>
      <c r="EL265" s="17"/>
      <c r="EM265" s="17"/>
      <c r="EN265" s="17"/>
      <c r="EO265" s="17"/>
      <c r="EP265" s="17"/>
      <c r="EQ265" s="17"/>
      <c r="ER265" s="17"/>
      <c r="ES265" s="17"/>
      <c r="ET265" s="17"/>
      <c r="EU265" s="17"/>
      <c r="EV265" s="17"/>
      <c r="EW265" s="17"/>
      <c r="EX265" s="17"/>
      <c r="EY265" s="17"/>
      <c r="EZ265" s="17"/>
      <c r="FA265" s="17"/>
      <c r="FB265" s="17"/>
      <c r="FC265" s="17"/>
      <c r="FD265" s="17"/>
      <c r="FE265" s="17"/>
      <c r="FF265" s="17"/>
      <c r="FG265" s="17"/>
      <c r="FH265" s="17"/>
      <c r="FI265" s="17"/>
      <c r="FJ265" s="17"/>
      <c r="FK265" s="17"/>
      <c r="FL265" s="17"/>
      <c r="FM265" s="17"/>
      <c r="FN265" s="17"/>
      <c r="FO265" s="17"/>
      <c r="FP265" s="17"/>
      <c r="FQ265" s="17"/>
      <c r="FR265" s="17"/>
      <c r="FS265" s="17"/>
      <c r="FT265" s="17"/>
      <c r="FU265" s="17"/>
      <c r="FV265" s="17"/>
      <c r="FW265" s="17"/>
      <c r="FX265" s="17"/>
      <c r="FY265" s="17"/>
      <c r="FZ265" s="17"/>
      <c r="GA265" s="17"/>
      <c r="GB265" s="17"/>
      <c r="GC265" s="17"/>
      <c r="GD265" s="17"/>
      <c r="GE265" s="17"/>
      <c r="GF265" s="17"/>
      <c r="GG265" s="17"/>
      <c r="GH265" s="17"/>
      <c r="GI265" s="17"/>
      <c r="GJ265" s="17"/>
      <c r="GK265" s="17"/>
      <c r="GL265" s="17"/>
      <c r="GM265" s="17"/>
      <c r="GN265" s="17"/>
      <c r="GO265" s="17"/>
      <c r="GP265" s="17"/>
      <c r="GQ265" s="17"/>
      <c r="GR265" s="17"/>
      <c r="GS265" s="17"/>
      <c r="GT265" s="17"/>
      <c r="GU265" s="17"/>
      <c r="GV265" s="17"/>
      <c r="GW265" s="17"/>
      <c r="GX265" s="17"/>
      <c r="GY265" s="17"/>
      <c r="GZ265" s="17"/>
      <c r="HA265" s="17"/>
      <c r="HB265" s="17"/>
      <c r="HC265" s="17"/>
      <c r="HD265" s="17"/>
      <c r="HE265" s="17"/>
      <c r="HF265" s="17"/>
      <c r="HG265" s="17"/>
      <c r="HH265" s="17"/>
      <c r="HI265" s="17"/>
      <c r="HJ265" s="17"/>
      <c r="HK265" s="17"/>
      <c r="HL265" s="17"/>
      <c r="HM265" s="17"/>
      <c r="HN265" s="17"/>
      <c r="HO265" s="17"/>
      <c r="HP265" s="17"/>
      <c r="HQ265" s="17"/>
      <c r="HR265" s="17"/>
      <c r="HS265" s="17"/>
      <c r="HT265" s="17"/>
      <c r="HU265" s="17"/>
    </row>
    <row r="266" spans="2:229" s="18" customFormat="1" ht="22.5" x14ac:dyDescent="0.2">
      <c r="B266" s="101" t="s">
        <v>490</v>
      </c>
      <c r="C266" s="62" t="s">
        <v>662</v>
      </c>
      <c r="D266" s="66" t="s">
        <v>5</v>
      </c>
      <c r="E266" s="56">
        <v>30</v>
      </c>
      <c r="F266" s="66" t="s">
        <v>153</v>
      </c>
      <c r="G266" s="66" t="s">
        <v>22</v>
      </c>
      <c r="H266" s="15" t="s">
        <v>663</v>
      </c>
      <c r="I266" s="16">
        <v>14.73</v>
      </c>
      <c r="J266" s="112">
        <f t="shared" si="59"/>
        <v>441.90000000000003</v>
      </c>
      <c r="K266" s="16"/>
      <c r="L266" s="16">
        <f t="shared" si="56"/>
        <v>0</v>
      </c>
      <c r="M266" s="122"/>
      <c r="N266" s="16">
        <f t="shared" si="57"/>
        <v>0</v>
      </c>
      <c r="O266" s="16"/>
      <c r="P266" s="16">
        <f t="shared" si="58"/>
        <v>0</v>
      </c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7"/>
      <c r="BP266" s="17"/>
      <c r="BQ266" s="17"/>
      <c r="BR266" s="17"/>
      <c r="BS266" s="17"/>
      <c r="BT266" s="17"/>
      <c r="BU266" s="17"/>
      <c r="BV266" s="17"/>
      <c r="BW266" s="17"/>
      <c r="BX266" s="17"/>
      <c r="BY266" s="17"/>
      <c r="BZ266" s="17"/>
      <c r="CA266" s="17"/>
      <c r="CB266" s="17"/>
      <c r="CC266" s="17"/>
      <c r="CD266" s="17"/>
      <c r="CE266" s="17"/>
      <c r="CF266" s="17"/>
      <c r="CG266" s="17"/>
      <c r="CH266" s="17"/>
      <c r="CI266" s="17"/>
      <c r="CJ266" s="17"/>
      <c r="CK266" s="17"/>
      <c r="CL266" s="17"/>
      <c r="CM266" s="17"/>
      <c r="CN266" s="17"/>
      <c r="CO266" s="17"/>
      <c r="CP266" s="17"/>
      <c r="CQ266" s="17"/>
      <c r="CR266" s="17"/>
      <c r="CS266" s="17"/>
      <c r="CT266" s="17"/>
      <c r="CU266" s="17"/>
      <c r="CV266" s="17"/>
      <c r="CW266" s="17"/>
      <c r="CX266" s="17"/>
      <c r="CY266" s="17"/>
      <c r="CZ266" s="17"/>
      <c r="DA266" s="17"/>
      <c r="DB266" s="17"/>
      <c r="DC266" s="17"/>
      <c r="DD266" s="17"/>
      <c r="DE266" s="17"/>
      <c r="DF266" s="17"/>
      <c r="DG266" s="17"/>
      <c r="DH266" s="17"/>
      <c r="DI266" s="17"/>
      <c r="DJ266" s="17"/>
      <c r="DK266" s="17"/>
      <c r="DL266" s="17"/>
      <c r="DM266" s="17"/>
      <c r="DN266" s="17"/>
      <c r="DO266" s="17"/>
      <c r="DP266" s="17"/>
      <c r="DQ266" s="17"/>
      <c r="DR266" s="17"/>
      <c r="DS266" s="17"/>
      <c r="DT266" s="17"/>
      <c r="DU266" s="17"/>
      <c r="DV266" s="17"/>
      <c r="DW266" s="17"/>
      <c r="DX266" s="17"/>
      <c r="DY266" s="17"/>
      <c r="DZ266" s="17"/>
      <c r="EA266" s="17"/>
      <c r="EB266" s="17"/>
      <c r="EC266" s="17"/>
      <c r="ED266" s="17"/>
      <c r="EE266" s="17"/>
      <c r="EF266" s="17"/>
      <c r="EG266" s="17"/>
      <c r="EH266" s="17"/>
      <c r="EI266" s="17"/>
      <c r="EJ266" s="17"/>
      <c r="EK266" s="17"/>
      <c r="EL266" s="17"/>
      <c r="EM266" s="17"/>
      <c r="EN266" s="17"/>
      <c r="EO266" s="17"/>
      <c r="EP266" s="17"/>
      <c r="EQ266" s="17"/>
      <c r="ER266" s="17"/>
      <c r="ES266" s="17"/>
      <c r="ET266" s="17"/>
      <c r="EU266" s="17"/>
      <c r="EV266" s="17"/>
      <c r="EW266" s="17"/>
      <c r="EX266" s="17"/>
      <c r="EY266" s="17"/>
      <c r="EZ266" s="17"/>
      <c r="FA266" s="17"/>
      <c r="FB266" s="17"/>
      <c r="FC266" s="17"/>
      <c r="FD266" s="17"/>
      <c r="FE266" s="17"/>
      <c r="FF266" s="17"/>
      <c r="FG266" s="17"/>
      <c r="FH266" s="17"/>
      <c r="FI266" s="17"/>
      <c r="FJ266" s="17"/>
      <c r="FK266" s="17"/>
      <c r="FL266" s="17"/>
      <c r="FM266" s="17"/>
      <c r="FN266" s="17"/>
      <c r="FO266" s="17"/>
      <c r="FP266" s="17"/>
      <c r="FQ266" s="17"/>
      <c r="FR266" s="17"/>
      <c r="FS266" s="17"/>
      <c r="FT266" s="17"/>
      <c r="FU266" s="17"/>
      <c r="FV266" s="17"/>
      <c r="FW266" s="17"/>
      <c r="FX266" s="17"/>
      <c r="FY266" s="17"/>
      <c r="FZ266" s="17"/>
      <c r="GA266" s="17"/>
      <c r="GB266" s="17"/>
      <c r="GC266" s="17"/>
      <c r="GD266" s="17"/>
      <c r="GE266" s="17"/>
      <c r="GF266" s="17"/>
      <c r="GG266" s="17"/>
      <c r="GH266" s="17"/>
      <c r="GI266" s="17"/>
      <c r="GJ266" s="17"/>
      <c r="GK266" s="17"/>
      <c r="GL266" s="17"/>
      <c r="GM266" s="17"/>
      <c r="GN266" s="17"/>
      <c r="GO266" s="17"/>
      <c r="GP266" s="17"/>
      <c r="GQ266" s="17"/>
      <c r="GR266" s="17"/>
      <c r="GS266" s="17"/>
      <c r="GT266" s="17"/>
      <c r="GU266" s="17"/>
      <c r="GV266" s="17"/>
      <c r="GW266" s="17"/>
      <c r="GX266" s="17"/>
      <c r="GY266" s="17"/>
      <c r="GZ266" s="17"/>
      <c r="HA266" s="17"/>
      <c r="HB266" s="17"/>
      <c r="HC266" s="17"/>
      <c r="HD266" s="17"/>
      <c r="HE266" s="17"/>
      <c r="HF266" s="17"/>
      <c r="HG266" s="17"/>
      <c r="HH266" s="17"/>
      <c r="HI266" s="17"/>
      <c r="HJ266" s="17"/>
      <c r="HK266" s="17"/>
      <c r="HL266" s="17"/>
      <c r="HM266" s="17"/>
      <c r="HN266" s="17"/>
      <c r="HO266" s="17"/>
      <c r="HP266" s="17"/>
      <c r="HQ266" s="17"/>
      <c r="HR266" s="17"/>
      <c r="HS266" s="17"/>
      <c r="HT266" s="17"/>
      <c r="HU266" s="17"/>
    </row>
    <row r="267" spans="2:229" s="18" customFormat="1" ht="22.5" x14ac:dyDescent="0.2">
      <c r="B267" s="101" t="s">
        <v>491</v>
      </c>
      <c r="C267" s="35" t="s">
        <v>664</v>
      </c>
      <c r="D267" s="66" t="s">
        <v>5</v>
      </c>
      <c r="E267" s="56">
        <v>150</v>
      </c>
      <c r="F267" s="66" t="s">
        <v>153</v>
      </c>
      <c r="G267" s="66" t="s">
        <v>22</v>
      </c>
      <c r="H267" s="15" t="s">
        <v>665</v>
      </c>
      <c r="I267" s="16">
        <v>16.54</v>
      </c>
      <c r="J267" s="112">
        <f t="shared" si="59"/>
        <v>2481</v>
      </c>
      <c r="K267" s="16"/>
      <c r="L267" s="16">
        <f t="shared" si="56"/>
        <v>0</v>
      </c>
      <c r="M267" s="122"/>
      <c r="N267" s="16">
        <f t="shared" si="57"/>
        <v>0</v>
      </c>
      <c r="O267" s="16"/>
      <c r="P267" s="16">
        <f t="shared" si="58"/>
        <v>0</v>
      </c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7"/>
      <c r="BP267" s="17"/>
      <c r="BQ267" s="17"/>
      <c r="BR267" s="17"/>
      <c r="BS267" s="17"/>
      <c r="BT267" s="17"/>
      <c r="BU267" s="17"/>
      <c r="BV267" s="17"/>
      <c r="BW267" s="17"/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7"/>
      <c r="CN267" s="17"/>
      <c r="CO267" s="17"/>
      <c r="CP267" s="17"/>
      <c r="CQ267" s="17"/>
      <c r="CR267" s="17"/>
      <c r="CS267" s="17"/>
      <c r="CT267" s="17"/>
      <c r="CU267" s="17"/>
      <c r="CV267" s="17"/>
      <c r="CW267" s="17"/>
      <c r="CX267" s="17"/>
      <c r="CY267" s="17"/>
      <c r="CZ267" s="17"/>
      <c r="DA267" s="17"/>
      <c r="DB267" s="17"/>
      <c r="DC267" s="17"/>
      <c r="DD267" s="17"/>
      <c r="DE267" s="17"/>
      <c r="DF267" s="17"/>
      <c r="DG267" s="17"/>
      <c r="DH267" s="17"/>
      <c r="DI267" s="17"/>
      <c r="DJ267" s="17"/>
      <c r="DK267" s="17"/>
      <c r="DL267" s="17"/>
      <c r="DM267" s="17"/>
      <c r="DN267" s="17"/>
      <c r="DO267" s="17"/>
      <c r="DP267" s="17"/>
      <c r="DQ267" s="17"/>
      <c r="DR267" s="17"/>
      <c r="DS267" s="17"/>
      <c r="DT267" s="17"/>
      <c r="DU267" s="17"/>
      <c r="DV267" s="17"/>
      <c r="DW267" s="17"/>
      <c r="DX267" s="17"/>
      <c r="DY267" s="17"/>
      <c r="DZ267" s="17"/>
      <c r="EA267" s="17"/>
      <c r="EB267" s="17"/>
      <c r="EC267" s="17"/>
      <c r="ED267" s="17"/>
      <c r="EE267" s="17"/>
      <c r="EF267" s="17"/>
      <c r="EG267" s="17"/>
      <c r="EH267" s="17"/>
      <c r="EI267" s="17"/>
      <c r="EJ267" s="17"/>
      <c r="EK267" s="17"/>
      <c r="EL267" s="17"/>
      <c r="EM267" s="17"/>
      <c r="EN267" s="17"/>
      <c r="EO267" s="17"/>
      <c r="EP267" s="17"/>
      <c r="EQ267" s="17"/>
      <c r="ER267" s="17"/>
      <c r="ES267" s="17"/>
      <c r="ET267" s="17"/>
      <c r="EU267" s="17"/>
      <c r="EV267" s="17"/>
      <c r="EW267" s="17"/>
      <c r="EX267" s="17"/>
      <c r="EY267" s="17"/>
      <c r="EZ267" s="17"/>
      <c r="FA267" s="17"/>
      <c r="FB267" s="17"/>
      <c r="FC267" s="17"/>
      <c r="FD267" s="17"/>
      <c r="FE267" s="17"/>
      <c r="FF267" s="17"/>
      <c r="FG267" s="17"/>
      <c r="FH267" s="17"/>
      <c r="FI267" s="17"/>
      <c r="FJ267" s="17"/>
      <c r="FK267" s="17"/>
      <c r="FL267" s="17"/>
      <c r="FM267" s="17"/>
      <c r="FN267" s="17"/>
      <c r="FO267" s="17"/>
      <c r="FP267" s="17"/>
      <c r="FQ267" s="17"/>
      <c r="FR267" s="17"/>
      <c r="FS267" s="17"/>
      <c r="FT267" s="17"/>
      <c r="FU267" s="17"/>
      <c r="FV267" s="17"/>
      <c r="FW267" s="17"/>
      <c r="FX267" s="17"/>
      <c r="FY267" s="17"/>
      <c r="FZ267" s="17"/>
      <c r="GA267" s="17"/>
      <c r="GB267" s="17"/>
      <c r="GC267" s="17"/>
      <c r="GD267" s="17"/>
      <c r="GE267" s="17"/>
      <c r="GF267" s="17"/>
      <c r="GG267" s="17"/>
      <c r="GH267" s="17"/>
      <c r="GI267" s="17"/>
      <c r="GJ267" s="17"/>
      <c r="GK267" s="17"/>
      <c r="GL267" s="17"/>
      <c r="GM267" s="17"/>
      <c r="GN267" s="17"/>
      <c r="GO267" s="17"/>
      <c r="GP267" s="17"/>
      <c r="GQ267" s="17"/>
      <c r="GR267" s="17"/>
      <c r="GS267" s="17"/>
      <c r="GT267" s="17"/>
      <c r="GU267" s="17"/>
      <c r="GV267" s="17"/>
      <c r="GW267" s="17"/>
      <c r="GX267" s="17"/>
      <c r="GY267" s="17"/>
      <c r="GZ267" s="17"/>
      <c r="HA267" s="17"/>
      <c r="HB267" s="17"/>
      <c r="HC267" s="17"/>
      <c r="HD267" s="17"/>
      <c r="HE267" s="17"/>
      <c r="HF267" s="17"/>
      <c r="HG267" s="17"/>
      <c r="HH267" s="17"/>
      <c r="HI267" s="17"/>
      <c r="HJ267" s="17"/>
      <c r="HK267" s="17"/>
      <c r="HL267" s="17"/>
      <c r="HM267" s="17"/>
      <c r="HN267" s="17"/>
      <c r="HO267" s="17"/>
      <c r="HP267" s="17"/>
      <c r="HQ267" s="17"/>
      <c r="HR267" s="17"/>
      <c r="HS267" s="17"/>
      <c r="HT267" s="17"/>
      <c r="HU267" s="17"/>
    </row>
    <row r="268" spans="2:229" s="18" customFormat="1" x14ac:dyDescent="0.2">
      <c r="B268" s="101" t="s">
        <v>492</v>
      </c>
      <c r="C268" s="35" t="s">
        <v>666</v>
      </c>
      <c r="D268" s="66" t="s">
        <v>5</v>
      </c>
      <c r="E268" s="56">
        <v>40</v>
      </c>
      <c r="F268" s="66" t="s">
        <v>153</v>
      </c>
      <c r="G268" s="66" t="s">
        <v>22</v>
      </c>
      <c r="H268" s="15" t="s">
        <v>667</v>
      </c>
      <c r="I268" s="16">
        <v>8.3000000000000007</v>
      </c>
      <c r="J268" s="112">
        <f t="shared" si="59"/>
        <v>332</v>
      </c>
      <c r="K268" s="16"/>
      <c r="L268" s="16">
        <f t="shared" si="56"/>
        <v>0</v>
      </c>
      <c r="M268" s="122"/>
      <c r="N268" s="16">
        <f t="shared" si="57"/>
        <v>0</v>
      </c>
      <c r="O268" s="16"/>
      <c r="P268" s="16">
        <f t="shared" si="58"/>
        <v>0</v>
      </c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7"/>
      <c r="BP268" s="17"/>
      <c r="BQ268" s="17"/>
      <c r="BR268" s="17"/>
      <c r="BS268" s="17"/>
      <c r="BT268" s="17"/>
      <c r="BU268" s="17"/>
      <c r="BV268" s="17"/>
      <c r="BW268" s="17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7"/>
      <c r="CN268" s="17"/>
      <c r="CO268" s="17"/>
      <c r="CP268" s="17"/>
      <c r="CQ268" s="17"/>
      <c r="CR268" s="17"/>
      <c r="CS268" s="17"/>
      <c r="CT268" s="17"/>
      <c r="CU268" s="17"/>
      <c r="CV268" s="17"/>
      <c r="CW268" s="17"/>
      <c r="CX268" s="17"/>
      <c r="CY268" s="17"/>
      <c r="CZ268" s="17"/>
      <c r="DA268" s="17"/>
      <c r="DB268" s="17"/>
      <c r="DC268" s="17"/>
      <c r="DD268" s="17"/>
      <c r="DE268" s="17"/>
      <c r="DF268" s="17"/>
      <c r="DG268" s="17"/>
      <c r="DH268" s="17"/>
      <c r="DI268" s="17"/>
      <c r="DJ268" s="17"/>
      <c r="DK268" s="17"/>
      <c r="DL268" s="17"/>
      <c r="DM268" s="17"/>
      <c r="DN268" s="17"/>
      <c r="DO268" s="17"/>
      <c r="DP268" s="17"/>
      <c r="DQ268" s="17"/>
      <c r="DR268" s="17"/>
      <c r="DS268" s="17"/>
      <c r="DT268" s="17"/>
      <c r="DU268" s="17"/>
      <c r="DV268" s="17"/>
      <c r="DW268" s="17"/>
      <c r="DX268" s="17"/>
      <c r="DY268" s="17"/>
      <c r="DZ268" s="17"/>
      <c r="EA268" s="17"/>
      <c r="EB268" s="17"/>
      <c r="EC268" s="17"/>
      <c r="ED268" s="17"/>
      <c r="EE268" s="17"/>
      <c r="EF268" s="17"/>
      <c r="EG268" s="17"/>
      <c r="EH268" s="17"/>
      <c r="EI268" s="17"/>
      <c r="EJ268" s="17"/>
      <c r="EK268" s="17"/>
      <c r="EL268" s="17"/>
      <c r="EM268" s="17"/>
      <c r="EN268" s="17"/>
      <c r="EO268" s="17"/>
      <c r="EP268" s="17"/>
      <c r="EQ268" s="17"/>
      <c r="ER268" s="17"/>
      <c r="ES268" s="17"/>
      <c r="ET268" s="17"/>
      <c r="EU268" s="17"/>
      <c r="EV268" s="17"/>
      <c r="EW268" s="17"/>
      <c r="EX268" s="17"/>
      <c r="EY268" s="17"/>
      <c r="EZ268" s="17"/>
      <c r="FA268" s="17"/>
      <c r="FB268" s="17"/>
      <c r="FC268" s="17"/>
      <c r="FD268" s="17"/>
      <c r="FE268" s="17"/>
      <c r="FF268" s="17"/>
      <c r="FG268" s="17"/>
      <c r="FH268" s="17"/>
      <c r="FI268" s="17"/>
      <c r="FJ268" s="17"/>
      <c r="FK268" s="17"/>
      <c r="FL268" s="17"/>
      <c r="FM268" s="17"/>
      <c r="FN268" s="17"/>
      <c r="FO268" s="17"/>
      <c r="FP268" s="17"/>
      <c r="FQ268" s="17"/>
      <c r="FR268" s="17"/>
      <c r="FS268" s="17"/>
      <c r="FT268" s="17"/>
      <c r="FU268" s="17"/>
      <c r="FV268" s="17"/>
      <c r="FW268" s="17"/>
      <c r="FX268" s="17"/>
      <c r="FY268" s="17"/>
      <c r="FZ268" s="17"/>
      <c r="GA268" s="17"/>
      <c r="GB268" s="17"/>
      <c r="GC268" s="17"/>
      <c r="GD268" s="17"/>
      <c r="GE268" s="17"/>
      <c r="GF268" s="17"/>
      <c r="GG268" s="17"/>
      <c r="GH268" s="17"/>
      <c r="GI268" s="17"/>
      <c r="GJ268" s="17"/>
      <c r="GK268" s="17"/>
      <c r="GL268" s="17"/>
      <c r="GM268" s="17"/>
      <c r="GN268" s="17"/>
      <c r="GO268" s="17"/>
      <c r="GP268" s="17"/>
      <c r="GQ268" s="17"/>
      <c r="GR268" s="17"/>
      <c r="GS268" s="17"/>
      <c r="GT268" s="17"/>
      <c r="GU268" s="17"/>
      <c r="GV268" s="17"/>
      <c r="GW268" s="17"/>
      <c r="GX268" s="17"/>
      <c r="GY268" s="17"/>
      <c r="GZ268" s="17"/>
      <c r="HA268" s="17"/>
      <c r="HB268" s="17"/>
      <c r="HC268" s="17"/>
      <c r="HD268" s="17"/>
      <c r="HE268" s="17"/>
      <c r="HF268" s="17"/>
      <c r="HG268" s="17"/>
      <c r="HH268" s="17"/>
      <c r="HI268" s="17"/>
      <c r="HJ268" s="17"/>
      <c r="HK268" s="17"/>
      <c r="HL268" s="17"/>
      <c r="HM268" s="17"/>
      <c r="HN268" s="17"/>
      <c r="HO268" s="17"/>
      <c r="HP268" s="17"/>
      <c r="HQ268" s="17"/>
      <c r="HR268" s="17"/>
      <c r="HS268" s="17"/>
      <c r="HT268" s="17"/>
      <c r="HU268" s="17"/>
    </row>
    <row r="269" spans="2:229" s="18" customFormat="1" ht="22.5" x14ac:dyDescent="0.2">
      <c r="B269" s="101" t="s">
        <v>493</v>
      </c>
      <c r="C269" s="35" t="s">
        <v>668</v>
      </c>
      <c r="D269" s="66" t="s">
        <v>5</v>
      </c>
      <c r="E269" s="64">
        <v>12</v>
      </c>
      <c r="F269" s="66" t="s">
        <v>153</v>
      </c>
      <c r="G269" s="66" t="s">
        <v>22</v>
      </c>
      <c r="H269" s="15" t="s">
        <v>669</v>
      </c>
      <c r="I269" s="16">
        <v>18.57</v>
      </c>
      <c r="J269" s="112">
        <f t="shared" si="59"/>
        <v>222.84</v>
      </c>
      <c r="K269" s="16"/>
      <c r="L269" s="16">
        <f t="shared" si="56"/>
        <v>0</v>
      </c>
      <c r="M269" s="122"/>
      <c r="N269" s="16">
        <f t="shared" si="57"/>
        <v>0</v>
      </c>
      <c r="O269" s="16"/>
      <c r="P269" s="16">
        <f t="shared" si="58"/>
        <v>0</v>
      </c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7"/>
      <c r="BP269" s="17"/>
      <c r="BQ269" s="17"/>
      <c r="BR269" s="17"/>
      <c r="BS269" s="17"/>
      <c r="BT269" s="17"/>
      <c r="BU269" s="17"/>
      <c r="BV269" s="17"/>
      <c r="BW269" s="17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7"/>
      <c r="CN269" s="17"/>
      <c r="CO269" s="17"/>
      <c r="CP269" s="17"/>
      <c r="CQ269" s="17"/>
      <c r="CR269" s="17"/>
      <c r="CS269" s="17"/>
      <c r="CT269" s="17"/>
      <c r="CU269" s="17"/>
      <c r="CV269" s="17"/>
      <c r="CW269" s="17"/>
      <c r="CX269" s="17"/>
      <c r="CY269" s="17"/>
      <c r="CZ269" s="17"/>
      <c r="DA269" s="17"/>
      <c r="DB269" s="17"/>
      <c r="DC269" s="17"/>
      <c r="DD269" s="17"/>
      <c r="DE269" s="17"/>
      <c r="DF269" s="17"/>
      <c r="DG269" s="17"/>
      <c r="DH269" s="17"/>
      <c r="DI269" s="17"/>
      <c r="DJ269" s="17"/>
      <c r="DK269" s="17"/>
      <c r="DL269" s="17"/>
      <c r="DM269" s="17"/>
      <c r="DN269" s="17"/>
      <c r="DO269" s="17"/>
      <c r="DP269" s="17"/>
      <c r="DQ269" s="17"/>
      <c r="DR269" s="17"/>
      <c r="DS269" s="17"/>
      <c r="DT269" s="17"/>
      <c r="DU269" s="17"/>
      <c r="DV269" s="17"/>
      <c r="DW269" s="17"/>
      <c r="DX269" s="17"/>
      <c r="DY269" s="17"/>
      <c r="DZ269" s="17"/>
      <c r="EA269" s="17"/>
      <c r="EB269" s="17"/>
      <c r="EC269" s="17"/>
      <c r="ED269" s="17"/>
      <c r="EE269" s="17"/>
      <c r="EF269" s="17"/>
      <c r="EG269" s="17"/>
      <c r="EH269" s="17"/>
      <c r="EI269" s="17"/>
      <c r="EJ269" s="17"/>
      <c r="EK269" s="17"/>
      <c r="EL269" s="17"/>
      <c r="EM269" s="17"/>
      <c r="EN269" s="17"/>
      <c r="EO269" s="17"/>
      <c r="EP269" s="17"/>
      <c r="EQ269" s="17"/>
      <c r="ER269" s="17"/>
      <c r="ES269" s="17"/>
      <c r="ET269" s="17"/>
      <c r="EU269" s="17"/>
      <c r="EV269" s="17"/>
      <c r="EW269" s="17"/>
      <c r="EX269" s="17"/>
      <c r="EY269" s="17"/>
      <c r="EZ269" s="17"/>
      <c r="FA269" s="17"/>
      <c r="FB269" s="17"/>
      <c r="FC269" s="17"/>
      <c r="FD269" s="17"/>
      <c r="FE269" s="17"/>
      <c r="FF269" s="17"/>
      <c r="FG269" s="17"/>
      <c r="FH269" s="17"/>
      <c r="FI269" s="17"/>
      <c r="FJ269" s="17"/>
      <c r="FK269" s="17"/>
      <c r="FL269" s="17"/>
      <c r="FM269" s="17"/>
      <c r="FN269" s="17"/>
      <c r="FO269" s="17"/>
      <c r="FP269" s="17"/>
      <c r="FQ269" s="17"/>
      <c r="FR269" s="17"/>
      <c r="FS269" s="17"/>
      <c r="FT269" s="17"/>
      <c r="FU269" s="17"/>
      <c r="FV269" s="17"/>
      <c r="FW269" s="17"/>
      <c r="FX269" s="17"/>
      <c r="FY269" s="17"/>
      <c r="FZ269" s="17"/>
      <c r="GA269" s="17"/>
      <c r="GB269" s="17"/>
      <c r="GC269" s="17"/>
      <c r="GD269" s="17"/>
      <c r="GE269" s="17"/>
      <c r="GF269" s="17"/>
      <c r="GG269" s="17"/>
      <c r="GH269" s="17"/>
      <c r="GI269" s="17"/>
      <c r="GJ269" s="17"/>
      <c r="GK269" s="17"/>
      <c r="GL269" s="17"/>
      <c r="GM269" s="17"/>
      <c r="GN269" s="17"/>
      <c r="GO269" s="17"/>
      <c r="GP269" s="17"/>
      <c r="GQ269" s="17"/>
      <c r="GR269" s="17"/>
      <c r="GS269" s="17"/>
      <c r="GT269" s="17"/>
      <c r="GU269" s="17"/>
      <c r="GV269" s="17"/>
      <c r="GW269" s="17"/>
      <c r="GX269" s="17"/>
      <c r="GY269" s="17"/>
      <c r="GZ269" s="17"/>
      <c r="HA269" s="17"/>
      <c r="HB269" s="17"/>
      <c r="HC269" s="17"/>
      <c r="HD269" s="17"/>
      <c r="HE269" s="17"/>
      <c r="HF269" s="17"/>
      <c r="HG269" s="17"/>
      <c r="HH269" s="17"/>
      <c r="HI269" s="17"/>
      <c r="HJ269" s="17"/>
      <c r="HK269" s="17"/>
      <c r="HL269" s="17"/>
      <c r="HM269" s="17"/>
      <c r="HN269" s="17"/>
      <c r="HO269" s="17"/>
      <c r="HP269" s="17"/>
      <c r="HQ269" s="17"/>
      <c r="HR269" s="17"/>
      <c r="HS269" s="17"/>
      <c r="HT269" s="17"/>
      <c r="HU269" s="17"/>
    </row>
    <row r="270" spans="2:229" s="18" customFormat="1" x14ac:dyDescent="0.2">
      <c r="B270" s="101" t="s">
        <v>494</v>
      </c>
      <c r="C270" s="35" t="s">
        <v>670</v>
      </c>
      <c r="D270" s="66" t="s">
        <v>5</v>
      </c>
      <c r="E270" s="65">
        <v>60</v>
      </c>
      <c r="F270" s="66" t="s">
        <v>153</v>
      </c>
      <c r="G270" s="66" t="s">
        <v>22</v>
      </c>
      <c r="H270" s="15" t="s">
        <v>671</v>
      </c>
      <c r="I270" s="16">
        <v>0.36</v>
      </c>
      <c r="J270" s="112">
        <f t="shared" si="59"/>
        <v>21.599999999999998</v>
      </c>
      <c r="K270" s="16"/>
      <c r="L270" s="16">
        <f t="shared" si="56"/>
        <v>0</v>
      </c>
      <c r="M270" s="122"/>
      <c r="N270" s="16">
        <f t="shared" si="57"/>
        <v>0</v>
      </c>
      <c r="O270" s="16"/>
      <c r="P270" s="16">
        <f t="shared" si="58"/>
        <v>0</v>
      </c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  <c r="BE270" s="17"/>
      <c r="BF270" s="17"/>
      <c r="BG270" s="17"/>
      <c r="BH270" s="17"/>
      <c r="BI270" s="17"/>
      <c r="BJ270" s="17"/>
      <c r="BK270" s="17"/>
      <c r="BL270" s="17"/>
      <c r="BM270" s="17"/>
      <c r="BN270" s="17"/>
      <c r="BO270" s="17"/>
      <c r="BP270" s="17"/>
      <c r="BQ270" s="17"/>
      <c r="BR270" s="17"/>
      <c r="BS270" s="17"/>
      <c r="BT270" s="17"/>
      <c r="BU270" s="17"/>
      <c r="BV270" s="17"/>
      <c r="BW270" s="17"/>
      <c r="BX270" s="17"/>
      <c r="BY270" s="17"/>
      <c r="BZ270" s="17"/>
      <c r="CA270" s="17"/>
      <c r="CB270" s="17"/>
      <c r="CC270" s="17"/>
      <c r="CD270" s="17"/>
      <c r="CE270" s="17"/>
      <c r="CF270" s="17"/>
      <c r="CG270" s="17"/>
      <c r="CH270" s="17"/>
      <c r="CI270" s="17"/>
      <c r="CJ270" s="17"/>
      <c r="CK270" s="17"/>
      <c r="CL270" s="17"/>
      <c r="CM270" s="17"/>
      <c r="CN270" s="17"/>
      <c r="CO270" s="17"/>
      <c r="CP270" s="17"/>
      <c r="CQ270" s="17"/>
      <c r="CR270" s="17"/>
      <c r="CS270" s="17"/>
      <c r="CT270" s="17"/>
      <c r="CU270" s="17"/>
      <c r="CV270" s="17"/>
      <c r="CW270" s="17"/>
      <c r="CX270" s="17"/>
      <c r="CY270" s="17"/>
      <c r="CZ270" s="17"/>
      <c r="DA270" s="17"/>
      <c r="DB270" s="17"/>
      <c r="DC270" s="17"/>
      <c r="DD270" s="17"/>
      <c r="DE270" s="17"/>
      <c r="DF270" s="17"/>
      <c r="DG270" s="17"/>
      <c r="DH270" s="17"/>
      <c r="DI270" s="17"/>
      <c r="DJ270" s="17"/>
      <c r="DK270" s="17"/>
      <c r="DL270" s="17"/>
      <c r="DM270" s="17"/>
      <c r="DN270" s="17"/>
      <c r="DO270" s="17"/>
      <c r="DP270" s="17"/>
      <c r="DQ270" s="17"/>
      <c r="DR270" s="17"/>
      <c r="DS270" s="17"/>
      <c r="DT270" s="17"/>
      <c r="DU270" s="17"/>
      <c r="DV270" s="17"/>
      <c r="DW270" s="17"/>
      <c r="DX270" s="17"/>
      <c r="DY270" s="17"/>
      <c r="DZ270" s="17"/>
      <c r="EA270" s="17"/>
      <c r="EB270" s="17"/>
      <c r="EC270" s="17"/>
      <c r="ED270" s="17"/>
      <c r="EE270" s="17"/>
      <c r="EF270" s="17"/>
      <c r="EG270" s="17"/>
      <c r="EH270" s="17"/>
      <c r="EI270" s="17"/>
      <c r="EJ270" s="17"/>
      <c r="EK270" s="17"/>
      <c r="EL270" s="17"/>
      <c r="EM270" s="17"/>
      <c r="EN270" s="17"/>
      <c r="EO270" s="17"/>
      <c r="EP270" s="17"/>
      <c r="EQ270" s="17"/>
      <c r="ER270" s="17"/>
      <c r="ES270" s="17"/>
      <c r="ET270" s="17"/>
      <c r="EU270" s="17"/>
      <c r="EV270" s="17"/>
      <c r="EW270" s="17"/>
      <c r="EX270" s="17"/>
      <c r="EY270" s="17"/>
      <c r="EZ270" s="17"/>
      <c r="FA270" s="17"/>
      <c r="FB270" s="17"/>
      <c r="FC270" s="17"/>
      <c r="FD270" s="17"/>
      <c r="FE270" s="17"/>
      <c r="FF270" s="17"/>
      <c r="FG270" s="17"/>
      <c r="FH270" s="17"/>
      <c r="FI270" s="17"/>
      <c r="FJ270" s="17"/>
      <c r="FK270" s="17"/>
      <c r="FL270" s="17"/>
      <c r="FM270" s="17"/>
      <c r="FN270" s="17"/>
      <c r="FO270" s="17"/>
      <c r="FP270" s="17"/>
      <c r="FQ270" s="17"/>
      <c r="FR270" s="17"/>
      <c r="FS270" s="17"/>
      <c r="FT270" s="17"/>
      <c r="FU270" s="17"/>
      <c r="FV270" s="17"/>
      <c r="FW270" s="17"/>
      <c r="FX270" s="17"/>
      <c r="FY270" s="17"/>
      <c r="FZ270" s="17"/>
      <c r="GA270" s="17"/>
      <c r="GB270" s="17"/>
      <c r="GC270" s="17"/>
      <c r="GD270" s="17"/>
      <c r="GE270" s="17"/>
      <c r="GF270" s="17"/>
      <c r="GG270" s="17"/>
      <c r="GH270" s="17"/>
      <c r="GI270" s="17"/>
      <c r="GJ270" s="17"/>
      <c r="GK270" s="17"/>
      <c r="GL270" s="17"/>
      <c r="GM270" s="17"/>
      <c r="GN270" s="17"/>
      <c r="GO270" s="17"/>
      <c r="GP270" s="17"/>
      <c r="GQ270" s="17"/>
      <c r="GR270" s="17"/>
      <c r="GS270" s="17"/>
      <c r="GT270" s="17"/>
      <c r="GU270" s="17"/>
      <c r="GV270" s="17"/>
      <c r="GW270" s="17"/>
      <c r="GX270" s="17"/>
      <c r="GY270" s="17"/>
      <c r="GZ270" s="17"/>
      <c r="HA270" s="17"/>
      <c r="HB270" s="17"/>
      <c r="HC270" s="17"/>
      <c r="HD270" s="17"/>
      <c r="HE270" s="17"/>
      <c r="HF270" s="17"/>
      <c r="HG270" s="17"/>
      <c r="HH270" s="17"/>
      <c r="HI270" s="17"/>
      <c r="HJ270" s="17"/>
      <c r="HK270" s="17"/>
      <c r="HL270" s="17"/>
      <c r="HM270" s="17"/>
      <c r="HN270" s="17"/>
      <c r="HO270" s="17"/>
      <c r="HP270" s="17"/>
      <c r="HQ270" s="17"/>
      <c r="HR270" s="17"/>
      <c r="HS270" s="17"/>
      <c r="HT270" s="17"/>
      <c r="HU270" s="17"/>
    </row>
    <row r="271" spans="2:229" s="18" customFormat="1" ht="20.100000000000001" customHeight="1" x14ac:dyDescent="0.2">
      <c r="B271" s="67"/>
      <c r="C271" s="53" t="s">
        <v>69</v>
      </c>
      <c r="D271" s="66" t="s">
        <v>5</v>
      </c>
      <c r="E271" s="66"/>
      <c r="F271" s="66"/>
      <c r="G271" s="66"/>
      <c r="H271" s="15"/>
      <c r="I271" s="16"/>
      <c r="J271" s="113">
        <f>SUBTOTAL(9,J262:J270)</f>
        <v>15812.32</v>
      </c>
      <c r="K271" s="16"/>
      <c r="L271" s="118">
        <f>SUBTOTAL(9,L262:L270)</f>
        <v>0</v>
      </c>
      <c r="M271" s="122"/>
      <c r="N271" s="118">
        <f>SUBTOTAL(9,N262:N270)</f>
        <v>0</v>
      </c>
      <c r="O271" s="16"/>
      <c r="P271" s="118">
        <f>SUBTOTAL(9,P262:P270)</f>
        <v>0</v>
      </c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7"/>
      <c r="BP271" s="17"/>
      <c r="BQ271" s="17"/>
      <c r="BR271" s="17"/>
      <c r="BS271" s="17"/>
      <c r="BT271" s="17"/>
      <c r="BU271" s="17"/>
      <c r="BV271" s="17"/>
      <c r="BW271" s="17"/>
      <c r="BX271" s="17"/>
      <c r="BY271" s="17"/>
      <c r="BZ271" s="17"/>
      <c r="CA271" s="17"/>
      <c r="CB271" s="17"/>
      <c r="CC271" s="17"/>
      <c r="CD271" s="17"/>
      <c r="CE271" s="17"/>
      <c r="CF271" s="17"/>
      <c r="CG271" s="17"/>
      <c r="CH271" s="17"/>
      <c r="CI271" s="17"/>
      <c r="CJ271" s="17"/>
      <c r="CK271" s="17"/>
      <c r="CL271" s="17"/>
      <c r="CM271" s="17"/>
      <c r="CN271" s="17"/>
      <c r="CO271" s="17"/>
      <c r="CP271" s="17"/>
      <c r="CQ271" s="17"/>
      <c r="CR271" s="17"/>
      <c r="CS271" s="17"/>
      <c r="CT271" s="17"/>
      <c r="CU271" s="17"/>
      <c r="CV271" s="17"/>
      <c r="CW271" s="17"/>
      <c r="CX271" s="17"/>
      <c r="CY271" s="17"/>
      <c r="CZ271" s="17"/>
      <c r="DA271" s="17"/>
      <c r="DB271" s="17"/>
      <c r="DC271" s="17"/>
      <c r="DD271" s="17"/>
      <c r="DE271" s="17"/>
      <c r="DF271" s="17"/>
      <c r="DG271" s="17"/>
      <c r="DH271" s="17"/>
      <c r="DI271" s="17"/>
      <c r="DJ271" s="17"/>
      <c r="DK271" s="17"/>
      <c r="DL271" s="17"/>
      <c r="DM271" s="17"/>
      <c r="DN271" s="17"/>
      <c r="DO271" s="17"/>
      <c r="DP271" s="17"/>
      <c r="DQ271" s="17"/>
      <c r="DR271" s="17"/>
      <c r="DS271" s="17"/>
      <c r="DT271" s="17"/>
      <c r="DU271" s="17"/>
      <c r="DV271" s="17"/>
      <c r="DW271" s="17"/>
      <c r="DX271" s="17"/>
      <c r="DY271" s="17"/>
      <c r="DZ271" s="17"/>
      <c r="EA271" s="17"/>
      <c r="EB271" s="17"/>
      <c r="EC271" s="17"/>
      <c r="ED271" s="17"/>
      <c r="EE271" s="17"/>
      <c r="EF271" s="17"/>
      <c r="EG271" s="17"/>
      <c r="EH271" s="17"/>
      <c r="EI271" s="17"/>
      <c r="EJ271" s="17"/>
      <c r="EK271" s="17"/>
      <c r="EL271" s="17"/>
      <c r="EM271" s="17"/>
      <c r="EN271" s="17"/>
      <c r="EO271" s="17"/>
      <c r="EP271" s="17"/>
      <c r="EQ271" s="17"/>
      <c r="ER271" s="17"/>
      <c r="ES271" s="17"/>
      <c r="ET271" s="17"/>
      <c r="EU271" s="17"/>
      <c r="EV271" s="17"/>
      <c r="EW271" s="17"/>
      <c r="EX271" s="17"/>
      <c r="EY271" s="17"/>
      <c r="EZ271" s="17"/>
      <c r="FA271" s="17"/>
      <c r="FB271" s="17"/>
      <c r="FC271" s="17"/>
      <c r="FD271" s="17"/>
      <c r="FE271" s="17"/>
      <c r="FF271" s="17"/>
      <c r="FG271" s="17"/>
      <c r="FH271" s="17"/>
      <c r="FI271" s="17"/>
      <c r="FJ271" s="17"/>
      <c r="FK271" s="17"/>
      <c r="FL271" s="17"/>
      <c r="FM271" s="17"/>
      <c r="FN271" s="17"/>
      <c r="FO271" s="17"/>
      <c r="FP271" s="17"/>
      <c r="FQ271" s="17"/>
      <c r="FR271" s="17"/>
      <c r="FS271" s="17"/>
      <c r="FT271" s="17"/>
      <c r="FU271" s="17"/>
      <c r="FV271" s="17"/>
      <c r="FW271" s="17"/>
      <c r="FX271" s="17"/>
      <c r="FY271" s="17"/>
      <c r="FZ271" s="17"/>
      <c r="GA271" s="17"/>
      <c r="GB271" s="17"/>
      <c r="GC271" s="17"/>
      <c r="GD271" s="17"/>
      <c r="GE271" s="17"/>
      <c r="GF271" s="17"/>
      <c r="GG271" s="17"/>
      <c r="GH271" s="17"/>
      <c r="GI271" s="17"/>
      <c r="GJ271" s="17"/>
      <c r="GK271" s="17"/>
      <c r="GL271" s="17"/>
      <c r="GM271" s="17"/>
      <c r="GN271" s="17"/>
      <c r="GO271" s="17"/>
      <c r="GP271" s="17"/>
      <c r="GQ271" s="17"/>
      <c r="GR271" s="17"/>
      <c r="GS271" s="17"/>
      <c r="GT271" s="17"/>
      <c r="GU271" s="17"/>
      <c r="GV271" s="17"/>
      <c r="GW271" s="17"/>
      <c r="GX271" s="17"/>
      <c r="GY271" s="17"/>
      <c r="GZ271" s="17"/>
      <c r="HA271" s="17"/>
      <c r="HB271" s="17"/>
      <c r="HC271" s="17"/>
      <c r="HD271" s="17"/>
      <c r="HE271" s="17"/>
      <c r="HF271" s="17"/>
      <c r="HG271" s="17"/>
      <c r="HH271" s="17"/>
      <c r="HI271" s="17"/>
      <c r="HJ271" s="17"/>
      <c r="HK271" s="17"/>
      <c r="HL271" s="17"/>
      <c r="HM271" s="17"/>
      <c r="HN271" s="17"/>
      <c r="HO271" s="17"/>
      <c r="HP271" s="17"/>
      <c r="HQ271" s="17"/>
      <c r="HR271" s="17"/>
      <c r="HS271" s="17"/>
      <c r="HT271" s="17"/>
      <c r="HU271" s="17"/>
    </row>
    <row r="272" spans="2:229" s="63" customFormat="1" ht="24" customHeight="1" x14ac:dyDescent="0.2">
      <c r="B272" s="32">
        <v>9</v>
      </c>
      <c r="C272" s="36" t="s">
        <v>206</v>
      </c>
      <c r="D272" s="36" t="s">
        <v>5</v>
      </c>
      <c r="E272" s="36"/>
      <c r="F272" s="36"/>
      <c r="G272" s="36" t="s">
        <v>3</v>
      </c>
      <c r="H272" s="36" t="s">
        <v>3</v>
      </c>
      <c r="I272" s="36" t="s">
        <v>3</v>
      </c>
      <c r="J272" s="135">
        <f>J290</f>
        <v>8119.1799999999994</v>
      </c>
      <c r="K272" s="36"/>
      <c r="L272" s="36" t="s">
        <v>3</v>
      </c>
      <c r="M272" s="123"/>
      <c r="N272" s="36" t="s">
        <v>3</v>
      </c>
      <c r="O272" s="36"/>
      <c r="P272" s="36" t="s">
        <v>3</v>
      </c>
    </row>
    <row r="273" spans="2:229" s="18" customFormat="1" x14ac:dyDescent="0.2">
      <c r="B273" s="108" t="s">
        <v>495</v>
      </c>
      <c r="C273" s="35" t="s">
        <v>746</v>
      </c>
      <c r="D273" s="107" t="s">
        <v>5</v>
      </c>
      <c r="E273" s="56">
        <v>1</v>
      </c>
      <c r="F273" s="107" t="s">
        <v>153</v>
      </c>
      <c r="G273" s="107" t="s">
        <v>22</v>
      </c>
      <c r="H273" s="15" t="s">
        <v>207</v>
      </c>
      <c r="I273" s="16">
        <v>3314.95</v>
      </c>
      <c r="J273" s="112">
        <f>I273*E273</f>
        <v>3314.95</v>
      </c>
      <c r="K273" s="16"/>
      <c r="L273" s="16">
        <f t="shared" ref="L273:L289" si="60">ROUND(K273*$I273,2)</f>
        <v>0</v>
      </c>
      <c r="M273" s="122"/>
      <c r="N273" s="16">
        <f t="shared" ref="N273:N289" si="61">ROUND(M273*$I273,2)</f>
        <v>0</v>
      </c>
      <c r="O273" s="16"/>
      <c r="P273" s="16">
        <f t="shared" ref="P273:P289" si="62">ROUND(O273*$I273,2)</f>
        <v>0</v>
      </c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  <c r="BE273" s="17"/>
      <c r="BF273" s="17"/>
      <c r="BG273" s="17"/>
      <c r="BH273" s="17"/>
      <c r="BI273" s="17"/>
      <c r="BJ273" s="17"/>
      <c r="BK273" s="17"/>
      <c r="BL273" s="17"/>
      <c r="BM273" s="17"/>
      <c r="BN273" s="17"/>
      <c r="BO273" s="17"/>
      <c r="BP273" s="17"/>
      <c r="BQ273" s="17"/>
      <c r="BR273" s="17"/>
      <c r="BS273" s="17"/>
      <c r="BT273" s="17"/>
      <c r="BU273" s="17"/>
      <c r="BV273" s="17"/>
      <c r="BW273" s="17"/>
      <c r="BX273" s="17"/>
      <c r="BY273" s="17"/>
      <c r="BZ273" s="17"/>
      <c r="CA273" s="17"/>
      <c r="CB273" s="17"/>
      <c r="CC273" s="17"/>
      <c r="CD273" s="17"/>
      <c r="CE273" s="17"/>
      <c r="CF273" s="17"/>
      <c r="CG273" s="17"/>
      <c r="CH273" s="17"/>
      <c r="CI273" s="17"/>
      <c r="CJ273" s="17"/>
      <c r="CK273" s="17"/>
      <c r="CL273" s="17"/>
      <c r="CM273" s="17"/>
      <c r="CN273" s="17"/>
      <c r="CO273" s="17"/>
      <c r="CP273" s="17"/>
      <c r="CQ273" s="17"/>
      <c r="CR273" s="17"/>
      <c r="CS273" s="17"/>
      <c r="CT273" s="17"/>
      <c r="CU273" s="17"/>
      <c r="CV273" s="17"/>
      <c r="CW273" s="17"/>
      <c r="CX273" s="17"/>
      <c r="CY273" s="17"/>
      <c r="CZ273" s="17"/>
      <c r="DA273" s="17"/>
      <c r="DB273" s="17"/>
      <c r="DC273" s="17"/>
      <c r="DD273" s="17"/>
      <c r="DE273" s="17"/>
      <c r="DF273" s="17"/>
      <c r="DG273" s="17"/>
      <c r="DH273" s="17"/>
      <c r="DI273" s="17"/>
      <c r="DJ273" s="17"/>
      <c r="DK273" s="17"/>
      <c r="DL273" s="17"/>
      <c r="DM273" s="17"/>
      <c r="DN273" s="17"/>
      <c r="DO273" s="17"/>
      <c r="DP273" s="17"/>
      <c r="DQ273" s="17"/>
      <c r="DR273" s="17"/>
      <c r="DS273" s="17"/>
      <c r="DT273" s="17"/>
      <c r="DU273" s="17"/>
      <c r="DV273" s="17"/>
      <c r="DW273" s="17"/>
      <c r="DX273" s="17"/>
      <c r="DY273" s="17"/>
      <c r="DZ273" s="17"/>
      <c r="EA273" s="17"/>
      <c r="EB273" s="17"/>
      <c r="EC273" s="17"/>
      <c r="ED273" s="17"/>
      <c r="EE273" s="17"/>
      <c r="EF273" s="17"/>
      <c r="EG273" s="17"/>
      <c r="EH273" s="17"/>
      <c r="EI273" s="17"/>
      <c r="EJ273" s="17"/>
      <c r="EK273" s="17"/>
      <c r="EL273" s="17"/>
      <c r="EM273" s="17"/>
      <c r="EN273" s="17"/>
      <c r="EO273" s="17"/>
      <c r="EP273" s="17"/>
      <c r="EQ273" s="17"/>
      <c r="ER273" s="17"/>
      <c r="ES273" s="17"/>
      <c r="ET273" s="17"/>
      <c r="EU273" s="17"/>
      <c r="EV273" s="17"/>
      <c r="EW273" s="17"/>
      <c r="EX273" s="17"/>
      <c r="EY273" s="17"/>
      <c r="EZ273" s="17"/>
      <c r="FA273" s="17"/>
      <c r="FB273" s="17"/>
      <c r="FC273" s="17"/>
      <c r="FD273" s="17"/>
      <c r="FE273" s="17"/>
      <c r="FF273" s="17"/>
      <c r="FG273" s="17"/>
      <c r="FH273" s="17"/>
      <c r="FI273" s="17"/>
      <c r="FJ273" s="17"/>
      <c r="FK273" s="17"/>
      <c r="FL273" s="17"/>
      <c r="FM273" s="17"/>
      <c r="FN273" s="17"/>
      <c r="FO273" s="17"/>
      <c r="FP273" s="17"/>
      <c r="FQ273" s="17"/>
      <c r="FR273" s="17"/>
      <c r="FS273" s="17"/>
      <c r="FT273" s="17"/>
      <c r="FU273" s="17"/>
      <c r="FV273" s="17"/>
      <c r="FW273" s="17"/>
      <c r="FX273" s="17"/>
      <c r="FY273" s="17"/>
      <c r="FZ273" s="17"/>
      <c r="GA273" s="17"/>
      <c r="GB273" s="17"/>
      <c r="GC273" s="17"/>
      <c r="GD273" s="17"/>
      <c r="GE273" s="17"/>
      <c r="GF273" s="17"/>
      <c r="GG273" s="17"/>
      <c r="GH273" s="17"/>
      <c r="GI273" s="17"/>
      <c r="GJ273" s="17"/>
      <c r="GK273" s="17"/>
      <c r="GL273" s="17"/>
      <c r="GM273" s="17"/>
      <c r="GN273" s="17"/>
      <c r="GO273" s="17"/>
      <c r="GP273" s="17"/>
      <c r="GQ273" s="17"/>
      <c r="GR273" s="17"/>
      <c r="GS273" s="17"/>
      <c r="GT273" s="17"/>
      <c r="GU273" s="17"/>
      <c r="GV273" s="17"/>
      <c r="GW273" s="17"/>
      <c r="GX273" s="17"/>
      <c r="GY273" s="17"/>
      <c r="GZ273" s="17"/>
      <c r="HA273" s="17"/>
      <c r="HB273" s="17"/>
      <c r="HC273" s="17"/>
      <c r="HD273" s="17"/>
      <c r="HE273" s="17"/>
      <c r="HF273" s="17"/>
      <c r="HG273" s="17"/>
      <c r="HH273" s="17"/>
      <c r="HI273" s="17"/>
      <c r="HJ273" s="17"/>
      <c r="HK273" s="17"/>
      <c r="HL273" s="17"/>
      <c r="HM273" s="17"/>
      <c r="HN273" s="17"/>
      <c r="HO273" s="17"/>
      <c r="HP273" s="17"/>
      <c r="HQ273" s="17"/>
      <c r="HR273" s="17"/>
      <c r="HS273" s="17"/>
      <c r="HT273" s="17"/>
      <c r="HU273" s="17"/>
    </row>
    <row r="274" spans="2:229" s="18" customFormat="1" ht="22.5" x14ac:dyDescent="0.2">
      <c r="B274" s="108" t="s">
        <v>496</v>
      </c>
      <c r="C274" s="35" t="s">
        <v>747</v>
      </c>
      <c r="D274" s="107" t="s">
        <v>5</v>
      </c>
      <c r="E274" s="64">
        <v>1</v>
      </c>
      <c r="F274" s="107" t="s">
        <v>153</v>
      </c>
      <c r="G274" s="107" t="s">
        <v>208</v>
      </c>
      <c r="H274" s="15" t="s">
        <v>748</v>
      </c>
      <c r="I274" s="16">
        <v>569.21</v>
      </c>
      <c r="J274" s="130">
        <f t="shared" ref="J274:J289" si="63">I274*E274</f>
        <v>569.21</v>
      </c>
      <c r="K274" s="16"/>
      <c r="L274" s="16">
        <f t="shared" si="60"/>
        <v>0</v>
      </c>
      <c r="M274" s="122"/>
      <c r="N274" s="16">
        <f t="shared" si="61"/>
        <v>0</v>
      </c>
      <c r="O274" s="16"/>
      <c r="P274" s="16">
        <f t="shared" si="62"/>
        <v>0</v>
      </c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7"/>
      <c r="BM274" s="17"/>
      <c r="BN274" s="17"/>
      <c r="BO274" s="17"/>
      <c r="BP274" s="17"/>
      <c r="BQ274" s="17"/>
      <c r="BR274" s="17"/>
      <c r="BS274" s="17"/>
      <c r="BT274" s="17"/>
      <c r="BU274" s="17"/>
      <c r="BV274" s="17"/>
      <c r="BW274" s="17"/>
      <c r="BX274" s="17"/>
      <c r="BY274" s="17"/>
      <c r="BZ274" s="17"/>
      <c r="CA274" s="17"/>
      <c r="CB274" s="17"/>
      <c r="CC274" s="17"/>
      <c r="CD274" s="17"/>
      <c r="CE274" s="17"/>
      <c r="CF274" s="17"/>
      <c r="CG274" s="17"/>
      <c r="CH274" s="17"/>
      <c r="CI274" s="17"/>
      <c r="CJ274" s="17"/>
      <c r="CK274" s="17"/>
      <c r="CL274" s="17"/>
      <c r="CM274" s="17"/>
      <c r="CN274" s="17"/>
      <c r="CO274" s="17"/>
      <c r="CP274" s="17"/>
      <c r="CQ274" s="17"/>
      <c r="CR274" s="17"/>
      <c r="CS274" s="17"/>
      <c r="CT274" s="17"/>
      <c r="CU274" s="17"/>
      <c r="CV274" s="17"/>
      <c r="CW274" s="17"/>
      <c r="CX274" s="17"/>
      <c r="CY274" s="17"/>
      <c r="CZ274" s="17"/>
      <c r="DA274" s="17"/>
      <c r="DB274" s="17"/>
      <c r="DC274" s="17"/>
      <c r="DD274" s="17"/>
      <c r="DE274" s="17"/>
      <c r="DF274" s="17"/>
      <c r="DG274" s="17"/>
      <c r="DH274" s="17"/>
      <c r="DI274" s="17"/>
      <c r="DJ274" s="17"/>
      <c r="DK274" s="17"/>
      <c r="DL274" s="17"/>
      <c r="DM274" s="17"/>
      <c r="DN274" s="17"/>
      <c r="DO274" s="17"/>
      <c r="DP274" s="17"/>
      <c r="DQ274" s="17"/>
      <c r="DR274" s="17"/>
      <c r="DS274" s="17"/>
      <c r="DT274" s="17"/>
      <c r="DU274" s="17"/>
      <c r="DV274" s="17"/>
      <c r="DW274" s="17"/>
      <c r="DX274" s="17"/>
      <c r="DY274" s="17"/>
      <c r="DZ274" s="17"/>
      <c r="EA274" s="17"/>
      <c r="EB274" s="17"/>
      <c r="EC274" s="17"/>
      <c r="ED274" s="17"/>
      <c r="EE274" s="17"/>
      <c r="EF274" s="17"/>
      <c r="EG274" s="17"/>
      <c r="EH274" s="17"/>
      <c r="EI274" s="17"/>
      <c r="EJ274" s="17"/>
      <c r="EK274" s="17"/>
      <c r="EL274" s="17"/>
      <c r="EM274" s="17"/>
      <c r="EN274" s="17"/>
      <c r="EO274" s="17"/>
      <c r="EP274" s="17"/>
      <c r="EQ274" s="17"/>
      <c r="ER274" s="17"/>
      <c r="ES274" s="17"/>
      <c r="ET274" s="17"/>
      <c r="EU274" s="17"/>
      <c r="EV274" s="17"/>
      <c r="EW274" s="17"/>
      <c r="EX274" s="17"/>
      <c r="EY274" s="17"/>
      <c r="EZ274" s="17"/>
      <c r="FA274" s="17"/>
      <c r="FB274" s="17"/>
      <c r="FC274" s="17"/>
      <c r="FD274" s="17"/>
      <c r="FE274" s="17"/>
      <c r="FF274" s="17"/>
      <c r="FG274" s="17"/>
      <c r="FH274" s="17"/>
      <c r="FI274" s="17"/>
      <c r="FJ274" s="17"/>
      <c r="FK274" s="17"/>
      <c r="FL274" s="17"/>
      <c r="FM274" s="17"/>
      <c r="FN274" s="17"/>
      <c r="FO274" s="17"/>
      <c r="FP274" s="17"/>
      <c r="FQ274" s="17"/>
      <c r="FR274" s="17"/>
      <c r="FS274" s="17"/>
      <c r="FT274" s="17"/>
      <c r="FU274" s="17"/>
      <c r="FV274" s="17"/>
      <c r="FW274" s="17"/>
      <c r="FX274" s="17"/>
      <c r="FY274" s="17"/>
      <c r="FZ274" s="17"/>
      <c r="GA274" s="17"/>
      <c r="GB274" s="17"/>
      <c r="GC274" s="17"/>
      <c r="GD274" s="17"/>
      <c r="GE274" s="17"/>
      <c r="GF274" s="17"/>
      <c r="GG274" s="17"/>
      <c r="GH274" s="17"/>
      <c r="GI274" s="17"/>
      <c r="GJ274" s="17"/>
      <c r="GK274" s="17"/>
      <c r="GL274" s="17"/>
      <c r="GM274" s="17"/>
      <c r="GN274" s="17"/>
      <c r="GO274" s="17"/>
      <c r="GP274" s="17"/>
      <c r="GQ274" s="17"/>
      <c r="GR274" s="17"/>
      <c r="GS274" s="17"/>
      <c r="GT274" s="17"/>
      <c r="GU274" s="17"/>
      <c r="GV274" s="17"/>
      <c r="GW274" s="17"/>
      <c r="GX274" s="17"/>
      <c r="GY274" s="17"/>
      <c r="GZ274" s="17"/>
      <c r="HA274" s="17"/>
      <c r="HB274" s="17"/>
      <c r="HC274" s="17"/>
      <c r="HD274" s="17"/>
      <c r="HE274" s="17"/>
      <c r="HF274" s="17"/>
      <c r="HG274" s="17"/>
      <c r="HH274" s="17"/>
      <c r="HI274" s="17"/>
      <c r="HJ274" s="17"/>
      <c r="HK274" s="17"/>
      <c r="HL274" s="17"/>
      <c r="HM274" s="17"/>
      <c r="HN274" s="17"/>
      <c r="HO274" s="17"/>
      <c r="HP274" s="17"/>
      <c r="HQ274" s="17"/>
      <c r="HR274" s="17"/>
      <c r="HS274" s="17"/>
      <c r="HT274" s="17"/>
      <c r="HU274" s="17"/>
    </row>
    <row r="275" spans="2:229" s="18" customFormat="1" x14ac:dyDescent="0.2">
      <c r="B275" s="108" t="s">
        <v>497</v>
      </c>
      <c r="C275" s="35" t="s">
        <v>209</v>
      </c>
      <c r="D275" s="107" t="s">
        <v>5</v>
      </c>
      <c r="E275" s="56">
        <v>1</v>
      </c>
      <c r="F275" s="107" t="s">
        <v>153</v>
      </c>
      <c r="G275" s="107" t="s">
        <v>22</v>
      </c>
      <c r="H275" s="15" t="s">
        <v>210</v>
      </c>
      <c r="I275" s="16">
        <v>355.08</v>
      </c>
      <c r="J275" s="112">
        <f t="shared" si="63"/>
        <v>355.08</v>
      </c>
      <c r="K275" s="16"/>
      <c r="L275" s="16">
        <f t="shared" si="60"/>
        <v>0</v>
      </c>
      <c r="M275" s="122"/>
      <c r="N275" s="16">
        <f t="shared" si="61"/>
        <v>0</v>
      </c>
      <c r="O275" s="16"/>
      <c r="P275" s="16">
        <f t="shared" si="62"/>
        <v>0</v>
      </c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7"/>
      <c r="BP275" s="17"/>
      <c r="BQ275" s="17"/>
      <c r="BR275" s="17"/>
      <c r="BS275" s="17"/>
      <c r="BT275" s="17"/>
      <c r="BU275" s="17"/>
      <c r="BV275" s="17"/>
      <c r="BW275" s="17"/>
      <c r="BX275" s="17"/>
      <c r="BY275" s="17"/>
      <c r="BZ275" s="17"/>
      <c r="CA275" s="17"/>
      <c r="CB275" s="17"/>
      <c r="CC275" s="17"/>
      <c r="CD275" s="17"/>
      <c r="CE275" s="17"/>
      <c r="CF275" s="17"/>
      <c r="CG275" s="17"/>
      <c r="CH275" s="17"/>
      <c r="CI275" s="17"/>
      <c r="CJ275" s="17"/>
      <c r="CK275" s="17"/>
      <c r="CL275" s="17"/>
      <c r="CM275" s="17"/>
      <c r="CN275" s="17"/>
      <c r="CO275" s="17"/>
      <c r="CP275" s="17"/>
      <c r="CQ275" s="17"/>
      <c r="CR275" s="17"/>
      <c r="CS275" s="17"/>
      <c r="CT275" s="17"/>
      <c r="CU275" s="17"/>
      <c r="CV275" s="17"/>
      <c r="CW275" s="17"/>
      <c r="CX275" s="17"/>
      <c r="CY275" s="17"/>
      <c r="CZ275" s="17"/>
      <c r="DA275" s="17"/>
      <c r="DB275" s="17"/>
      <c r="DC275" s="17"/>
      <c r="DD275" s="17"/>
      <c r="DE275" s="17"/>
      <c r="DF275" s="17"/>
      <c r="DG275" s="17"/>
      <c r="DH275" s="17"/>
      <c r="DI275" s="17"/>
      <c r="DJ275" s="17"/>
      <c r="DK275" s="17"/>
      <c r="DL275" s="17"/>
      <c r="DM275" s="17"/>
      <c r="DN275" s="17"/>
      <c r="DO275" s="17"/>
      <c r="DP275" s="17"/>
      <c r="DQ275" s="17"/>
      <c r="DR275" s="17"/>
      <c r="DS275" s="17"/>
      <c r="DT275" s="17"/>
      <c r="DU275" s="17"/>
      <c r="DV275" s="17"/>
      <c r="DW275" s="17"/>
      <c r="DX275" s="17"/>
      <c r="DY275" s="17"/>
      <c r="DZ275" s="17"/>
      <c r="EA275" s="17"/>
      <c r="EB275" s="17"/>
      <c r="EC275" s="17"/>
      <c r="ED275" s="17"/>
      <c r="EE275" s="17"/>
      <c r="EF275" s="17"/>
      <c r="EG275" s="17"/>
      <c r="EH275" s="17"/>
      <c r="EI275" s="17"/>
      <c r="EJ275" s="17"/>
      <c r="EK275" s="17"/>
      <c r="EL275" s="17"/>
      <c r="EM275" s="17"/>
      <c r="EN275" s="17"/>
      <c r="EO275" s="17"/>
      <c r="EP275" s="17"/>
      <c r="EQ275" s="17"/>
      <c r="ER275" s="17"/>
      <c r="ES275" s="17"/>
      <c r="ET275" s="17"/>
      <c r="EU275" s="17"/>
      <c r="EV275" s="17"/>
      <c r="EW275" s="17"/>
      <c r="EX275" s="17"/>
      <c r="EY275" s="17"/>
      <c r="EZ275" s="17"/>
      <c r="FA275" s="17"/>
      <c r="FB275" s="17"/>
      <c r="FC275" s="17"/>
      <c r="FD275" s="17"/>
      <c r="FE275" s="17"/>
      <c r="FF275" s="17"/>
      <c r="FG275" s="17"/>
      <c r="FH275" s="17"/>
      <c r="FI275" s="17"/>
      <c r="FJ275" s="17"/>
      <c r="FK275" s="17"/>
      <c r="FL275" s="17"/>
      <c r="FM275" s="17"/>
      <c r="FN275" s="17"/>
      <c r="FO275" s="17"/>
      <c r="FP275" s="17"/>
      <c r="FQ275" s="17"/>
      <c r="FR275" s="17"/>
      <c r="FS275" s="17"/>
      <c r="FT275" s="17"/>
      <c r="FU275" s="17"/>
      <c r="FV275" s="17"/>
      <c r="FW275" s="17"/>
      <c r="FX275" s="17"/>
      <c r="FY275" s="17"/>
      <c r="FZ275" s="17"/>
      <c r="GA275" s="17"/>
      <c r="GB275" s="17"/>
      <c r="GC275" s="17"/>
      <c r="GD275" s="17"/>
      <c r="GE275" s="17"/>
      <c r="GF275" s="17"/>
      <c r="GG275" s="17"/>
      <c r="GH275" s="17"/>
      <c r="GI275" s="17"/>
      <c r="GJ275" s="17"/>
      <c r="GK275" s="17"/>
      <c r="GL275" s="17"/>
      <c r="GM275" s="17"/>
      <c r="GN275" s="17"/>
      <c r="GO275" s="17"/>
      <c r="GP275" s="17"/>
      <c r="GQ275" s="17"/>
      <c r="GR275" s="17"/>
      <c r="GS275" s="17"/>
      <c r="GT275" s="17"/>
      <c r="GU275" s="17"/>
      <c r="GV275" s="17"/>
      <c r="GW275" s="17"/>
      <c r="GX275" s="17"/>
      <c r="GY275" s="17"/>
      <c r="GZ275" s="17"/>
      <c r="HA275" s="17"/>
      <c r="HB275" s="17"/>
      <c r="HC275" s="17"/>
      <c r="HD275" s="17"/>
      <c r="HE275" s="17"/>
      <c r="HF275" s="17"/>
      <c r="HG275" s="17"/>
      <c r="HH275" s="17"/>
      <c r="HI275" s="17"/>
      <c r="HJ275" s="17"/>
      <c r="HK275" s="17"/>
      <c r="HL275" s="17"/>
      <c r="HM275" s="17"/>
      <c r="HN275" s="17"/>
      <c r="HO275" s="17"/>
      <c r="HP275" s="17"/>
      <c r="HQ275" s="17"/>
      <c r="HR275" s="17"/>
      <c r="HS275" s="17"/>
      <c r="HT275" s="17"/>
      <c r="HU275" s="17"/>
    </row>
    <row r="276" spans="2:229" s="18" customFormat="1" x14ac:dyDescent="0.2">
      <c r="B276" s="108" t="s">
        <v>498</v>
      </c>
      <c r="C276" s="35" t="s">
        <v>211</v>
      </c>
      <c r="D276" s="107" t="s">
        <v>5</v>
      </c>
      <c r="E276" s="64">
        <v>1</v>
      </c>
      <c r="F276" s="107" t="s">
        <v>153</v>
      </c>
      <c r="G276" s="107" t="s">
        <v>22</v>
      </c>
      <c r="H276" s="15" t="s">
        <v>212</v>
      </c>
      <c r="I276" s="16">
        <v>85.96</v>
      </c>
      <c r="J276" s="112">
        <f t="shared" si="63"/>
        <v>85.96</v>
      </c>
      <c r="K276" s="16"/>
      <c r="L276" s="16">
        <f t="shared" si="60"/>
        <v>0</v>
      </c>
      <c r="M276" s="122"/>
      <c r="N276" s="16">
        <f t="shared" si="61"/>
        <v>0</v>
      </c>
      <c r="O276" s="16"/>
      <c r="P276" s="16">
        <f t="shared" si="62"/>
        <v>0</v>
      </c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  <c r="BE276" s="17"/>
      <c r="BF276" s="17"/>
      <c r="BG276" s="17"/>
      <c r="BH276" s="17"/>
      <c r="BI276" s="17"/>
      <c r="BJ276" s="17"/>
      <c r="BK276" s="17"/>
      <c r="BL276" s="17"/>
      <c r="BM276" s="17"/>
      <c r="BN276" s="17"/>
      <c r="BO276" s="17"/>
      <c r="BP276" s="17"/>
      <c r="BQ276" s="17"/>
      <c r="BR276" s="17"/>
      <c r="BS276" s="17"/>
      <c r="BT276" s="17"/>
      <c r="BU276" s="17"/>
      <c r="BV276" s="17"/>
      <c r="BW276" s="17"/>
      <c r="BX276" s="17"/>
      <c r="BY276" s="17"/>
      <c r="BZ276" s="17"/>
      <c r="CA276" s="17"/>
      <c r="CB276" s="17"/>
      <c r="CC276" s="17"/>
      <c r="CD276" s="17"/>
      <c r="CE276" s="17"/>
      <c r="CF276" s="17"/>
      <c r="CG276" s="17"/>
      <c r="CH276" s="17"/>
      <c r="CI276" s="17"/>
      <c r="CJ276" s="17"/>
      <c r="CK276" s="17"/>
      <c r="CL276" s="17"/>
      <c r="CM276" s="17"/>
      <c r="CN276" s="17"/>
      <c r="CO276" s="17"/>
      <c r="CP276" s="17"/>
      <c r="CQ276" s="17"/>
      <c r="CR276" s="17"/>
      <c r="CS276" s="17"/>
      <c r="CT276" s="17"/>
      <c r="CU276" s="17"/>
      <c r="CV276" s="17"/>
      <c r="CW276" s="17"/>
      <c r="CX276" s="17"/>
      <c r="CY276" s="17"/>
      <c r="CZ276" s="17"/>
      <c r="DA276" s="17"/>
      <c r="DB276" s="17"/>
      <c r="DC276" s="17"/>
      <c r="DD276" s="17"/>
      <c r="DE276" s="17"/>
      <c r="DF276" s="17"/>
      <c r="DG276" s="17"/>
      <c r="DH276" s="17"/>
      <c r="DI276" s="17"/>
      <c r="DJ276" s="17"/>
      <c r="DK276" s="17"/>
      <c r="DL276" s="17"/>
      <c r="DM276" s="17"/>
      <c r="DN276" s="17"/>
      <c r="DO276" s="17"/>
      <c r="DP276" s="17"/>
      <c r="DQ276" s="17"/>
      <c r="DR276" s="17"/>
      <c r="DS276" s="17"/>
      <c r="DT276" s="17"/>
      <c r="DU276" s="17"/>
      <c r="DV276" s="17"/>
      <c r="DW276" s="17"/>
      <c r="DX276" s="17"/>
      <c r="DY276" s="17"/>
      <c r="DZ276" s="17"/>
      <c r="EA276" s="17"/>
      <c r="EB276" s="17"/>
      <c r="EC276" s="17"/>
      <c r="ED276" s="17"/>
      <c r="EE276" s="17"/>
      <c r="EF276" s="17"/>
      <c r="EG276" s="17"/>
      <c r="EH276" s="17"/>
      <c r="EI276" s="17"/>
      <c r="EJ276" s="17"/>
      <c r="EK276" s="17"/>
      <c r="EL276" s="17"/>
      <c r="EM276" s="17"/>
      <c r="EN276" s="17"/>
      <c r="EO276" s="17"/>
      <c r="EP276" s="17"/>
      <c r="EQ276" s="17"/>
      <c r="ER276" s="17"/>
      <c r="ES276" s="17"/>
      <c r="ET276" s="17"/>
      <c r="EU276" s="17"/>
      <c r="EV276" s="17"/>
      <c r="EW276" s="17"/>
      <c r="EX276" s="17"/>
      <c r="EY276" s="17"/>
      <c r="EZ276" s="17"/>
      <c r="FA276" s="17"/>
      <c r="FB276" s="17"/>
      <c r="FC276" s="17"/>
      <c r="FD276" s="17"/>
      <c r="FE276" s="17"/>
      <c r="FF276" s="17"/>
      <c r="FG276" s="17"/>
      <c r="FH276" s="17"/>
      <c r="FI276" s="17"/>
      <c r="FJ276" s="17"/>
      <c r="FK276" s="17"/>
      <c r="FL276" s="17"/>
      <c r="FM276" s="17"/>
      <c r="FN276" s="17"/>
      <c r="FO276" s="17"/>
      <c r="FP276" s="17"/>
      <c r="FQ276" s="17"/>
      <c r="FR276" s="17"/>
      <c r="FS276" s="17"/>
      <c r="FT276" s="17"/>
      <c r="FU276" s="17"/>
      <c r="FV276" s="17"/>
      <c r="FW276" s="17"/>
      <c r="FX276" s="17"/>
      <c r="FY276" s="17"/>
      <c r="FZ276" s="17"/>
      <c r="GA276" s="17"/>
      <c r="GB276" s="17"/>
      <c r="GC276" s="17"/>
      <c r="GD276" s="17"/>
      <c r="GE276" s="17"/>
      <c r="GF276" s="17"/>
      <c r="GG276" s="17"/>
      <c r="GH276" s="17"/>
      <c r="GI276" s="17"/>
      <c r="GJ276" s="17"/>
      <c r="GK276" s="17"/>
      <c r="GL276" s="17"/>
      <c r="GM276" s="17"/>
      <c r="GN276" s="17"/>
      <c r="GO276" s="17"/>
      <c r="GP276" s="17"/>
      <c r="GQ276" s="17"/>
      <c r="GR276" s="17"/>
      <c r="GS276" s="17"/>
      <c r="GT276" s="17"/>
      <c r="GU276" s="17"/>
      <c r="GV276" s="17"/>
      <c r="GW276" s="17"/>
      <c r="GX276" s="17"/>
      <c r="GY276" s="17"/>
      <c r="GZ276" s="17"/>
      <c r="HA276" s="17"/>
      <c r="HB276" s="17"/>
      <c r="HC276" s="17"/>
      <c r="HD276" s="17"/>
      <c r="HE276" s="17"/>
      <c r="HF276" s="17"/>
      <c r="HG276" s="17"/>
      <c r="HH276" s="17"/>
      <c r="HI276" s="17"/>
      <c r="HJ276" s="17"/>
      <c r="HK276" s="17"/>
      <c r="HL276" s="17"/>
      <c r="HM276" s="17"/>
      <c r="HN276" s="17"/>
      <c r="HO276" s="17"/>
      <c r="HP276" s="17"/>
      <c r="HQ276" s="17"/>
      <c r="HR276" s="17"/>
      <c r="HS276" s="17"/>
      <c r="HT276" s="17"/>
      <c r="HU276" s="17"/>
    </row>
    <row r="277" spans="2:229" s="18" customFormat="1" x14ac:dyDescent="0.2">
      <c r="B277" s="108" t="s">
        <v>499</v>
      </c>
      <c r="C277" s="35" t="s">
        <v>213</v>
      </c>
      <c r="D277" s="107" t="s">
        <v>5</v>
      </c>
      <c r="E277" s="56">
        <v>1</v>
      </c>
      <c r="F277" s="107" t="s">
        <v>153</v>
      </c>
      <c r="G277" s="107" t="s">
        <v>22</v>
      </c>
      <c r="H277" s="15" t="s">
        <v>214</v>
      </c>
      <c r="I277" s="16">
        <v>1111.1600000000001</v>
      </c>
      <c r="J277" s="112">
        <f t="shared" si="63"/>
        <v>1111.1600000000001</v>
      </c>
      <c r="K277" s="16"/>
      <c r="L277" s="16">
        <f t="shared" si="60"/>
        <v>0</v>
      </c>
      <c r="M277" s="122"/>
      <c r="N277" s="16">
        <f t="shared" si="61"/>
        <v>0</v>
      </c>
      <c r="O277" s="16"/>
      <c r="P277" s="16">
        <f t="shared" si="62"/>
        <v>0</v>
      </c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  <c r="BE277" s="17"/>
      <c r="BF277" s="17"/>
      <c r="BG277" s="17"/>
      <c r="BH277" s="17"/>
      <c r="BI277" s="17"/>
      <c r="BJ277" s="17"/>
      <c r="BK277" s="17"/>
      <c r="BL277" s="17"/>
      <c r="BM277" s="17"/>
      <c r="BN277" s="17"/>
      <c r="BO277" s="17"/>
      <c r="BP277" s="17"/>
      <c r="BQ277" s="17"/>
      <c r="BR277" s="17"/>
      <c r="BS277" s="17"/>
      <c r="BT277" s="17"/>
      <c r="BU277" s="17"/>
      <c r="BV277" s="17"/>
      <c r="BW277" s="17"/>
      <c r="BX277" s="17"/>
      <c r="BY277" s="17"/>
      <c r="BZ277" s="17"/>
      <c r="CA277" s="17"/>
      <c r="CB277" s="17"/>
      <c r="CC277" s="17"/>
      <c r="CD277" s="17"/>
      <c r="CE277" s="17"/>
      <c r="CF277" s="17"/>
      <c r="CG277" s="17"/>
      <c r="CH277" s="17"/>
      <c r="CI277" s="17"/>
      <c r="CJ277" s="17"/>
      <c r="CK277" s="17"/>
      <c r="CL277" s="17"/>
      <c r="CM277" s="17"/>
      <c r="CN277" s="17"/>
      <c r="CO277" s="17"/>
      <c r="CP277" s="17"/>
      <c r="CQ277" s="17"/>
      <c r="CR277" s="17"/>
      <c r="CS277" s="17"/>
      <c r="CT277" s="17"/>
      <c r="CU277" s="17"/>
      <c r="CV277" s="17"/>
      <c r="CW277" s="17"/>
      <c r="CX277" s="17"/>
      <c r="CY277" s="17"/>
      <c r="CZ277" s="17"/>
      <c r="DA277" s="17"/>
      <c r="DB277" s="17"/>
      <c r="DC277" s="17"/>
      <c r="DD277" s="17"/>
      <c r="DE277" s="17"/>
      <c r="DF277" s="17"/>
      <c r="DG277" s="17"/>
      <c r="DH277" s="17"/>
      <c r="DI277" s="17"/>
      <c r="DJ277" s="17"/>
      <c r="DK277" s="17"/>
      <c r="DL277" s="17"/>
      <c r="DM277" s="17"/>
      <c r="DN277" s="17"/>
      <c r="DO277" s="17"/>
      <c r="DP277" s="17"/>
      <c r="DQ277" s="17"/>
      <c r="DR277" s="17"/>
      <c r="DS277" s="17"/>
      <c r="DT277" s="17"/>
      <c r="DU277" s="17"/>
      <c r="DV277" s="17"/>
      <c r="DW277" s="17"/>
      <c r="DX277" s="17"/>
      <c r="DY277" s="17"/>
      <c r="DZ277" s="17"/>
      <c r="EA277" s="17"/>
      <c r="EB277" s="17"/>
      <c r="EC277" s="17"/>
      <c r="ED277" s="17"/>
      <c r="EE277" s="17"/>
      <c r="EF277" s="17"/>
      <c r="EG277" s="17"/>
      <c r="EH277" s="17"/>
      <c r="EI277" s="17"/>
      <c r="EJ277" s="17"/>
      <c r="EK277" s="17"/>
      <c r="EL277" s="17"/>
      <c r="EM277" s="17"/>
      <c r="EN277" s="17"/>
      <c r="EO277" s="17"/>
      <c r="EP277" s="17"/>
      <c r="EQ277" s="17"/>
      <c r="ER277" s="17"/>
      <c r="ES277" s="17"/>
      <c r="ET277" s="17"/>
      <c r="EU277" s="17"/>
      <c r="EV277" s="17"/>
      <c r="EW277" s="17"/>
      <c r="EX277" s="17"/>
      <c r="EY277" s="17"/>
      <c r="EZ277" s="17"/>
      <c r="FA277" s="17"/>
      <c r="FB277" s="17"/>
      <c r="FC277" s="17"/>
      <c r="FD277" s="17"/>
      <c r="FE277" s="17"/>
      <c r="FF277" s="17"/>
      <c r="FG277" s="17"/>
      <c r="FH277" s="17"/>
      <c r="FI277" s="17"/>
      <c r="FJ277" s="17"/>
      <c r="FK277" s="17"/>
      <c r="FL277" s="17"/>
      <c r="FM277" s="17"/>
      <c r="FN277" s="17"/>
      <c r="FO277" s="17"/>
      <c r="FP277" s="17"/>
      <c r="FQ277" s="17"/>
      <c r="FR277" s="17"/>
      <c r="FS277" s="17"/>
      <c r="FT277" s="17"/>
      <c r="FU277" s="17"/>
      <c r="FV277" s="17"/>
      <c r="FW277" s="17"/>
      <c r="FX277" s="17"/>
      <c r="FY277" s="17"/>
      <c r="FZ277" s="17"/>
      <c r="GA277" s="17"/>
      <c r="GB277" s="17"/>
      <c r="GC277" s="17"/>
      <c r="GD277" s="17"/>
      <c r="GE277" s="17"/>
      <c r="GF277" s="17"/>
      <c r="GG277" s="17"/>
      <c r="GH277" s="17"/>
      <c r="GI277" s="17"/>
      <c r="GJ277" s="17"/>
      <c r="GK277" s="17"/>
      <c r="GL277" s="17"/>
      <c r="GM277" s="17"/>
      <c r="GN277" s="17"/>
      <c r="GO277" s="17"/>
      <c r="GP277" s="17"/>
      <c r="GQ277" s="17"/>
      <c r="GR277" s="17"/>
      <c r="GS277" s="17"/>
      <c r="GT277" s="17"/>
      <c r="GU277" s="17"/>
      <c r="GV277" s="17"/>
      <c r="GW277" s="17"/>
      <c r="GX277" s="17"/>
      <c r="GY277" s="17"/>
      <c r="GZ277" s="17"/>
      <c r="HA277" s="17"/>
      <c r="HB277" s="17"/>
      <c r="HC277" s="17"/>
      <c r="HD277" s="17"/>
      <c r="HE277" s="17"/>
      <c r="HF277" s="17"/>
      <c r="HG277" s="17"/>
      <c r="HH277" s="17"/>
      <c r="HI277" s="17"/>
      <c r="HJ277" s="17"/>
      <c r="HK277" s="17"/>
      <c r="HL277" s="17"/>
      <c r="HM277" s="17"/>
      <c r="HN277" s="17"/>
      <c r="HO277" s="17"/>
      <c r="HP277" s="17"/>
      <c r="HQ277" s="17"/>
      <c r="HR277" s="17"/>
      <c r="HS277" s="17"/>
      <c r="HT277" s="17"/>
      <c r="HU277" s="17"/>
    </row>
    <row r="278" spans="2:229" s="18" customFormat="1" x14ac:dyDescent="0.2">
      <c r="B278" s="108" t="s">
        <v>500</v>
      </c>
      <c r="C278" s="35" t="s">
        <v>1144</v>
      </c>
      <c r="D278" s="107" t="s">
        <v>5</v>
      </c>
      <c r="E278" s="64">
        <v>4</v>
      </c>
      <c r="F278" s="107" t="s">
        <v>153</v>
      </c>
      <c r="G278" s="107" t="s">
        <v>22</v>
      </c>
      <c r="H278" s="126" t="s">
        <v>1143</v>
      </c>
      <c r="I278" s="129">
        <v>30.52</v>
      </c>
      <c r="J278" s="130">
        <f t="shared" si="63"/>
        <v>122.08</v>
      </c>
      <c r="K278" s="16"/>
      <c r="L278" s="16">
        <f t="shared" si="60"/>
        <v>0</v>
      </c>
      <c r="M278" s="122"/>
      <c r="N278" s="16">
        <f t="shared" si="61"/>
        <v>0</v>
      </c>
      <c r="O278" s="16"/>
      <c r="P278" s="16">
        <f t="shared" si="62"/>
        <v>0</v>
      </c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7"/>
      <c r="BP278" s="17"/>
      <c r="BQ278" s="17"/>
      <c r="BR278" s="17"/>
      <c r="BS278" s="17"/>
      <c r="BT278" s="17"/>
      <c r="BU278" s="17"/>
      <c r="BV278" s="17"/>
      <c r="BW278" s="17"/>
      <c r="BX278" s="17"/>
      <c r="BY278" s="17"/>
      <c r="BZ278" s="17"/>
      <c r="CA278" s="17"/>
      <c r="CB278" s="17"/>
      <c r="CC278" s="17"/>
      <c r="CD278" s="17"/>
      <c r="CE278" s="17"/>
      <c r="CF278" s="17"/>
      <c r="CG278" s="17"/>
      <c r="CH278" s="17"/>
      <c r="CI278" s="17"/>
      <c r="CJ278" s="17"/>
      <c r="CK278" s="17"/>
      <c r="CL278" s="17"/>
      <c r="CM278" s="17"/>
      <c r="CN278" s="17"/>
      <c r="CO278" s="17"/>
      <c r="CP278" s="17"/>
      <c r="CQ278" s="17"/>
      <c r="CR278" s="17"/>
      <c r="CS278" s="17"/>
      <c r="CT278" s="17"/>
      <c r="CU278" s="17"/>
      <c r="CV278" s="17"/>
      <c r="CW278" s="17"/>
      <c r="CX278" s="17"/>
      <c r="CY278" s="17"/>
      <c r="CZ278" s="17"/>
      <c r="DA278" s="17"/>
      <c r="DB278" s="17"/>
      <c r="DC278" s="17"/>
      <c r="DD278" s="17"/>
      <c r="DE278" s="17"/>
      <c r="DF278" s="17"/>
      <c r="DG278" s="17"/>
      <c r="DH278" s="17"/>
      <c r="DI278" s="17"/>
      <c r="DJ278" s="17"/>
      <c r="DK278" s="17"/>
      <c r="DL278" s="17"/>
      <c r="DM278" s="17"/>
      <c r="DN278" s="17"/>
      <c r="DO278" s="17"/>
      <c r="DP278" s="17"/>
      <c r="DQ278" s="17"/>
      <c r="DR278" s="17"/>
      <c r="DS278" s="17"/>
      <c r="DT278" s="17"/>
      <c r="DU278" s="17"/>
      <c r="DV278" s="17"/>
      <c r="DW278" s="17"/>
      <c r="DX278" s="17"/>
      <c r="DY278" s="17"/>
      <c r="DZ278" s="17"/>
      <c r="EA278" s="17"/>
      <c r="EB278" s="17"/>
      <c r="EC278" s="17"/>
      <c r="ED278" s="17"/>
      <c r="EE278" s="17"/>
      <c r="EF278" s="17"/>
      <c r="EG278" s="17"/>
      <c r="EH278" s="17"/>
      <c r="EI278" s="17"/>
      <c r="EJ278" s="17"/>
      <c r="EK278" s="17"/>
      <c r="EL278" s="17"/>
      <c r="EM278" s="17"/>
      <c r="EN278" s="17"/>
      <c r="EO278" s="17"/>
      <c r="EP278" s="17"/>
      <c r="EQ278" s="17"/>
      <c r="ER278" s="17"/>
      <c r="ES278" s="17"/>
      <c r="ET278" s="17"/>
      <c r="EU278" s="17"/>
      <c r="EV278" s="17"/>
      <c r="EW278" s="17"/>
      <c r="EX278" s="17"/>
      <c r="EY278" s="17"/>
      <c r="EZ278" s="17"/>
      <c r="FA278" s="17"/>
      <c r="FB278" s="17"/>
      <c r="FC278" s="17"/>
      <c r="FD278" s="17"/>
      <c r="FE278" s="17"/>
      <c r="FF278" s="17"/>
      <c r="FG278" s="17"/>
      <c r="FH278" s="17"/>
      <c r="FI278" s="17"/>
      <c r="FJ278" s="17"/>
      <c r="FK278" s="17"/>
      <c r="FL278" s="17"/>
      <c r="FM278" s="17"/>
      <c r="FN278" s="17"/>
      <c r="FO278" s="17"/>
      <c r="FP278" s="17"/>
      <c r="FQ278" s="17"/>
      <c r="FR278" s="17"/>
      <c r="FS278" s="17"/>
      <c r="FT278" s="17"/>
      <c r="FU278" s="17"/>
      <c r="FV278" s="17"/>
      <c r="FW278" s="17"/>
      <c r="FX278" s="17"/>
      <c r="FY278" s="17"/>
      <c r="FZ278" s="17"/>
      <c r="GA278" s="17"/>
      <c r="GB278" s="17"/>
      <c r="GC278" s="17"/>
      <c r="GD278" s="17"/>
      <c r="GE278" s="17"/>
      <c r="GF278" s="17"/>
      <c r="GG278" s="17"/>
      <c r="GH278" s="17"/>
      <c r="GI278" s="17"/>
      <c r="GJ278" s="17"/>
      <c r="GK278" s="17"/>
      <c r="GL278" s="17"/>
      <c r="GM278" s="17"/>
      <c r="GN278" s="17"/>
      <c r="GO278" s="17"/>
      <c r="GP278" s="17"/>
      <c r="GQ278" s="17"/>
      <c r="GR278" s="17"/>
      <c r="GS278" s="17"/>
      <c r="GT278" s="17"/>
      <c r="GU278" s="17"/>
      <c r="GV278" s="17"/>
      <c r="GW278" s="17"/>
      <c r="GX278" s="17"/>
      <c r="GY278" s="17"/>
      <c r="GZ278" s="17"/>
      <c r="HA278" s="17"/>
      <c r="HB278" s="17"/>
      <c r="HC278" s="17"/>
      <c r="HD278" s="17"/>
      <c r="HE278" s="17"/>
      <c r="HF278" s="17"/>
      <c r="HG278" s="17"/>
      <c r="HH278" s="17"/>
      <c r="HI278" s="17"/>
      <c r="HJ278" s="17"/>
      <c r="HK278" s="17"/>
      <c r="HL278" s="17"/>
      <c r="HM278" s="17"/>
      <c r="HN278" s="17"/>
      <c r="HO278" s="17"/>
      <c r="HP278" s="17"/>
      <c r="HQ278" s="17"/>
      <c r="HR278" s="17"/>
      <c r="HS278" s="17"/>
      <c r="HT278" s="17"/>
      <c r="HU278" s="17"/>
    </row>
    <row r="279" spans="2:229" s="18" customFormat="1" x14ac:dyDescent="0.2">
      <c r="B279" s="108" t="s">
        <v>501</v>
      </c>
      <c r="C279" s="35" t="s">
        <v>215</v>
      </c>
      <c r="D279" s="107" t="s">
        <v>5</v>
      </c>
      <c r="E279" s="56">
        <v>4</v>
      </c>
      <c r="F279" s="107" t="s">
        <v>153</v>
      </c>
      <c r="G279" s="107" t="s">
        <v>22</v>
      </c>
      <c r="H279" s="15" t="s">
        <v>216</v>
      </c>
      <c r="I279" s="16">
        <v>5.75</v>
      </c>
      <c r="J279" s="112">
        <f t="shared" si="63"/>
        <v>23</v>
      </c>
      <c r="K279" s="16"/>
      <c r="L279" s="16">
        <f t="shared" si="60"/>
        <v>0</v>
      </c>
      <c r="M279" s="122"/>
      <c r="N279" s="16">
        <f t="shared" si="61"/>
        <v>0</v>
      </c>
      <c r="O279" s="16"/>
      <c r="P279" s="16">
        <f t="shared" si="62"/>
        <v>0</v>
      </c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7"/>
      <c r="BQ279" s="17"/>
      <c r="BR279" s="17"/>
      <c r="BS279" s="17"/>
      <c r="BT279" s="17"/>
      <c r="BU279" s="17"/>
      <c r="BV279" s="17"/>
      <c r="BW279" s="17"/>
      <c r="BX279" s="17"/>
      <c r="BY279" s="17"/>
      <c r="BZ279" s="17"/>
      <c r="CA279" s="17"/>
      <c r="CB279" s="17"/>
      <c r="CC279" s="17"/>
      <c r="CD279" s="17"/>
      <c r="CE279" s="17"/>
      <c r="CF279" s="17"/>
      <c r="CG279" s="17"/>
      <c r="CH279" s="17"/>
      <c r="CI279" s="17"/>
      <c r="CJ279" s="17"/>
      <c r="CK279" s="17"/>
      <c r="CL279" s="17"/>
      <c r="CM279" s="17"/>
      <c r="CN279" s="17"/>
      <c r="CO279" s="17"/>
      <c r="CP279" s="17"/>
      <c r="CQ279" s="17"/>
      <c r="CR279" s="17"/>
      <c r="CS279" s="17"/>
      <c r="CT279" s="17"/>
      <c r="CU279" s="17"/>
      <c r="CV279" s="17"/>
      <c r="CW279" s="17"/>
      <c r="CX279" s="17"/>
      <c r="CY279" s="17"/>
      <c r="CZ279" s="17"/>
      <c r="DA279" s="17"/>
      <c r="DB279" s="17"/>
      <c r="DC279" s="17"/>
      <c r="DD279" s="17"/>
      <c r="DE279" s="17"/>
      <c r="DF279" s="17"/>
      <c r="DG279" s="17"/>
      <c r="DH279" s="17"/>
      <c r="DI279" s="17"/>
      <c r="DJ279" s="17"/>
      <c r="DK279" s="17"/>
      <c r="DL279" s="17"/>
      <c r="DM279" s="17"/>
      <c r="DN279" s="17"/>
      <c r="DO279" s="17"/>
      <c r="DP279" s="17"/>
      <c r="DQ279" s="17"/>
      <c r="DR279" s="17"/>
      <c r="DS279" s="17"/>
      <c r="DT279" s="17"/>
      <c r="DU279" s="17"/>
      <c r="DV279" s="17"/>
      <c r="DW279" s="17"/>
      <c r="DX279" s="17"/>
      <c r="DY279" s="17"/>
      <c r="DZ279" s="17"/>
      <c r="EA279" s="17"/>
      <c r="EB279" s="17"/>
      <c r="EC279" s="17"/>
      <c r="ED279" s="17"/>
      <c r="EE279" s="17"/>
      <c r="EF279" s="17"/>
      <c r="EG279" s="17"/>
      <c r="EH279" s="17"/>
      <c r="EI279" s="17"/>
      <c r="EJ279" s="17"/>
      <c r="EK279" s="17"/>
      <c r="EL279" s="17"/>
      <c r="EM279" s="17"/>
      <c r="EN279" s="17"/>
      <c r="EO279" s="17"/>
      <c r="EP279" s="17"/>
      <c r="EQ279" s="17"/>
      <c r="ER279" s="17"/>
      <c r="ES279" s="17"/>
      <c r="ET279" s="17"/>
      <c r="EU279" s="17"/>
      <c r="EV279" s="17"/>
      <c r="EW279" s="17"/>
      <c r="EX279" s="17"/>
      <c r="EY279" s="17"/>
      <c r="EZ279" s="17"/>
      <c r="FA279" s="17"/>
      <c r="FB279" s="17"/>
      <c r="FC279" s="17"/>
      <c r="FD279" s="17"/>
      <c r="FE279" s="17"/>
      <c r="FF279" s="17"/>
      <c r="FG279" s="17"/>
      <c r="FH279" s="17"/>
      <c r="FI279" s="17"/>
      <c r="FJ279" s="17"/>
      <c r="FK279" s="17"/>
      <c r="FL279" s="17"/>
      <c r="FM279" s="17"/>
      <c r="FN279" s="17"/>
      <c r="FO279" s="17"/>
      <c r="FP279" s="17"/>
      <c r="FQ279" s="17"/>
      <c r="FR279" s="17"/>
      <c r="FS279" s="17"/>
      <c r="FT279" s="17"/>
      <c r="FU279" s="17"/>
      <c r="FV279" s="17"/>
      <c r="FW279" s="17"/>
      <c r="FX279" s="17"/>
      <c r="FY279" s="17"/>
      <c r="FZ279" s="17"/>
      <c r="GA279" s="17"/>
      <c r="GB279" s="17"/>
      <c r="GC279" s="17"/>
      <c r="GD279" s="17"/>
      <c r="GE279" s="17"/>
      <c r="GF279" s="17"/>
      <c r="GG279" s="17"/>
      <c r="GH279" s="17"/>
      <c r="GI279" s="17"/>
      <c r="GJ279" s="17"/>
      <c r="GK279" s="17"/>
      <c r="GL279" s="17"/>
      <c r="GM279" s="17"/>
      <c r="GN279" s="17"/>
      <c r="GO279" s="17"/>
      <c r="GP279" s="17"/>
      <c r="GQ279" s="17"/>
      <c r="GR279" s="17"/>
      <c r="GS279" s="17"/>
      <c r="GT279" s="17"/>
      <c r="GU279" s="17"/>
      <c r="GV279" s="17"/>
      <c r="GW279" s="17"/>
      <c r="GX279" s="17"/>
      <c r="GY279" s="17"/>
      <c r="GZ279" s="17"/>
      <c r="HA279" s="17"/>
      <c r="HB279" s="17"/>
      <c r="HC279" s="17"/>
      <c r="HD279" s="17"/>
      <c r="HE279" s="17"/>
      <c r="HF279" s="17"/>
      <c r="HG279" s="17"/>
      <c r="HH279" s="17"/>
      <c r="HI279" s="17"/>
      <c r="HJ279" s="17"/>
      <c r="HK279" s="17"/>
      <c r="HL279" s="17"/>
      <c r="HM279" s="17"/>
      <c r="HN279" s="17"/>
      <c r="HO279" s="17"/>
      <c r="HP279" s="17"/>
      <c r="HQ279" s="17"/>
      <c r="HR279" s="17"/>
      <c r="HS279" s="17"/>
      <c r="HT279" s="17"/>
      <c r="HU279" s="17"/>
    </row>
    <row r="280" spans="2:229" s="18" customFormat="1" ht="22.5" x14ac:dyDescent="0.2">
      <c r="B280" s="101" t="s">
        <v>502</v>
      </c>
      <c r="C280" s="35" t="s">
        <v>217</v>
      </c>
      <c r="D280" s="66" t="s">
        <v>5</v>
      </c>
      <c r="E280" s="66">
        <v>4</v>
      </c>
      <c r="F280" s="66" t="s">
        <v>153</v>
      </c>
      <c r="G280" s="66" t="s">
        <v>22</v>
      </c>
      <c r="H280" s="15" t="s">
        <v>218</v>
      </c>
      <c r="I280" s="16">
        <v>24.03</v>
      </c>
      <c r="J280" s="112">
        <f t="shared" si="63"/>
        <v>96.12</v>
      </c>
      <c r="K280" s="16"/>
      <c r="L280" s="16">
        <f t="shared" si="60"/>
        <v>0</v>
      </c>
      <c r="M280" s="122"/>
      <c r="N280" s="16">
        <f t="shared" si="61"/>
        <v>0</v>
      </c>
      <c r="O280" s="16"/>
      <c r="P280" s="16">
        <f t="shared" si="62"/>
        <v>0</v>
      </c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7"/>
      <c r="BQ280" s="17"/>
      <c r="BR280" s="17"/>
      <c r="BS280" s="17"/>
      <c r="BT280" s="17"/>
      <c r="BU280" s="17"/>
      <c r="BV280" s="17"/>
      <c r="BW280" s="17"/>
      <c r="BX280" s="17"/>
      <c r="BY280" s="17"/>
      <c r="BZ280" s="17"/>
      <c r="CA280" s="17"/>
      <c r="CB280" s="17"/>
      <c r="CC280" s="17"/>
      <c r="CD280" s="17"/>
      <c r="CE280" s="17"/>
      <c r="CF280" s="17"/>
      <c r="CG280" s="17"/>
      <c r="CH280" s="17"/>
      <c r="CI280" s="17"/>
      <c r="CJ280" s="17"/>
      <c r="CK280" s="17"/>
      <c r="CL280" s="17"/>
      <c r="CM280" s="17"/>
      <c r="CN280" s="17"/>
      <c r="CO280" s="17"/>
      <c r="CP280" s="17"/>
      <c r="CQ280" s="17"/>
      <c r="CR280" s="17"/>
      <c r="CS280" s="17"/>
      <c r="CT280" s="17"/>
      <c r="CU280" s="17"/>
      <c r="CV280" s="17"/>
      <c r="CW280" s="17"/>
      <c r="CX280" s="17"/>
      <c r="CY280" s="17"/>
      <c r="CZ280" s="17"/>
      <c r="DA280" s="17"/>
      <c r="DB280" s="17"/>
      <c r="DC280" s="17"/>
      <c r="DD280" s="17"/>
      <c r="DE280" s="17"/>
      <c r="DF280" s="17"/>
      <c r="DG280" s="17"/>
      <c r="DH280" s="17"/>
      <c r="DI280" s="17"/>
      <c r="DJ280" s="17"/>
      <c r="DK280" s="17"/>
      <c r="DL280" s="17"/>
      <c r="DM280" s="17"/>
      <c r="DN280" s="17"/>
      <c r="DO280" s="17"/>
      <c r="DP280" s="17"/>
      <c r="DQ280" s="17"/>
      <c r="DR280" s="17"/>
      <c r="DS280" s="17"/>
      <c r="DT280" s="17"/>
      <c r="DU280" s="17"/>
      <c r="DV280" s="17"/>
      <c r="DW280" s="17"/>
      <c r="DX280" s="17"/>
      <c r="DY280" s="17"/>
      <c r="DZ280" s="17"/>
      <c r="EA280" s="17"/>
      <c r="EB280" s="17"/>
      <c r="EC280" s="17"/>
      <c r="ED280" s="17"/>
      <c r="EE280" s="17"/>
      <c r="EF280" s="17"/>
      <c r="EG280" s="17"/>
      <c r="EH280" s="17"/>
      <c r="EI280" s="17"/>
      <c r="EJ280" s="17"/>
      <c r="EK280" s="17"/>
      <c r="EL280" s="17"/>
      <c r="EM280" s="17"/>
      <c r="EN280" s="17"/>
      <c r="EO280" s="17"/>
      <c r="EP280" s="17"/>
      <c r="EQ280" s="17"/>
      <c r="ER280" s="17"/>
      <c r="ES280" s="17"/>
      <c r="ET280" s="17"/>
      <c r="EU280" s="17"/>
      <c r="EV280" s="17"/>
      <c r="EW280" s="17"/>
      <c r="EX280" s="17"/>
      <c r="EY280" s="17"/>
      <c r="EZ280" s="17"/>
      <c r="FA280" s="17"/>
      <c r="FB280" s="17"/>
      <c r="FC280" s="17"/>
      <c r="FD280" s="17"/>
      <c r="FE280" s="17"/>
      <c r="FF280" s="17"/>
      <c r="FG280" s="17"/>
      <c r="FH280" s="17"/>
      <c r="FI280" s="17"/>
      <c r="FJ280" s="17"/>
      <c r="FK280" s="17"/>
      <c r="FL280" s="17"/>
      <c r="FM280" s="17"/>
      <c r="FN280" s="17"/>
      <c r="FO280" s="17"/>
      <c r="FP280" s="17"/>
      <c r="FQ280" s="17"/>
      <c r="FR280" s="17"/>
      <c r="FS280" s="17"/>
      <c r="FT280" s="17"/>
      <c r="FU280" s="17"/>
      <c r="FV280" s="17"/>
      <c r="FW280" s="17"/>
      <c r="FX280" s="17"/>
      <c r="FY280" s="17"/>
      <c r="FZ280" s="17"/>
      <c r="GA280" s="17"/>
      <c r="GB280" s="17"/>
      <c r="GC280" s="17"/>
      <c r="GD280" s="17"/>
      <c r="GE280" s="17"/>
      <c r="GF280" s="17"/>
      <c r="GG280" s="17"/>
      <c r="GH280" s="17"/>
      <c r="GI280" s="17"/>
      <c r="GJ280" s="17"/>
      <c r="GK280" s="17"/>
      <c r="GL280" s="17"/>
      <c r="GM280" s="17"/>
      <c r="GN280" s="17"/>
      <c r="GO280" s="17"/>
      <c r="GP280" s="17"/>
      <c r="GQ280" s="17"/>
      <c r="GR280" s="17"/>
      <c r="GS280" s="17"/>
      <c r="GT280" s="17"/>
      <c r="GU280" s="17"/>
      <c r="GV280" s="17"/>
      <c r="GW280" s="17"/>
      <c r="GX280" s="17"/>
      <c r="GY280" s="17"/>
      <c r="GZ280" s="17"/>
      <c r="HA280" s="17"/>
      <c r="HB280" s="17"/>
      <c r="HC280" s="17"/>
      <c r="HD280" s="17"/>
      <c r="HE280" s="17"/>
      <c r="HF280" s="17"/>
      <c r="HG280" s="17"/>
      <c r="HH280" s="17"/>
      <c r="HI280" s="17"/>
      <c r="HJ280" s="17"/>
      <c r="HK280" s="17"/>
      <c r="HL280" s="17"/>
      <c r="HM280" s="17"/>
      <c r="HN280" s="17"/>
      <c r="HO280" s="17"/>
      <c r="HP280" s="17"/>
      <c r="HQ280" s="17"/>
      <c r="HR280" s="17"/>
      <c r="HS280" s="17"/>
      <c r="HT280" s="17"/>
      <c r="HU280" s="17"/>
    </row>
    <row r="281" spans="2:229" s="18" customFormat="1" x14ac:dyDescent="0.2">
      <c r="B281" s="101" t="s">
        <v>503</v>
      </c>
      <c r="C281" s="35" t="s">
        <v>219</v>
      </c>
      <c r="D281" s="66" t="s">
        <v>5</v>
      </c>
      <c r="E281" s="66">
        <v>3</v>
      </c>
      <c r="F281" s="66" t="s">
        <v>153</v>
      </c>
      <c r="G281" s="66" t="s">
        <v>22</v>
      </c>
      <c r="H281" s="15" t="s">
        <v>220</v>
      </c>
      <c r="I281" s="16">
        <v>19.21</v>
      </c>
      <c r="J281" s="112">
        <f t="shared" si="63"/>
        <v>57.63</v>
      </c>
      <c r="K281" s="16"/>
      <c r="L281" s="16">
        <f t="shared" si="60"/>
        <v>0</v>
      </c>
      <c r="M281" s="122"/>
      <c r="N281" s="16">
        <f t="shared" si="61"/>
        <v>0</v>
      </c>
      <c r="O281" s="16"/>
      <c r="P281" s="16">
        <f t="shared" si="62"/>
        <v>0</v>
      </c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  <c r="BE281" s="17"/>
      <c r="BF281" s="17"/>
      <c r="BG281" s="17"/>
      <c r="BH281" s="17"/>
      <c r="BI281" s="17"/>
      <c r="BJ281" s="17"/>
      <c r="BK281" s="17"/>
      <c r="BL281" s="17"/>
      <c r="BM281" s="17"/>
      <c r="BN281" s="17"/>
      <c r="BO281" s="17"/>
      <c r="BP281" s="17"/>
      <c r="BQ281" s="17"/>
      <c r="BR281" s="17"/>
      <c r="BS281" s="17"/>
      <c r="BT281" s="17"/>
      <c r="BU281" s="17"/>
      <c r="BV281" s="17"/>
      <c r="BW281" s="17"/>
      <c r="BX281" s="17"/>
      <c r="BY281" s="17"/>
      <c r="BZ281" s="17"/>
      <c r="CA281" s="17"/>
      <c r="CB281" s="17"/>
      <c r="CC281" s="17"/>
      <c r="CD281" s="17"/>
      <c r="CE281" s="17"/>
      <c r="CF281" s="17"/>
      <c r="CG281" s="17"/>
      <c r="CH281" s="17"/>
      <c r="CI281" s="17"/>
      <c r="CJ281" s="17"/>
      <c r="CK281" s="17"/>
      <c r="CL281" s="17"/>
      <c r="CM281" s="17"/>
      <c r="CN281" s="17"/>
      <c r="CO281" s="17"/>
      <c r="CP281" s="17"/>
      <c r="CQ281" s="17"/>
      <c r="CR281" s="17"/>
      <c r="CS281" s="17"/>
      <c r="CT281" s="17"/>
      <c r="CU281" s="17"/>
      <c r="CV281" s="17"/>
      <c r="CW281" s="17"/>
      <c r="CX281" s="17"/>
      <c r="CY281" s="17"/>
      <c r="CZ281" s="17"/>
      <c r="DA281" s="17"/>
      <c r="DB281" s="17"/>
      <c r="DC281" s="17"/>
      <c r="DD281" s="17"/>
      <c r="DE281" s="17"/>
      <c r="DF281" s="17"/>
      <c r="DG281" s="17"/>
      <c r="DH281" s="17"/>
      <c r="DI281" s="17"/>
      <c r="DJ281" s="17"/>
      <c r="DK281" s="17"/>
      <c r="DL281" s="17"/>
      <c r="DM281" s="17"/>
      <c r="DN281" s="17"/>
      <c r="DO281" s="17"/>
      <c r="DP281" s="17"/>
      <c r="DQ281" s="17"/>
      <c r="DR281" s="17"/>
      <c r="DS281" s="17"/>
      <c r="DT281" s="17"/>
      <c r="DU281" s="17"/>
      <c r="DV281" s="17"/>
      <c r="DW281" s="17"/>
      <c r="DX281" s="17"/>
      <c r="DY281" s="17"/>
      <c r="DZ281" s="17"/>
      <c r="EA281" s="17"/>
      <c r="EB281" s="17"/>
      <c r="EC281" s="17"/>
      <c r="ED281" s="17"/>
      <c r="EE281" s="17"/>
      <c r="EF281" s="17"/>
      <c r="EG281" s="17"/>
      <c r="EH281" s="17"/>
      <c r="EI281" s="17"/>
      <c r="EJ281" s="17"/>
      <c r="EK281" s="17"/>
      <c r="EL281" s="17"/>
      <c r="EM281" s="17"/>
      <c r="EN281" s="17"/>
      <c r="EO281" s="17"/>
      <c r="EP281" s="17"/>
      <c r="EQ281" s="17"/>
      <c r="ER281" s="17"/>
      <c r="ES281" s="17"/>
      <c r="ET281" s="17"/>
      <c r="EU281" s="17"/>
      <c r="EV281" s="17"/>
      <c r="EW281" s="17"/>
      <c r="EX281" s="17"/>
      <c r="EY281" s="17"/>
      <c r="EZ281" s="17"/>
      <c r="FA281" s="17"/>
      <c r="FB281" s="17"/>
      <c r="FC281" s="17"/>
      <c r="FD281" s="17"/>
      <c r="FE281" s="17"/>
      <c r="FF281" s="17"/>
      <c r="FG281" s="17"/>
      <c r="FH281" s="17"/>
      <c r="FI281" s="17"/>
      <c r="FJ281" s="17"/>
      <c r="FK281" s="17"/>
      <c r="FL281" s="17"/>
      <c r="FM281" s="17"/>
      <c r="FN281" s="17"/>
      <c r="FO281" s="17"/>
      <c r="FP281" s="17"/>
      <c r="FQ281" s="17"/>
      <c r="FR281" s="17"/>
      <c r="FS281" s="17"/>
      <c r="FT281" s="17"/>
      <c r="FU281" s="17"/>
      <c r="FV281" s="17"/>
      <c r="FW281" s="17"/>
      <c r="FX281" s="17"/>
      <c r="FY281" s="17"/>
      <c r="FZ281" s="17"/>
      <c r="GA281" s="17"/>
      <c r="GB281" s="17"/>
      <c r="GC281" s="17"/>
      <c r="GD281" s="17"/>
      <c r="GE281" s="17"/>
      <c r="GF281" s="17"/>
      <c r="GG281" s="17"/>
      <c r="GH281" s="17"/>
      <c r="GI281" s="17"/>
      <c r="GJ281" s="17"/>
      <c r="GK281" s="17"/>
      <c r="GL281" s="17"/>
      <c r="GM281" s="17"/>
      <c r="GN281" s="17"/>
      <c r="GO281" s="17"/>
      <c r="GP281" s="17"/>
      <c r="GQ281" s="17"/>
      <c r="GR281" s="17"/>
      <c r="GS281" s="17"/>
      <c r="GT281" s="17"/>
      <c r="GU281" s="17"/>
      <c r="GV281" s="17"/>
      <c r="GW281" s="17"/>
      <c r="GX281" s="17"/>
      <c r="GY281" s="17"/>
      <c r="GZ281" s="17"/>
      <c r="HA281" s="17"/>
      <c r="HB281" s="17"/>
      <c r="HC281" s="17"/>
      <c r="HD281" s="17"/>
      <c r="HE281" s="17"/>
      <c r="HF281" s="17"/>
      <c r="HG281" s="17"/>
      <c r="HH281" s="17"/>
      <c r="HI281" s="17"/>
      <c r="HJ281" s="17"/>
      <c r="HK281" s="17"/>
      <c r="HL281" s="17"/>
      <c r="HM281" s="17"/>
      <c r="HN281" s="17"/>
      <c r="HO281" s="17"/>
      <c r="HP281" s="17"/>
      <c r="HQ281" s="17"/>
      <c r="HR281" s="17"/>
      <c r="HS281" s="17"/>
      <c r="HT281" s="17"/>
      <c r="HU281" s="17"/>
    </row>
    <row r="282" spans="2:229" s="18" customFormat="1" x14ac:dyDescent="0.2">
      <c r="B282" s="101" t="s">
        <v>504</v>
      </c>
      <c r="C282" s="62" t="s">
        <v>221</v>
      </c>
      <c r="D282" s="66" t="s">
        <v>5</v>
      </c>
      <c r="E282" s="66">
        <v>1</v>
      </c>
      <c r="F282" s="66" t="s">
        <v>153</v>
      </c>
      <c r="G282" s="66" t="s">
        <v>22</v>
      </c>
      <c r="H282" s="15" t="s">
        <v>222</v>
      </c>
      <c r="I282" s="16">
        <v>5.86</v>
      </c>
      <c r="J282" s="112">
        <f t="shared" si="63"/>
        <v>5.86</v>
      </c>
      <c r="K282" s="16"/>
      <c r="L282" s="16">
        <f t="shared" si="60"/>
        <v>0</v>
      </c>
      <c r="M282" s="122"/>
      <c r="N282" s="16">
        <f t="shared" si="61"/>
        <v>0</v>
      </c>
      <c r="O282" s="16"/>
      <c r="P282" s="16">
        <f t="shared" si="62"/>
        <v>0</v>
      </c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  <c r="BE282" s="17"/>
      <c r="BF282" s="17"/>
      <c r="BG282" s="17"/>
      <c r="BH282" s="17"/>
      <c r="BI282" s="17"/>
      <c r="BJ282" s="17"/>
      <c r="BK282" s="17"/>
      <c r="BL282" s="17"/>
      <c r="BM282" s="17"/>
      <c r="BN282" s="17"/>
      <c r="BO282" s="17"/>
      <c r="BP282" s="17"/>
      <c r="BQ282" s="17"/>
      <c r="BR282" s="17"/>
      <c r="BS282" s="17"/>
      <c r="BT282" s="17"/>
      <c r="BU282" s="17"/>
      <c r="BV282" s="17"/>
      <c r="BW282" s="17"/>
      <c r="BX282" s="17"/>
      <c r="BY282" s="17"/>
      <c r="BZ282" s="17"/>
      <c r="CA282" s="17"/>
      <c r="CB282" s="17"/>
      <c r="CC282" s="17"/>
      <c r="CD282" s="17"/>
      <c r="CE282" s="17"/>
      <c r="CF282" s="17"/>
      <c r="CG282" s="17"/>
      <c r="CH282" s="17"/>
      <c r="CI282" s="17"/>
      <c r="CJ282" s="17"/>
      <c r="CK282" s="17"/>
      <c r="CL282" s="17"/>
      <c r="CM282" s="17"/>
      <c r="CN282" s="17"/>
      <c r="CO282" s="17"/>
      <c r="CP282" s="17"/>
      <c r="CQ282" s="17"/>
      <c r="CR282" s="17"/>
      <c r="CS282" s="17"/>
      <c r="CT282" s="17"/>
      <c r="CU282" s="17"/>
      <c r="CV282" s="17"/>
      <c r="CW282" s="17"/>
      <c r="CX282" s="17"/>
      <c r="CY282" s="17"/>
      <c r="CZ282" s="17"/>
      <c r="DA282" s="17"/>
      <c r="DB282" s="17"/>
      <c r="DC282" s="17"/>
      <c r="DD282" s="17"/>
      <c r="DE282" s="17"/>
      <c r="DF282" s="17"/>
      <c r="DG282" s="17"/>
      <c r="DH282" s="17"/>
      <c r="DI282" s="17"/>
      <c r="DJ282" s="17"/>
      <c r="DK282" s="17"/>
      <c r="DL282" s="17"/>
      <c r="DM282" s="17"/>
      <c r="DN282" s="17"/>
      <c r="DO282" s="17"/>
      <c r="DP282" s="17"/>
      <c r="DQ282" s="17"/>
      <c r="DR282" s="17"/>
      <c r="DS282" s="17"/>
      <c r="DT282" s="17"/>
      <c r="DU282" s="17"/>
      <c r="DV282" s="17"/>
      <c r="DW282" s="17"/>
      <c r="DX282" s="17"/>
      <c r="DY282" s="17"/>
      <c r="DZ282" s="17"/>
      <c r="EA282" s="17"/>
      <c r="EB282" s="17"/>
      <c r="EC282" s="17"/>
      <c r="ED282" s="17"/>
      <c r="EE282" s="17"/>
      <c r="EF282" s="17"/>
      <c r="EG282" s="17"/>
      <c r="EH282" s="17"/>
      <c r="EI282" s="17"/>
      <c r="EJ282" s="17"/>
      <c r="EK282" s="17"/>
      <c r="EL282" s="17"/>
      <c r="EM282" s="17"/>
      <c r="EN282" s="17"/>
      <c r="EO282" s="17"/>
      <c r="EP282" s="17"/>
      <c r="EQ282" s="17"/>
      <c r="ER282" s="17"/>
      <c r="ES282" s="17"/>
      <c r="ET282" s="17"/>
      <c r="EU282" s="17"/>
      <c r="EV282" s="17"/>
      <c r="EW282" s="17"/>
      <c r="EX282" s="17"/>
      <c r="EY282" s="17"/>
      <c r="EZ282" s="17"/>
      <c r="FA282" s="17"/>
      <c r="FB282" s="17"/>
      <c r="FC282" s="17"/>
      <c r="FD282" s="17"/>
      <c r="FE282" s="17"/>
      <c r="FF282" s="17"/>
      <c r="FG282" s="17"/>
      <c r="FH282" s="17"/>
      <c r="FI282" s="17"/>
      <c r="FJ282" s="17"/>
      <c r="FK282" s="17"/>
      <c r="FL282" s="17"/>
      <c r="FM282" s="17"/>
      <c r="FN282" s="17"/>
      <c r="FO282" s="17"/>
      <c r="FP282" s="17"/>
      <c r="FQ282" s="17"/>
      <c r="FR282" s="17"/>
      <c r="FS282" s="17"/>
      <c r="FT282" s="17"/>
      <c r="FU282" s="17"/>
      <c r="FV282" s="17"/>
      <c r="FW282" s="17"/>
      <c r="FX282" s="17"/>
      <c r="FY282" s="17"/>
      <c r="FZ282" s="17"/>
      <c r="GA282" s="17"/>
      <c r="GB282" s="17"/>
      <c r="GC282" s="17"/>
      <c r="GD282" s="17"/>
      <c r="GE282" s="17"/>
      <c r="GF282" s="17"/>
      <c r="GG282" s="17"/>
      <c r="GH282" s="17"/>
      <c r="GI282" s="17"/>
      <c r="GJ282" s="17"/>
      <c r="GK282" s="17"/>
      <c r="GL282" s="17"/>
      <c r="GM282" s="17"/>
      <c r="GN282" s="17"/>
      <c r="GO282" s="17"/>
      <c r="GP282" s="17"/>
      <c r="GQ282" s="17"/>
      <c r="GR282" s="17"/>
      <c r="GS282" s="17"/>
      <c r="GT282" s="17"/>
      <c r="GU282" s="17"/>
      <c r="GV282" s="17"/>
      <c r="GW282" s="17"/>
      <c r="GX282" s="17"/>
      <c r="GY282" s="17"/>
      <c r="GZ282" s="17"/>
      <c r="HA282" s="17"/>
      <c r="HB282" s="17"/>
      <c r="HC282" s="17"/>
      <c r="HD282" s="17"/>
      <c r="HE282" s="17"/>
      <c r="HF282" s="17"/>
      <c r="HG282" s="17"/>
      <c r="HH282" s="17"/>
      <c r="HI282" s="17"/>
      <c r="HJ282" s="17"/>
      <c r="HK282" s="17"/>
      <c r="HL282" s="17"/>
      <c r="HM282" s="17"/>
      <c r="HN282" s="17"/>
      <c r="HO282" s="17"/>
      <c r="HP282" s="17"/>
      <c r="HQ282" s="17"/>
      <c r="HR282" s="17"/>
      <c r="HS282" s="17"/>
      <c r="HT282" s="17"/>
      <c r="HU282" s="17"/>
    </row>
    <row r="283" spans="2:229" s="18" customFormat="1" ht="22.5" x14ac:dyDescent="0.2">
      <c r="B283" s="101" t="s">
        <v>505</v>
      </c>
      <c r="C283" s="62" t="s">
        <v>749</v>
      </c>
      <c r="D283" s="66" t="s">
        <v>5</v>
      </c>
      <c r="E283" s="66">
        <v>6</v>
      </c>
      <c r="F283" s="66" t="s">
        <v>160</v>
      </c>
      <c r="G283" s="66" t="s">
        <v>22</v>
      </c>
      <c r="H283" s="15" t="s">
        <v>750</v>
      </c>
      <c r="I283" s="16">
        <v>36.520000000000003</v>
      </c>
      <c r="J283" s="112">
        <f t="shared" si="63"/>
        <v>219.12</v>
      </c>
      <c r="K283" s="16"/>
      <c r="L283" s="16">
        <f t="shared" si="60"/>
        <v>0</v>
      </c>
      <c r="M283" s="122"/>
      <c r="N283" s="16">
        <f t="shared" si="61"/>
        <v>0</v>
      </c>
      <c r="O283" s="16"/>
      <c r="P283" s="16">
        <f t="shared" si="62"/>
        <v>0</v>
      </c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7"/>
      <c r="BQ283" s="17"/>
      <c r="BR283" s="17"/>
      <c r="BS283" s="17"/>
      <c r="BT283" s="17"/>
      <c r="BU283" s="17"/>
      <c r="BV283" s="17"/>
      <c r="BW283" s="17"/>
      <c r="BX283" s="17"/>
      <c r="BY283" s="17"/>
      <c r="BZ283" s="17"/>
      <c r="CA283" s="17"/>
      <c r="CB283" s="17"/>
      <c r="CC283" s="17"/>
      <c r="CD283" s="17"/>
      <c r="CE283" s="17"/>
      <c r="CF283" s="17"/>
      <c r="CG283" s="17"/>
      <c r="CH283" s="17"/>
      <c r="CI283" s="17"/>
      <c r="CJ283" s="17"/>
      <c r="CK283" s="17"/>
      <c r="CL283" s="17"/>
      <c r="CM283" s="17"/>
      <c r="CN283" s="17"/>
      <c r="CO283" s="17"/>
      <c r="CP283" s="17"/>
      <c r="CQ283" s="17"/>
      <c r="CR283" s="17"/>
      <c r="CS283" s="17"/>
      <c r="CT283" s="17"/>
      <c r="CU283" s="17"/>
      <c r="CV283" s="17"/>
      <c r="CW283" s="17"/>
      <c r="CX283" s="17"/>
      <c r="CY283" s="17"/>
      <c r="CZ283" s="17"/>
      <c r="DA283" s="17"/>
      <c r="DB283" s="17"/>
      <c r="DC283" s="17"/>
      <c r="DD283" s="17"/>
      <c r="DE283" s="17"/>
      <c r="DF283" s="17"/>
      <c r="DG283" s="17"/>
      <c r="DH283" s="17"/>
      <c r="DI283" s="17"/>
      <c r="DJ283" s="17"/>
      <c r="DK283" s="17"/>
      <c r="DL283" s="17"/>
      <c r="DM283" s="17"/>
      <c r="DN283" s="17"/>
      <c r="DO283" s="17"/>
      <c r="DP283" s="17"/>
      <c r="DQ283" s="17"/>
      <c r="DR283" s="17"/>
      <c r="DS283" s="17"/>
      <c r="DT283" s="17"/>
      <c r="DU283" s="17"/>
      <c r="DV283" s="17"/>
      <c r="DW283" s="17"/>
      <c r="DX283" s="17"/>
      <c r="DY283" s="17"/>
      <c r="DZ283" s="17"/>
      <c r="EA283" s="17"/>
      <c r="EB283" s="17"/>
      <c r="EC283" s="17"/>
      <c r="ED283" s="17"/>
      <c r="EE283" s="17"/>
      <c r="EF283" s="17"/>
      <c r="EG283" s="17"/>
      <c r="EH283" s="17"/>
      <c r="EI283" s="17"/>
      <c r="EJ283" s="17"/>
      <c r="EK283" s="17"/>
      <c r="EL283" s="17"/>
      <c r="EM283" s="17"/>
      <c r="EN283" s="17"/>
      <c r="EO283" s="17"/>
      <c r="EP283" s="17"/>
      <c r="EQ283" s="17"/>
      <c r="ER283" s="17"/>
      <c r="ES283" s="17"/>
      <c r="ET283" s="17"/>
      <c r="EU283" s="17"/>
      <c r="EV283" s="17"/>
      <c r="EW283" s="17"/>
      <c r="EX283" s="17"/>
      <c r="EY283" s="17"/>
      <c r="EZ283" s="17"/>
      <c r="FA283" s="17"/>
      <c r="FB283" s="17"/>
      <c r="FC283" s="17"/>
      <c r="FD283" s="17"/>
      <c r="FE283" s="17"/>
      <c r="FF283" s="17"/>
      <c r="FG283" s="17"/>
      <c r="FH283" s="17"/>
      <c r="FI283" s="17"/>
      <c r="FJ283" s="17"/>
      <c r="FK283" s="17"/>
      <c r="FL283" s="17"/>
      <c r="FM283" s="17"/>
      <c r="FN283" s="17"/>
      <c r="FO283" s="17"/>
      <c r="FP283" s="17"/>
      <c r="FQ283" s="17"/>
      <c r="FR283" s="17"/>
      <c r="FS283" s="17"/>
      <c r="FT283" s="17"/>
      <c r="FU283" s="17"/>
      <c r="FV283" s="17"/>
      <c r="FW283" s="17"/>
      <c r="FX283" s="17"/>
      <c r="FY283" s="17"/>
      <c r="FZ283" s="17"/>
      <c r="GA283" s="17"/>
      <c r="GB283" s="17"/>
      <c r="GC283" s="17"/>
      <c r="GD283" s="17"/>
      <c r="GE283" s="17"/>
      <c r="GF283" s="17"/>
      <c r="GG283" s="17"/>
      <c r="GH283" s="17"/>
      <c r="GI283" s="17"/>
      <c r="GJ283" s="17"/>
      <c r="GK283" s="17"/>
      <c r="GL283" s="17"/>
      <c r="GM283" s="17"/>
      <c r="GN283" s="17"/>
      <c r="GO283" s="17"/>
      <c r="GP283" s="17"/>
      <c r="GQ283" s="17"/>
      <c r="GR283" s="17"/>
      <c r="GS283" s="17"/>
      <c r="GT283" s="17"/>
      <c r="GU283" s="17"/>
      <c r="GV283" s="17"/>
      <c r="GW283" s="17"/>
      <c r="GX283" s="17"/>
      <c r="GY283" s="17"/>
      <c r="GZ283" s="17"/>
      <c r="HA283" s="17"/>
      <c r="HB283" s="17"/>
      <c r="HC283" s="17"/>
      <c r="HD283" s="17"/>
      <c r="HE283" s="17"/>
      <c r="HF283" s="17"/>
      <c r="HG283" s="17"/>
      <c r="HH283" s="17"/>
      <c r="HI283" s="17"/>
      <c r="HJ283" s="17"/>
      <c r="HK283" s="17"/>
      <c r="HL283" s="17"/>
      <c r="HM283" s="17"/>
      <c r="HN283" s="17"/>
      <c r="HO283" s="17"/>
      <c r="HP283" s="17"/>
      <c r="HQ283" s="17"/>
      <c r="HR283" s="17"/>
      <c r="HS283" s="17"/>
      <c r="HT283" s="17"/>
      <c r="HU283" s="17"/>
    </row>
    <row r="284" spans="2:229" s="18" customFormat="1" ht="33.75" x14ac:dyDescent="0.2">
      <c r="B284" s="101" t="s">
        <v>506</v>
      </c>
      <c r="C284" s="62" t="s">
        <v>751</v>
      </c>
      <c r="D284" s="66" t="s">
        <v>5</v>
      </c>
      <c r="E284" s="66">
        <v>15</v>
      </c>
      <c r="F284" s="66" t="s">
        <v>160</v>
      </c>
      <c r="G284" s="66" t="s">
        <v>22</v>
      </c>
      <c r="H284" s="15" t="s">
        <v>752</v>
      </c>
      <c r="I284" s="16">
        <v>88.81</v>
      </c>
      <c r="J284" s="112">
        <f t="shared" si="63"/>
        <v>1332.15</v>
      </c>
      <c r="K284" s="16"/>
      <c r="L284" s="16">
        <f t="shared" si="60"/>
        <v>0</v>
      </c>
      <c r="M284" s="122"/>
      <c r="N284" s="16">
        <f t="shared" si="61"/>
        <v>0</v>
      </c>
      <c r="O284" s="16"/>
      <c r="P284" s="16">
        <f t="shared" si="62"/>
        <v>0</v>
      </c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7"/>
      <c r="BP284" s="17"/>
      <c r="BQ284" s="17"/>
      <c r="BR284" s="17"/>
      <c r="BS284" s="17"/>
      <c r="BT284" s="17"/>
      <c r="BU284" s="17"/>
      <c r="BV284" s="17"/>
      <c r="BW284" s="17"/>
      <c r="BX284" s="17"/>
      <c r="BY284" s="17"/>
      <c r="BZ284" s="17"/>
      <c r="CA284" s="17"/>
      <c r="CB284" s="17"/>
      <c r="CC284" s="17"/>
      <c r="CD284" s="17"/>
      <c r="CE284" s="17"/>
      <c r="CF284" s="17"/>
      <c r="CG284" s="17"/>
      <c r="CH284" s="17"/>
      <c r="CI284" s="17"/>
      <c r="CJ284" s="17"/>
      <c r="CK284" s="17"/>
      <c r="CL284" s="17"/>
      <c r="CM284" s="17"/>
      <c r="CN284" s="17"/>
      <c r="CO284" s="17"/>
      <c r="CP284" s="17"/>
      <c r="CQ284" s="17"/>
      <c r="CR284" s="17"/>
      <c r="CS284" s="17"/>
      <c r="CT284" s="17"/>
      <c r="CU284" s="17"/>
      <c r="CV284" s="17"/>
      <c r="CW284" s="17"/>
      <c r="CX284" s="17"/>
      <c r="CY284" s="17"/>
      <c r="CZ284" s="17"/>
      <c r="DA284" s="17"/>
      <c r="DB284" s="17"/>
      <c r="DC284" s="17"/>
      <c r="DD284" s="17"/>
      <c r="DE284" s="17"/>
      <c r="DF284" s="17"/>
      <c r="DG284" s="17"/>
      <c r="DH284" s="17"/>
      <c r="DI284" s="17"/>
      <c r="DJ284" s="17"/>
      <c r="DK284" s="17"/>
      <c r="DL284" s="17"/>
      <c r="DM284" s="17"/>
      <c r="DN284" s="17"/>
      <c r="DO284" s="17"/>
      <c r="DP284" s="17"/>
      <c r="DQ284" s="17"/>
      <c r="DR284" s="17"/>
      <c r="DS284" s="17"/>
      <c r="DT284" s="17"/>
      <c r="DU284" s="17"/>
      <c r="DV284" s="17"/>
      <c r="DW284" s="17"/>
      <c r="DX284" s="17"/>
      <c r="DY284" s="17"/>
      <c r="DZ284" s="17"/>
      <c r="EA284" s="17"/>
      <c r="EB284" s="17"/>
      <c r="EC284" s="17"/>
      <c r="ED284" s="17"/>
      <c r="EE284" s="17"/>
      <c r="EF284" s="17"/>
      <c r="EG284" s="17"/>
      <c r="EH284" s="17"/>
      <c r="EI284" s="17"/>
      <c r="EJ284" s="17"/>
      <c r="EK284" s="17"/>
      <c r="EL284" s="17"/>
      <c r="EM284" s="17"/>
      <c r="EN284" s="17"/>
      <c r="EO284" s="17"/>
      <c r="EP284" s="17"/>
      <c r="EQ284" s="17"/>
      <c r="ER284" s="17"/>
      <c r="ES284" s="17"/>
      <c r="ET284" s="17"/>
      <c r="EU284" s="17"/>
      <c r="EV284" s="17"/>
      <c r="EW284" s="17"/>
      <c r="EX284" s="17"/>
      <c r="EY284" s="17"/>
      <c r="EZ284" s="17"/>
      <c r="FA284" s="17"/>
      <c r="FB284" s="17"/>
      <c r="FC284" s="17"/>
      <c r="FD284" s="17"/>
      <c r="FE284" s="17"/>
      <c r="FF284" s="17"/>
      <c r="FG284" s="17"/>
      <c r="FH284" s="17"/>
      <c r="FI284" s="17"/>
      <c r="FJ284" s="17"/>
      <c r="FK284" s="17"/>
      <c r="FL284" s="17"/>
      <c r="FM284" s="17"/>
      <c r="FN284" s="17"/>
      <c r="FO284" s="17"/>
      <c r="FP284" s="17"/>
      <c r="FQ284" s="17"/>
      <c r="FR284" s="17"/>
      <c r="FS284" s="17"/>
      <c r="FT284" s="17"/>
      <c r="FU284" s="17"/>
      <c r="FV284" s="17"/>
      <c r="FW284" s="17"/>
      <c r="FX284" s="17"/>
      <c r="FY284" s="17"/>
      <c r="FZ284" s="17"/>
      <c r="GA284" s="17"/>
      <c r="GB284" s="17"/>
      <c r="GC284" s="17"/>
      <c r="GD284" s="17"/>
      <c r="GE284" s="17"/>
      <c r="GF284" s="17"/>
      <c r="GG284" s="17"/>
      <c r="GH284" s="17"/>
      <c r="GI284" s="17"/>
      <c r="GJ284" s="17"/>
      <c r="GK284" s="17"/>
      <c r="GL284" s="17"/>
      <c r="GM284" s="17"/>
      <c r="GN284" s="17"/>
      <c r="GO284" s="17"/>
      <c r="GP284" s="17"/>
      <c r="GQ284" s="17"/>
      <c r="GR284" s="17"/>
      <c r="GS284" s="17"/>
      <c r="GT284" s="17"/>
      <c r="GU284" s="17"/>
      <c r="GV284" s="17"/>
      <c r="GW284" s="17"/>
      <c r="GX284" s="17"/>
      <c r="GY284" s="17"/>
      <c r="GZ284" s="17"/>
      <c r="HA284" s="17"/>
      <c r="HB284" s="17"/>
      <c r="HC284" s="17"/>
      <c r="HD284" s="17"/>
      <c r="HE284" s="17"/>
      <c r="HF284" s="17"/>
      <c r="HG284" s="17"/>
      <c r="HH284" s="17"/>
      <c r="HI284" s="17"/>
      <c r="HJ284" s="17"/>
      <c r="HK284" s="17"/>
      <c r="HL284" s="17"/>
      <c r="HM284" s="17"/>
      <c r="HN284" s="17"/>
      <c r="HO284" s="17"/>
      <c r="HP284" s="17"/>
      <c r="HQ284" s="17"/>
      <c r="HR284" s="17"/>
      <c r="HS284" s="17"/>
      <c r="HT284" s="17"/>
      <c r="HU284" s="17"/>
    </row>
    <row r="285" spans="2:229" s="18" customFormat="1" ht="33.75" x14ac:dyDescent="0.2">
      <c r="B285" s="101" t="s">
        <v>507</v>
      </c>
      <c r="C285" s="62" t="s">
        <v>753</v>
      </c>
      <c r="D285" s="66" t="s">
        <v>5</v>
      </c>
      <c r="E285" s="66">
        <v>5</v>
      </c>
      <c r="F285" s="66" t="s">
        <v>160</v>
      </c>
      <c r="G285" s="66" t="s">
        <v>22</v>
      </c>
      <c r="H285" s="15" t="s">
        <v>223</v>
      </c>
      <c r="I285" s="16">
        <v>54.64</v>
      </c>
      <c r="J285" s="112">
        <f t="shared" si="63"/>
        <v>273.2</v>
      </c>
      <c r="K285" s="16"/>
      <c r="L285" s="16">
        <f t="shared" si="60"/>
        <v>0</v>
      </c>
      <c r="M285" s="122"/>
      <c r="N285" s="16">
        <f t="shared" si="61"/>
        <v>0</v>
      </c>
      <c r="O285" s="16"/>
      <c r="P285" s="16">
        <f t="shared" si="62"/>
        <v>0</v>
      </c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7"/>
      <c r="BP285" s="17"/>
      <c r="BQ285" s="17"/>
      <c r="BR285" s="17"/>
      <c r="BS285" s="17"/>
      <c r="BT285" s="17"/>
      <c r="BU285" s="17"/>
      <c r="BV285" s="17"/>
      <c r="BW285" s="17"/>
      <c r="BX285" s="17"/>
      <c r="BY285" s="17"/>
      <c r="BZ285" s="17"/>
      <c r="CA285" s="17"/>
      <c r="CB285" s="17"/>
      <c r="CC285" s="17"/>
      <c r="CD285" s="17"/>
      <c r="CE285" s="17"/>
      <c r="CF285" s="17"/>
      <c r="CG285" s="17"/>
      <c r="CH285" s="17"/>
      <c r="CI285" s="17"/>
      <c r="CJ285" s="17"/>
      <c r="CK285" s="17"/>
      <c r="CL285" s="17"/>
      <c r="CM285" s="17"/>
      <c r="CN285" s="17"/>
      <c r="CO285" s="17"/>
      <c r="CP285" s="17"/>
      <c r="CQ285" s="17"/>
      <c r="CR285" s="17"/>
      <c r="CS285" s="17"/>
      <c r="CT285" s="17"/>
      <c r="CU285" s="17"/>
      <c r="CV285" s="17"/>
      <c r="CW285" s="17"/>
      <c r="CX285" s="17"/>
      <c r="CY285" s="17"/>
      <c r="CZ285" s="17"/>
      <c r="DA285" s="17"/>
      <c r="DB285" s="17"/>
      <c r="DC285" s="17"/>
      <c r="DD285" s="17"/>
      <c r="DE285" s="17"/>
      <c r="DF285" s="17"/>
      <c r="DG285" s="17"/>
      <c r="DH285" s="17"/>
      <c r="DI285" s="17"/>
      <c r="DJ285" s="17"/>
      <c r="DK285" s="17"/>
      <c r="DL285" s="17"/>
      <c r="DM285" s="17"/>
      <c r="DN285" s="17"/>
      <c r="DO285" s="17"/>
      <c r="DP285" s="17"/>
      <c r="DQ285" s="17"/>
      <c r="DR285" s="17"/>
      <c r="DS285" s="17"/>
      <c r="DT285" s="17"/>
      <c r="DU285" s="17"/>
      <c r="DV285" s="17"/>
      <c r="DW285" s="17"/>
      <c r="DX285" s="17"/>
      <c r="DY285" s="17"/>
      <c r="DZ285" s="17"/>
      <c r="EA285" s="17"/>
      <c r="EB285" s="17"/>
      <c r="EC285" s="17"/>
      <c r="ED285" s="17"/>
      <c r="EE285" s="17"/>
      <c r="EF285" s="17"/>
      <c r="EG285" s="17"/>
      <c r="EH285" s="17"/>
      <c r="EI285" s="17"/>
      <c r="EJ285" s="17"/>
      <c r="EK285" s="17"/>
      <c r="EL285" s="17"/>
      <c r="EM285" s="17"/>
      <c r="EN285" s="17"/>
      <c r="EO285" s="17"/>
      <c r="EP285" s="17"/>
      <c r="EQ285" s="17"/>
      <c r="ER285" s="17"/>
      <c r="ES285" s="17"/>
      <c r="ET285" s="17"/>
      <c r="EU285" s="17"/>
      <c r="EV285" s="17"/>
      <c r="EW285" s="17"/>
      <c r="EX285" s="17"/>
      <c r="EY285" s="17"/>
      <c r="EZ285" s="17"/>
      <c r="FA285" s="17"/>
      <c r="FB285" s="17"/>
      <c r="FC285" s="17"/>
      <c r="FD285" s="17"/>
      <c r="FE285" s="17"/>
      <c r="FF285" s="17"/>
      <c r="FG285" s="17"/>
      <c r="FH285" s="17"/>
      <c r="FI285" s="17"/>
      <c r="FJ285" s="17"/>
      <c r="FK285" s="17"/>
      <c r="FL285" s="17"/>
      <c r="FM285" s="17"/>
      <c r="FN285" s="17"/>
      <c r="FO285" s="17"/>
      <c r="FP285" s="17"/>
      <c r="FQ285" s="17"/>
      <c r="FR285" s="17"/>
      <c r="FS285" s="17"/>
      <c r="FT285" s="17"/>
      <c r="FU285" s="17"/>
      <c r="FV285" s="17"/>
      <c r="FW285" s="17"/>
      <c r="FX285" s="17"/>
      <c r="FY285" s="17"/>
      <c r="FZ285" s="17"/>
      <c r="GA285" s="17"/>
      <c r="GB285" s="17"/>
      <c r="GC285" s="17"/>
      <c r="GD285" s="17"/>
      <c r="GE285" s="17"/>
      <c r="GF285" s="17"/>
      <c r="GG285" s="17"/>
      <c r="GH285" s="17"/>
      <c r="GI285" s="17"/>
      <c r="GJ285" s="17"/>
      <c r="GK285" s="17"/>
      <c r="GL285" s="17"/>
      <c r="GM285" s="17"/>
      <c r="GN285" s="17"/>
      <c r="GO285" s="17"/>
      <c r="GP285" s="17"/>
      <c r="GQ285" s="17"/>
      <c r="GR285" s="17"/>
      <c r="GS285" s="17"/>
      <c r="GT285" s="17"/>
      <c r="GU285" s="17"/>
      <c r="GV285" s="17"/>
      <c r="GW285" s="17"/>
      <c r="GX285" s="17"/>
      <c r="GY285" s="17"/>
      <c r="GZ285" s="17"/>
      <c r="HA285" s="17"/>
      <c r="HB285" s="17"/>
      <c r="HC285" s="17"/>
      <c r="HD285" s="17"/>
      <c r="HE285" s="17"/>
      <c r="HF285" s="17"/>
      <c r="HG285" s="17"/>
      <c r="HH285" s="17"/>
      <c r="HI285" s="17"/>
      <c r="HJ285" s="17"/>
      <c r="HK285" s="17"/>
      <c r="HL285" s="17"/>
      <c r="HM285" s="17"/>
      <c r="HN285" s="17"/>
      <c r="HO285" s="17"/>
      <c r="HP285" s="17"/>
      <c r="HQ285" s="17"/>
      <c r="HR285" s="17"/>
      <c r="HS285" s="17"/>
      <c r="HT285" s="17"/>
      <c r="HU285" s="17"/>
    </row>
    <row r="286" spans="2:229" s="18" customFormat="1" ht="22.5" x14ac:dyDescent="0.2">
      <c r="B286" s="101" t="s">
        <v>508</v>
      </c>
      <c r="C286" s="62" t="s">
        <v>224</v>
      </c>
      <c r="D286" s="66" t="s">
        <v>5</v>
      </c>
      <c r="E286" s="66">
        <v>10</v>
      </c>
      <c r="F286" s="66" t="s">
        <v>160</v>
      </c>
      <c r="G286" s="66" t="s">
        <v>22</v>
      </c>
      <c r="H286" s="15" t="s">
        <v>225</v>
      </c>
      <c r="I286" s="16">
        <v>14.43</v>
      </c>
      <c r="J286" s="112">
        <f t="shared" si="63"/>
        <v>144.30000000000001</v>
      </c>
      <c r="K286" s="16"/>
      <c r="L286" s="16">
        <f t="shared" si="60"/>
        <v>0</v>
      </c>
      <c r="M286" s="122"/>
      <c r="N286" s="16">
        <f t="shared" si="61"/>
        <v>0</v>
      </c>
      <c r="O286" s="16"/>
      <c r="P286" s="16">
        <f t="shared" si="62"/>
        <v>0</v>
      </c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7"/>
      <c r="BP286" s="17"/>
      <c r="BQ286" s="17"/>
      <c r="BR286" s="17"/>
      <c r="BS286" s="17"/>
      <c r="BT286" s="17"/>
      <c r="BU286" s="17"/>
      <c r="BV286" s="17"/>
      <c r="BW286" s="17"/>
      <c r="BX286" s="17"/>
      <c r="BY286" s="17"/>
      <c r="BZ286" s="17"/>
      <c r="CA286" s="17"/>
      <c r="CB286" s="17"/>
      <c r="CC286" s="17"/>
      <c r="CD286" s="17"/>
      <c r="CE286" s="17"/>
      <c r="CF286" s="17"/>
      <c r="CG286" s="17"/>
      <c r="CH286" s="17"/>
      <c r="CI286" s="17"/>
      <c r="CJ286" s="17"/>
      <c r="CK286" s="17"/>
      <c r="CL286" s="17"/>
      <c r="CM286" s="17"/>
      <c r="CN286" s="17"/>
      <c r="CO286" s="17"/>
      <c r="CP286" s="17"/>
      <c r="CQ286" s="17"/>
      <c r="CR286" s="17"/>
      <c r="CS286" s="17"/>
      <c r="CT286" s="17"/>
      <c r="CU286" s="17"/>
      <c r="CV286" s="17"/>
      <c r="CW286" s="17"/>
      <c r="CX286" s="17"/>
      <c r="CY286" s="17"/>
      <c r="CZ286" s="17"/>
      <c r="DA286" s="17"/>
      <c r="DB286" s="17"/>
      <c r="DC286" s="17"/>
      <c r="DD286" s="17"/>
      <c r="DE286" s="17"/>
      <c r="DF286" s="17"/>
      <c r="DG286" s="17"/>
      <c r="DH286" s="17"/>
      <c r="DI286" s="17"/>
      <c r="DJ286" s="17"/>
      <c r="DK286" s="17"/>
      <c r="DL286" s="17"/>
      <c r="DM286" s="17"/>
      <c r="DN286" s="17"/>
      <c r="DO286" s="17"/>
      <c r="DP286" s="17"/>
      <c r="DQ286" s="17"/>
      <c r="DR286" s="17"/>
      <c r="DS286" s="17"/>
      <c r="DT286" s="17"/>
      <c r="DU286" s="17"/>
      <c r="DV286" s="17"/>
      <c r="DW286" s="17"/>
      <c r="DX286" s="17"/>
      <c r="DY286" s="17"/>
      <c r="DZ286" s="17"/>
      <c r="EA286" s="17"/>
      <c r="EB286" s="17"/>
      <c r="EC286" s="17"/>
      <c r="ED286" s="17"/>
      <c r="EE286" s="17"/>
      <c r="EF286" s="17"/>
      <c r="EG286" s="17"/>
      <c r="EH286" s="17"/>
      <c r="EI286" s="17"/>
      <c r="EJ286" s="17"/>
      <c r="EK286" s="17"/>
      <c r="EL286" s="17"/>
      <c r="EM286" s="17"/>
      <c r="EN286" s="17"/>
      <c r="EO286" s="17"/>
      <c r="EP286" s="17"/>
      <c r="EQ286" s="17"/>
      <c r="ER286" s="17"/>
      <c r="ES286" s="17"/>
      <c r="ET286" s="17"/>
      <c r="EU286" s="17"/>
      <c r="EV286" s="17"/>
      <c r="EW286" s="17"/>
      <c r="EX286" s="17"/>
      <c r="EY286" s="17"/>
      <c r="EZ286" s="17"/>
      <c r="FA286" s="17"/>
      <c r="FB286" s="17"/>
      <c r="FC286" s="17"/>
      <c r="FD286" s="17"/>
      <c r="FE286" s="17"/>
      <c r="FF286" s="17"/>
      <c r="FG286" s="17"/>
      <c r="FH286" s="17"/>
      <c r="FI286" s="17"/>
      <c r="FJ286" s="17"/>
      <c r="FK286" s="17"/>
      <c r="FL286" s="17"/>
      <c r="FM286" s="17"/>
      <c r="FN286" s="17"/>
      <c r="FO286" s="17"/>
      <c r="FP286" s="17"/>
      <c r="FQ286" s="17"/>
      <c r="FR286" s="17"/>
      <c r="FS286" s="17"/>
      <c r="FT286" s="17"/>
      <c r="FU286" s="17"/>
      <c r="FV286" s="17"/>
      <c r="FW286" s="17"/>
      <c r="FX286" s="17"/>
      <c r="FY286" s="17"/>
      <c r="FZ286" s="17"/>
      <c r="GA286" s="17"/>
      <c r="GB286" s="17"/>
      <c r="GC286" s="17"/>
      <c r="GD286" s="17"/>
      <c r="GE286" s="17"/>
      <c r="GF286" s="17"/>
      <c r="GG286" s="17"/>
      <c r="GH286" s="17"/>
      <c r="GI286" s="17"/>
      <c r="GJ286" s="17"/>
      <c r="GK286" s="17"/>
      <c r="GL286" s="17"/>
      <c r="GM286" s="17"/>
      <c r="GN286" s="17"/>
      <c r="GO286" s="17"/>
      <c r="GP286" s="17"/>
      <c r="GQ286" s="17"/>
      <c r="GR286" s="17"/>
      <c r="GS286" s="17"/>
      <c r="GT286" s="17"/>
      <c r="GU286" s="17"/>
      <c r="GV286" s="17"/>
      <c r="GW286" s="17"/>
      <c r="GX286" s="17"/>
      <c r="GY286" s="17"/>
      <c r="GZ286" s="17"/>
      <c r="HA286" s="17"/>
      <c r="HB286" s="17"/>
      <c r="HC286" s="17"/>
      <c r="HD286" s="17"/>
      <c r="HE286" s="17"/>
      <c r="HF286" s="17"/>
      <c r="HG286" s="17"/>
      <c r="HH286" s="17"/>
      <c r="HI286" s="17"/>
      <c r="HJ286" s="17"/>
      <c r="HK286" s="17"/>
      <c r="HL286" s="17"/>
      <c r="HM286" s="17"/>
      <c r="HN286" s="17"/>
      <c r="HO286" s="17"/>
      <c r="HP286" s="17"/>
      <c r="HQ286" s="17"/>
      <c r="HR286" s="17"/>
      <c r="HS286" s="17"/>
      <c r="HT286" s="17"/>
      <c r="HU286" s="17"/>
    </row>
    <row r="287" spans="2:229" s="18" customFormat="1" ht="22.5" x14ac:dyDescent="0.2">
      <c r="B287" s="101" t="s">
        <v>509</v>
      </c>
      <c r="C287" s="62" t="s">
        <v>226</v>
      </c>
      <c r="D287" s="66" t="s">
        <v>5</v>
      </c>
      <c r="E287" s="66">
        <v>5</v>
      </c>
      <c r="F287" s="66" t="s">
        <v>153</v>
      </c>
      <c r="G287" s="66" t="s">
        <v>22</v>
      </c>
      <c r="H287" s="15" t="s">
        <v>227</v>
      </c>
      <c r="I287" s="16">
        <v>17.239999999999998</v>
      </c>
      <c r="J287" s="112">
        <f t="shared" si="63"/>
        <v>86.199999999999989</v>
      </c>
      <c r="K287" s="16"/>
      <c r="L287" s="16">
        <f t="shared" si="60"/>
        <v>0</v>
      </c>
      <c r="M287" s="122"/>
      <c r="N287" s="16">
        <f t="shared" si="61"/>
        <v>0</v>
      </c>
      <c r="O287" s="16"/>
      <c r="P287" s="16">
        <f t="shared" si="62"/>
        <v>0</v>
      </c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  <c r="BC287" s="17"/>
      <c r="BD287" s="17"/>
      <c r="BE287" s="17"/>
      <c r="BF287" s="17"/>
      <c r="BG287" s="17"/>
      <c r="BH287" s="17"/>
      <c r="BI287" s="17"/>
      <c r="BJ287" s="17"/>
      <c r="BK287" s="17"/>
      <c r="BL287" s="17"/>
      <c r="BM287" s="17"/>
      <c r="BN287" s="17"/>
      <c r="BO287" s="17"/>
      <c r="BP287" s="17"/>
      <c r="BQ287" s="17"/>
      <c r="BR287" s="17"/>
      <c r="BS287" s="17"/>
      <c r="BT287" s="17"/>
      <c r="BU287" s="17"/>
      <c r="BV287" s="17"/>
      <c r="BW287" s="17"/>
      <c r="BX287" s="17"/>
      <c r="BY287" s="17"/>
      <c r="BZ287" s="17"/>
      <c r="CA287" s="17"/>
      <c r="CB287" s="17"/>
      <c r="CC287" s="17"/>
      <c r="CD287" s="17"/>
      <c r="CE287" s="17"/>
      <c r="CF287" s="17"/>
      <c r="CG287" s="17"/>
      <c r="CH287" s="17"/>
      <c r="CI287" s="17"/>
      <c r="CJ287" s="17"/>
      <c r="CK287" s="17"/>
      <c r="CL287" s="17"/>
      <c r="CM287" s="17"/>
      <c r="CN287" s="17"/>
      <c r="CO287" s="17"/>
      <c r="CP287" s="17"/>
      <c r="CQ287" s="17"/>
      <c r="CR287" s="17"/>
      <c r="CS287" s="17"/>
      <c r="CT287" s="17"/>
      <c r="CU287" s="17"/>
      <c r="CV287" s="17"/>
      <c r="CW287" s="17"/>
      <c r="CX287" s="17"/>
      <c r="CY287" s="17"/>
      <c r="CZ287" s="17"/>
      <c r="DA287" s="17"/>
      <c r="DB287" s="17"/>
      <c r="DC287" s="17"/>
      <c r="DD287" s="17"/>
      <c r="DE287" s="17"/>
      <c r="DF287" s="17"/>
      <c r="DG287" s="17"/>
      <c r="DH287" s="17"/>
      <c r="DI287" s="17"/>
      <c r="DJ287" s="17"/>
      <c r="DK287" s="17"/>
      <c r="DL287" s="17"/>
      <c r="DM287" s="17"/>
      <c r="DN287" s="17"/>
      <c r="DO287" s="17"/>
      <c r="DP287" s="17"/>
      <c r="DQ287" s="17"/>
      <c r="DR287" s="17"/>
      <c r="DS287" s="17"/>
      <c r="DT287" s="17"/>
      <c r="DU287" s="17"/>
      <c r="DV287" s="17"/>
      <c r="DW287" s="17"/>
      <c r="DX287" s="17"/>
      <c r="DY287" s="17"/>
      <c r="DZ287" s="17"/>
      <c r="EA287" s="17"/>
      <c r="EB287" s="17"/>
      <c r="EC287" s="17"/>
      <c r="ED287" s="17"/>
      <c r="EE287" s="17"/>
      <c r="EF287" s="17"/>
      <c r="EG287" s="17"/>
      <c r="EH287" s="17"/>
      <c r="EI287" s="17"/>
      <c r="EJ287" s="17"/>
      <c r="EK287" s="17"/>
      <c r="EL287" s="17"/>
      <c r="EM287" s="17"/>
      <c r="EN287" s="17"/>
      <c r="EO287" s="17"/>
      <c r="EP287" s="17"/>
      <c r="EQ287" s="17"/>
      <c r="ER287" s="17"/>
      <c r="ES287" s="17"/>
      <c r="ET287" s="17"/>
      <c r="EU287" s="17"/>
      <c r="EV287" s="17"/>
      <c r="EW287" s="17"/>
      <c r="EX287" s="17"/>
      <c r="EY287" s="17"/>
      <c r="EZ287" s="17"/>
      <c r="FA287" s="17"/>
      <c r="FB287" s="17"/>
      <c r="FC287" s="17"/>
      <c r="FD287" s="17"/>
      <c r="FE287" s="17"/>
      <c r="FF287" s="17"/>
      <c r="FG287" s="17"/>
      <c r="FH287" s="17"/>
      <c r="FI287" s="17"/>
      <c r="FJ287" s="17"/>
      <c r="FK287" s="17"/>
      <c r="FL287" s="17"/>
      <c r="FM287" s="17"/>
      <c r="FN287" s="17"/>
      <c r="FO287" s="17"/>
      <c r="FP287" s="17"/>
      <c r="FQ287" s="17"/>
      <c r="FR287" s="17"/>
      <c r="FS287" s="17"/>
      <c r="FT287" s="17"/>
      <c r="FU287" s="17"/>
      <c r="FV287" s="17"/>
      <c r="FW287" s="17"/>
      <c r="FX287" s="17"/>
      <c r="FY287" s="17"/>
      <c r="FZ287" s="17"/>
      <c r="GA287" s="17"/>
      <c r="GB287" s="17"/>
      <c r="GC287" s="17"/>
      <c r="GD287" s="17"/>
      <c r="GE287" s="17"/>
      <c r="GF287" s="17"/>
      <c r="GG287" s="17"/>
      <c r="GH287" s="17"/>
      <c r="GI287" s="17"/>
      <c r="GJ287" s="17"/>
      <c r="GK287" s="17"/>
      <c r="GL287" s="17"/>
      <c r="GM287" s="17"/>
      <c r="GN287" s="17"/>
      <c r="GO287" s="17"/>
      <c r="GP287" s="17"/>
      <c r="GQ287" s="17"/>
      <c r="GR287" s="17"/>
      <c r="GS287" s="17"/>
      <c r="GT287" s="17"/>
      <c r="GU287" s="17"/>
      <c r="GV287" s="17"/>
      <c r="GW287" s="17"/>
      <c r="GX287" s="17"/>
      <c r="GY287" s="17"/>
      <c r="GZ287" s="17"/>
      <c r="HA287" s="17"/>
      <c r="HB287" s="17"/>
      <c r="HC287" s="17"/>
      <c r="HD287" s="17"/>
      <c r="HE287" s="17"/>
      <c r="HF287" s="17"/>
      <c r="HG287" s="17"/>
      <c r="HH287" s="17"/>
      <c r="HI287" s="17"/>
      <c r="HJ287" s="17"/>
      <c r="HK287" s="17"/>
      <c r="HL287" s="17"/>
      <c r="HM287" s="17"/>
      <c r="HN287" s="17"/>
      <c r="HO287" s="17"/>
      <c r="HP287" s="17"/>
      <c r="HQ287" s="17"/>
      <c r="HR287" s="17"/>
      <c r="HS287" s="17"/>
      <c r="HT287" s="17"/>
      <c r="HU287" s="17"/>
    </row>
    <row r="288" spans="2:229" s="18" customFormat="1" x14ac:dyDescent="0.2">
      <c r="B288" s="101" t="s">
        <v>510</v>
      </c>
      <c r="C288" s="62" t="s">
        <v>228</v>
      </c>
      <c r="D288" s="66" t="s">
        <v>5</v>
      </c>
      <c r="E288" s="66">
        <v>3</v>
      </c>
      <c r="F288" s="66" t="s">
        <v>153</v>
      </c>
      <c r="G288" s="66" t="s">
        <v>22</v>
      </c>
      <c r="H288" s="15" t="s">
        <v>229</v>
      </c>
      <c r="I288" s="16">
        <v>86.84</v>
      </c>
      <c r="J288" s="112">
        <f t="shared" si="63"/>
        <v>260.52</v>
      </c>
      <c r="K288" s="16"/>
      <c r="L288" s="16">
        <f t="shared" si="60"/>
        <v>0</v>
      </c>
      <c r="M288" s="122"/>
      <c r="N288" s="16">
        <f t="shared" si="61"/>
        <v>0</v>
      </c>
      <c r="O288" s="16"/>
      <c r="P288" s="16">
        <f t="shared" si="62"/>
        <v>0</v>
      </c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7"/>
      <c r="BO288" s="17"/>
      <c r="BP288" s="17"/>
      <c r="BQ288" s="17"/>
      <c r="BR288" s="17"/>
      <c r="BS288" s="17"/>
      <c r="BT288" s="17"/>
      <c r="BU288" s="17"/>
      <c r="BV288" s="17"/>
      <c r="BW288" s="17"/>
      <c r="BX288" s="17"/>
      <c r="BY288" s="17"/>
      <c r="BZ288" s="17"/>
      <c r="CA288" s="17"/>
      <c r="CB288" s="17"/>
      <c r="CC288" s="17"/>
      <c r="CD288" s="17"/>
      <c r="CE288" s="17"/>
      <c r="CF288" s="17"/>
      <c r="CG288" s="17"/>
      <c r="CH288" s="17"/>
      <c r="CI288" s="17"/>
      <c r="CJ288" s="17"/>
      <c r="CK288" s="17"/>
      <c r="CL288" s="17"/>
      <c r="CM288" s="17"/>
      <c r="CN288" s="17"/>
      <c r="CO288" s="17"/>
      <c r="CP288" s="17"/>
      <c r="CQ288" s="17"/>
      <c r="CR288" s="17"/>
      <c r="CS288" s="17"/>
      <c r="CT288" s="17"/>
      <c r="CU288" s="17"/>
      <c r="CV288" s="17"/>
      <c r="CW288" s="17"/>
      <c r="CX288" s="17"/>
      <c r="CY288" s="17"/>
      <c r="CZ288" s="17"/>
      <c r="DA288" s="17"/>
      <c r="DB288" s="17"/>
      <c r="DC288" s="17"/>
      <c r="DD288" s="17"/>
      <c r="DE288" s="17"/>
      <c r="DF288" s="17"/>
      <c r="DG288" s="17"/>
      <c r="DH288" s="17"/>
      <c r="DI288" s="17"/>
      <c r="DJ288" s="17"/>
      <c r="DK288" s="17"/>
      <c r="DL288" s="17"/>
      <c r="DM288" s="17"/>
      <c r="DN288" s="17"/>
      <c r="DO288" s="17"/>
      <c r="DP288" s="17"/>
      <c r="DQ288" s="17"/>
      <c r="DR288" s="17"/>
      <c r="DS288" s="17"/>
      <c r="DT288" s="17"/>
      <c r="DU288" s="17"/>
      <c r="DV288" s="17"/>
      <c r="DW288" s="17"/>
      <c r="DX288" s="17"/>
      <c r="DY288" s="17"/>
      <c r="DZ288" s="17"/>
      <c r="EA288" s="17"/>
      <c r="EB288" s="17"/>
      <c r="EC288" s="17"/>
      <c r="ED288" s="17"/>
      <c r="EE288" s="17"/>
      <c r="EF288" s="17"/>
      <c r="EG288" s="17"/>
      <c r="EH288" s="17"/>
      <c r="EI288" s="17"/>
      <c r="EJ288" s="17"/>
      <c r="EK288" s="17"/>
      <c r="EL288" s="17"/>
      <c r="EM288" s="17"/>
      <c r="EN288" s="17"/>
      <c r="EO288" s="17"/>
      <c r="EP288" s="17"/>
      <c r="EQ288" s="17"/>
      <c r="ER288" s="17"/>
      <c r="ES288" s="17"/>
      <c r="ET288" s="17"/>
      <c r="EU288" s="17"/>
      <c r="EV288" s="17"/>
      <c r="EW288" s="17"/>
      <c r="EX288" s="17"/>
      <c r="EY288" s="17"/>
      <c r="EZ288" s="17"/>
      <c r="FA288" s="17"/>
      <c r="FB288" s="17"/>
      <c r="FC288" s="17"/>
      <c r="FD288" s="17"/>
      <c r="FE288" s="17"/>
      <c r="FF288" s="17"/>
      <c r="FG288" s="17"/>
      <c r="FH288" s="17"/>
      <c r="FI288" s="17"/>
      <c r="FJ288" s="17"/>
      <c r="FK288" s="17"/>
      <c r="FL288" s="17"/>
      <c r="FM288" s="17"/>
      <c r="FN288" s="17"/>
      <c r="FO288" s="17"/>
      <c r="FP288" s="17"/>
      <c r="FQ288" s="17"/>
      <c r="FR288" s="17"/>
      <c r="FS288" s="17"/>
      <c r="FT288" s="17"/>
      <c r="FU288" s="17"/>
      <c r="FV288" s="17"/>
      <c r="FW288" s="17"/>
      <c r="FX288" s="17"/>
      <c r="FY288" s="17"/>
      <c r="FZ288" s="17"/>
      <c r="GA288" s="17"/>
      <c r="GB288" s="17"/>
      <c r="GC288" s="17"/>
      <c r="GD288" s="17"/>
      <c r="GE288" s="17"/>
      <c r="GF288" s="17"/>
      <c r="GG288" s="17"/>
      <c r="GH288" s="17"/>
      <c r="GI288" s="17"/>
      <c r="GJ288" s="17"/>
      <c r="GK288" s="17"/>
      <c r="GL288" s="17"/>
      <c r="GM288" s="17"/>
      <c r="GN288" s="17"/>
      <c r="GO288" s="17"/>
      <c r="GP288" s="17"/>
      <c r="GQ288" s="17"/>
      <c r="GR288" s="17"/>
      <c r="GS288" s="17"/>
      <c r="GT288" s="17"/>
      <c r="GU288" s="17"/>
      <c r="GV288" s="17"/>
      <c r="GW288" s="17"/>
      <c r="GX288" s="17"/>
      <c r="GY288" s="17"/>
      <c r="GZ288" s="17"/>
      <c r="HA288" s="17"/>
      <c r="HB288" s="17"/>
      <c r="HC288" s="17"/>
      <c r="HD288" s="17"/>
      <c r="HE288" s="17"/>
      <c r="HF288" s="17"/>
      <c r="HG288" s="17"/>
      <c r="HH288" s="17"/>
      <c r="HI288" s="17"/>
      <c r="HJ288" s="17"/>
      <c r="HK288" s="17"/>
      <c r="HL288" s="17"/>
      <c r="HM288" s="17"/>
      <c r="HN288" s="17"/>
      <c r="HO288" s="17"/>
      <c r="HP288" s="17"/>
      <c r="HQ288" s="17"/>
      <c r="HR288" s="17"/>
      <c r="HS288" s="17"/>
      <c r="HT288" s="17"/>
      <c r="HU288" s="17"/>
    </row>
    <row r="289" spans="2:229" s="18" customFormat="1" x14ac:dyDescent="0.2">
      <c r="B289" s="101" t="s">
        <v>511</v>
      </c>
      <c r="C289" s="62" t="s">
        <v>230</v>
      </c>
      <c r="D289" s="66" t="s">
        <v>5</v>
      </c>
      <c r="E289" s="66">
        <v>3</v>
      </c>
      <c r="F289" s="66" t="s">
        <v>153</v>
      </c>
      <c r="G289" s="66" t="s">
        <v>22</v>
      </c>
      <c r="H289" s="15" t="s">
        <v>231</v>
      </c>
      <c r="I289" s="16">
        <v>20.88</v>
      </c>
      <c r="J289" s="112">
        <f t="shared" si="63"/>
        <v>62.64</v>
      </c>
      <c r="K289" s="16"/>
      <c r="L289" s="16">
        <f t="shared" si="60"/>
        <v>0</v>
      </c>
      <c r="M289" s="122"/>
      <c r="N289" s="16">
        <f t="shared" si="61"/>
        <v>0</v>
      </c>
      <c r="O289" s="16"/>
      <c r="P289" s="16">
        <f t="shared" si="62"/>
        <v>0</v>
      </c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7"/>
      <c r="BO289" s="17"/>
      <c r="BP289" s="17"/>
      <c r="BQ289" s="17"/>
      <c r="BR289" s="17"/>
      <c r="BS289" s="17"/>
      <c r="BT289" s="17"/>
      <c r="BU289" s="17"/>
      <c r="BV289" s="17"/>
      <c r="BW289" s="17"/>
      <c r="BX289" s="17"/>
      <c r="BY289" s="17"/>
      <c r="BZ289" s="17"/>
      <c r="CA289" s="17"/>
      <c r="CB289" s="17"/>
      <c r="CC289" s="17"/>
      <c r="CD289" s="17"/>
      <c r="CE289" s="17"/>
      <c r="CF289" s="17"/>
      <c r="CG289" s="17"/>
      <c r="CH289" s="17"/>
      <c r="CI289" s="17"/>
      <c r="CJ289" s="17"/>
      <c r="CK289" s="17"/>
      <c r="CL289" s="17"/>
      <c r="CM289" s="17"/>
      <c r="CN289" s="17"/>
      <c r="CO289" s="17"/>
      <c r="CP289" s="17"/>
      <c r="CQ289" s="17"/>
      <c r="CR289" s="17"/>
      <c r="CS289" s="17"/>
      <c r="CT289" s="17"/>
      <c r="CU289" s="17"/>
      <c r="CV289" s="17"/>
      <c r="CW289" s="17"/>
      <c r="CX289" s="17"/>
      <c r="CY289" s="17"/>
      <c r="CZ289" s="17"/>
      <c r="DA289" s="17"/>
      <c r="DB289" s="17"/>
      <c r="DC289" s="17"/>
      <c r="DD289" s="17"/>
      <c r="DE289" s="17"/>
      <c r="DF289" s="17"/>
      <c r="DG289" s="17"/>
      <c r="DH289" s="17"/>
      <c r="DI289" s="17"/>
      <c r="DJ289" s="17"/>
      <c r="DK289" s="17"/>
      <c r="DL289" s="17"/>
      <c r="DM289" s="17"/>
      <c r="DN289" s="17"/>
      <c r="DO289" s="17"/>
      <c r="DP289" s="17"/>
      <c r="DQ289" s="17"/>
      <c r="DR289" s="17"/>
      <c r="DS289" s="17"/>
      <c r="DT289" s="17"/>
      <c r="DU289" s="17"/>
      <c r="DV289" s="17"/>
      <c r="DW289" s="17"/>
      <c r="DX289" s="17"/>
      <c r="DY289" s="17"/>
      <c r="DZ289" s="17"/>
      <c r="EA289" s="17"/>
      <c r="EB289" s="17"/>
      <c r="EC289" s="17"/>
      <c r="ED289" s="17"/>
      <c r="EE289" s="17"/>
      <c r="EF289" s="17"/>
      <c r="EG289" s="17"/>
      <c r="EH289" s="17"/>
      <c r="EI289" s="17"/>
      <c r="EJ289" s="17"/>
      <c r="EK289" s="17"/>
      <c r="EL289" s="17"/>
      <c r="EM289" s="17"/>
      <c r="EN289" s="17"/>
      <c r="EO289" s="17"/>
      <c r="EP289" s="17"/>
      <c r="EQ289" s="17"/>
      <c r="ER289" s="17"/>
      <c r="ES289" s="17"/>
      <c r="ET289" s="17"/>
      <c r="EU289" s="17"/>
      <c r="EV289" s="17"/>
      <c r="EW289" s="17"/>
      <c r="EX289" s="17"/>
      <c r="EY289" s="17"/>
      <c r="EZ289" s="17"/>
      <c r="FA289" s="17"/>
      <c r="FB289" s="17"/>
      <c r="FC289" s="17"/>
      <c r="FD289" s="17"/>
      <c r="FE289" s="17"/>
      <c r="FF289" s="17"/>
      <c r="FG289" s="17"/>
      <c r="FH289" s="17"/>
      <c r="FI289" s="17"/>
      <c r="FJ289" s="17"/>
      <c r="FK289" s="17"/>
      <c r="FL289" s="17"/>
      <c r="FM289" s="17"/>
      <c r="FN289" s="17"/>
      <c r="FO289" s="17"/>
      <c r="FP289" s="17"/>
      <c r="FQ289" s="17"/>
      <c r="FR289" s="17"/>
      <c r="FS289" s="17"/>
      <c r="FT289" s="17"/>
      <c r="FU289" s="17"/>
      <c r="FV289" s="17"/>
      <c r="FW289" s="17"/>
      <c r="FX289" s="17"/>
      <c r="FY289" s="17"/>
      <c r="FZ289" s="17"/>
      <c r="GA289" s="17"/>
      <c r="GB289" s="17"/>
      <c r="GC289" s="17"/>
      <c r="GD289" s="17"/>
      <c r="GE289" s="17"/>
      <c r="GF289" s="17"/>
      <c r="GG289" s="17"/>
      <c r="GH289" s="17"/>
      <c r="GI289" s="17"/>
      <c r="GJ289" s="17"/>
      <c r="GK289" s="17"/>
      <c r="GL289" s="17"/>
      <c r="GM289" s="17"/>
      <c r="GN289" s="17"/>
      <c r="GO289" s="17"/>
      <c r="GP289" s="17"/>
      <c r="GQ289" s="17"/>
      <c r="GR289" s="17"/>
      <c r="GS289" s="17"/>
      <c r="GT289" s="17"/>
      <c r="GU289" s="17"/>
      <c r="GV289" s="17"/>
      <c r="GW289" s="17"/>
      <c r="GX289" s="17"/>
      <c r="GY289" s="17"/>
      <c r="GZ289" s="17"/>
      <c r="HA289" s="17"/>
      <c r="HB289" s="17"/>
      <c r="HC289" s="17"/>
      <c r="HD289" s="17"/>
      <c r="HE289" s="17"/>
      <c r="HF289" s="17"/>
      <c r="HG289" s="17"/>
      <c r="HH289" s="17"/>
      <c r="HI289" s="17"/>
      <c r="HJ289" s="17"/>
      <c r="HK289" s="17"/>
      <c r="HL289" s="17"/>
      <c r="HM289" s="17"/>
      <c r="HN289" s="17"/>
      <c r="HO289" s="17"/>
      <c r="HP289" s="17"/>
      <c r="HQ289" s="17"/>
      <c r="HR289" s="17"/>
      <c r="HS289" s="17"/>
      <c r="HT289" s="17"/>
      <c r="HU289" s="17"/>
    </row>
    <row r="290" spans="2:229" s="18" customFormat="1" ht="20.100000000000001" customHeight="1" x14ac:dyDescent="0.2">
      <c r="B290" s="67"/>
      <c r="C290" s="53" t="s">
        <v>69</v>
      </c>
      <c r="D290" s="66" t="s">
        <v>5</v>
      </c>
      <c r="E290" s="66"/>
      <c r="F290" s="66"/>
      <c r="G290" s="66"/>
      <c r="H290" s="15"/>
      <c r="I290" s="16"/>
      <c r="J290" s="113">
        <f>SUBTOTAL(9,J273:J289)</f>
        <v>8119.1799999999994</v>
      </c>
      <c r="K290" s="16"/>
      <c r="L290" s="118">
        <f>SUBTOTAL(9,L273:L289)</f>
        <v>0</v>
      </c>
      <c r="M290" s="122"/>
      <c r="N290" s="118">
        <f>SUBTOTAL(9,N273:N289)</f>
        <v>0</v>
      </c>
      <c r="O290" s="16"/>
      <c r="P290" s="118">
        <f>SUBTOTAL(9,P273:P289)</f>
        <v>0</v>
      </c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  <c r="BC290" s="17"/>
      <c r="BD290" s="17"/>
      <c r="BE290" s="17"/>
      <c r="BF290" s="17"/>
      <c r="BG290" s="17"/>
      <c r="BH290" s="17"/>
      <c r="BI290" s="17"/>
      <c r="BJ290" s="17"/>
      <c r="BK290" s="17"/>
      <c r="BL290" s="17"/>
      <c r="BM290" s="17"/>
      <c r="BN290" s="17"/>
      <c r="BO290" s="17"/>
      <c r="BP290" s="17"/>
      <c r="BQ290" s="17"/>
      <c r="BR290" s="17"/>
      <c r="BS290" s="17"/>
      <c r="BT290" s="17"/>
      <c r="BU290" s="17"/>
      <c r="BV290" s="17"/>
      <c r="BW290" s="17"/>
      <c r="BX290" s="17"/>
      <c r="BY290" s="17"/>
      <c r="BZ290" s="17"/>
      <c r="CA290" s="17"/>
      <c r="CB290" s="17"/>
      <c r="CC290" s="17"/>
      <c r="CD290" s="17"/>
      <c r="CE290" s="17"/>
      <c r="CF290" s="17"/>
      <c r="CG290" s="17"/>
      <c r="CH290" s="17"/>
      <c r="CI290" s="17"/>
      <c r="CJ290" s="17"/>
      <c r="CK290" s="17"/>
      <c r="CL290" s="17"/>
      <c r="CM290" s="17"/>
      <c r="CN290" s="17"/>
      <c r="CO290" s="17"/>
      <c r="CP290" s="17"/>
      <c r="CQ290" s="17"/>
      <c r="CR290" s="17"/>
      <c r="CS290" s="17"/>
      <c r="CT290" s="17"/>
      <c r="CU290" s="17"/>
      <c r="CV290" s="17"/>
      <c r="CW290" s="17"/>
      <c r="CX290" s="17"/>
      <c r="CY290" s="17"/>
      <c r="CZ290" s="17"/>
      <c r="DA290" s="17"/>
      <c r="DB290" s="17"/>
      <c r="DC290" s="17"/>
      <c r="DD290" s="17"/>
      <c r="DE290" s="17"/>
      <c r="DF290" s="17"/>
      <c r="DG290" s="17"/>
      <c r="DH290" s="17"/>
      <c r="DI290" s="17"/>
      <c r="DJ290" s="17"/>
      <c r="DK290" s="17"/>
      <c r="DL290" s="17"/>
      <c r="DM290" s="17"/>
      <c r="DN290" s="17"/>
      <c r="DO290" s="17"/>
      <c r="DP290" s="17"/>
      <c r="DQ290" s="17"/>
      <c r="DR290" s="17"/>
      <c r="DS290" s="17"/>
      <c r="DT290" s="17"/>
      <c r="DU290" s="17"/>
      <c r="DV290" s="17"/>
      <c r="DW290" s="17"/>
      <c r="DX290" s="17"/>
      <c r="DY290" s="17"/>
      <c r="DZ290" s="17"/>
      <c r="EA290" s="17"/>
      <c r="EB290" s="17"/>
      <c r="EC290" s="17"/>
      <c r="ED290" s="17"/>
      <c r="EE290" s="17"/>
      <c r="EF290" s="17"/>
      <c r="EG290" s="17"/>
      <c r="EH290" s="17"/>
      <c r="EI290" s="17"/>
      <c r="EJ290" s="17"/>
      <c r="EK290" s="17"/>
      <c r="EL290" s="17"/>
      <c r="EM290" s="17"/>
      <c r="EN290" s="17"/>
      <c r="EO290" s="17"/>
      <c r="EP290" s="17"/>
      <c r="EQ290" s="17"/>
      <c r="ER290" s="17"/>
      <c r="ES290" s="17"/>
      <c r="ET290" s="17"/>
      <c r="EU290" s="17"/>
      <c r="EV290" s="17"/>
      <c r="EW290" s="17"/>
      <c r="EX290" s="17"/>
      <c r="EY290" s="17"/>
      <c r="EZ290" s="17"/>
      <c r="FA290" s="17"/>
      <c r="FB290" s="17"/>
      <c r="FC290" s="17"/>
      <c r="FD290" s="17"/>
      <c r="FE290" s="17"/>
      <c r="FF290" s="17"/>
      <c r="FG290" s="17"/>
      <c r="FH290" s="17"/>
      <c r="FI290" s="17"/>
      <c r="FJ290" s="17"/>
      <c r="FK290" s="17"/>
      <c r="FL290" s="17"/>
      <c r="FM290" s="17"/>
      <c r="FN290" s="17"/>
      <c r="FO290" s="17"/>
      <c r="FP290" s="17"/>
      <c r="FQ290" s="17"/>
      <c r="FR290" s="17"/>
      <c r="FS290" s="17"/>
      <c r="FT290" s="17"/>
      <c r="FU290" s="17"/>
      <c r="FV290" s="17"/>
      <c r="FW290" s="17"/>
      <c r="FX290" s="17"/>
      <c r="FY290" s="17"/>
      <c r="FZ290" s="17"/>
      <c r="GA290" s="17"/>
      <c r="GB290" s="17"/>
      <c r="GC290" s="17"/>
      <c r="GD290" s="17"/>
      <c r="GE290" s="17"/>
      <c r="GF290" s="17"/>
      <c r="GG290" s="17"/>
      <c r="GH290" s="17"/>
      <c r="GI290" s="17"/>
      <c r="GJ290" s="17"/>
      <c r="GK290" s="17"/>
      <c r="GL290" s="17"/>
      <c r="GM290" s="17"/>
      <c r="GN290" s="17"/>
      <c r="GO290" s="17"/>
      <c r="GP290" s="17"/>
      <c r="GQ290" s="17"/>
      <c r="GR290" s="17"/>
      <c r="GS290" s="17"/>
      <c r="GT290" s="17"/>
      <c r="GU290" s="17"/>
      <c r="GV290" s="17"/>
      <c r="GW290" s="17"/>
      <c r="GX290" s="17"/>
      <c r="GY290" s="17"/>
      <c r="GZ290" s="17"/>
      <c r="HA290" s="17"/>
      <c r="HB290" s="17"/>
      <c r="HC290" s="17"/>
      <c r="HD290" s="17"/>
      <c r="HE290" s="17"/>
      <c r="HF290" s="17"/>
      <c r="HG290" s="17"/>
      <c r="HH290" s="17"/>
      <c r="HI290" s="17"/>
      <c r="HJ290" s="17"/>
      <c r="HK290" s="17"/>
      <c r="HL290" s="17"/>
      <c r="HM290" s="17"/>
      <c r="HN290" s="17"/>
      <c r="HO290" s="17"/>
      <c r="HP290" s="17"/>
      <c r="HQ290" s="17"/>
      <c r="HR290" s="17"/>
      <c r="HS290" s="17"/>
      <c r="HT290" s="17"/>
      <c r="HU290" s="17"/>
    </row>
    <row r="291" spans="2:229" s="63" customFormat="1" ht="24" customHeight="1" x14ac:dyDescent="0.2">
      <c r="B291" s="32">
        <v>10</v>
      </c>
      <c r="C291" s="36" t="s">
        <v>232</v>
      </c>
      <c r="D291" s="36" t="s">
        <v>5</v>
      </c>
      <c r="E291" s="36"/>
      <c r="F291" s="36"/>
      <c r="G291" s="36" t="s">
        <v>3</v>
      </c>
      <c r="H291" s="36" t="s">
        <v>3</v>
      </c>
      <c r="I291" s="36" t="s">
        <v>3</v>
      </c>
      <c r="J291" s="135">
        <f>J346</f>
        <v>186207.13960000002</v>
      </c>
      <c r="K291" s="36"/>
      <c r="L291" s="36" t="s">
        <v>3</v>
      </c>
      <c r="M291" s="123"/>
      <c r="N291" s="36" t="s">
        <v>3</v>
      </c>
      <c r="O291" s="36"/>
      <c r="P291" s="36" t="s">
        <v>3</v>
      </c>
    </row>
    <row r="292" spans="2:229" s="18" customFormat="1" ht="33.75" x14ac:dyDescent="0.2">
      <c r="B292" s="108" t="s">
        <v>778</v>
      </c>
      <c r="C292" s="62" t="s">
        <v>233</v>
      </c>
      <c r="D292" s="107" t="s">
        <v>5</v>
      </c>
      <c r="E292" s="107">
        <v>1</v>
      </c>
      <c r="F292" s="107" t="s">
        <v>153</v>
      </c>
      <c r="G292" s="107" t="s">
        <v>208</v>
      </c>
      <c r="H292" s="15" t="s">
        <v>234</v>
      </c>
      <c r="I292" s="16">
        <v>796.91</v>
      </c>
      <c r="J292" s="130">
        <f>I292*E292</f>
        <v>796.91</v>
      </c>
      <c r="K292" s="16"/>
      <c r="L292" s="16">
        <f t="shared" ref="L292:L345" si="64">ROUND(K292*$I292,2)</f>
        <v>0</v>
      </c>
      <c r="M292" s="122"/>
      <c r="N292" s="16">
        <f t="shared" ref="N292:N323" si="65">ROUND(M292*$I292,2)</f>
        <v>0</v>
      </c>
      <c r="O292" s="16"/>
      <c r="P292" s="16">
        <f t="shared" ref="P292:P323" si="66">ROUND(O292*$I292,2)</f>
        <v>0</v>
      </c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7"/>
      <c r="BO292" s="17"/>
      <c r="BP292" s="17"/>
      <c r="BQ292" s="17"/>
      <c r="BR292" s="17"/>
      <c r="BS292" s="17"/>
      <c r="BT292" s="17"/>
      <c r="BU292" s="17"/>
      <c r="BV292" s="17"/>
      <c r="BW292" s="17"/>
      <c r="BX292" s="17"/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7"/>
      <c r="CO292" s="17"/>
      <c r="CP292" s="17"/>
      <c r="CQ292" s="17"/>
      <c r="CR292" s="17"/>
      <c r="CS292" s="17"/>
      <c r="CT292" s="17"/>
      <c r="CU292" s="17"/>
      <c r="CV292" s="17"/>
      <c r="CW292" s="17"/>
      <c r="CX292" s="17"/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7"/>
      <c r="DL292" s="17"/>
      <c r="DM292" s="17"/>
      <c r="DN292" s="17"/>
      <c r="DO292" s="17"/>
      <c r="DP292" s="17"/>
      <c r="DQ292" s="17"/>
      <c r="DR292" s="17"/>
      <c r="DS292" s="17"/>
      <c r="DT292" s="17"/>
      <c r="DU292" s="17"/>
      <c r="DV292" s="17"/>
      <c r="DW292" s="17"/>
      <c r="DX292" s="17"/>
      <c r="DY292" s="17"/>
      <c r="DZ292" s="17"/>
      <c r="EA292" s="17"/>
      <c r="EB292" s="17"/>
      <c r="EC292" s="17"/>
      <c r="ED292" s="17"/>
      <c r="EE292" s="17"/>
      <c r="EF292" s="17"/>
      <c r="EG292" s="17"/>
      <c r="EH292" s="17"/>
      <c r="EI292" s="17"/>
      <c r="EJ292" s="17"/>
      <c r="EK292" s="17"/>
      <c r="EL292" s="17"/>
      <c r="EM292" s="17"/>
      <c r="EN292" s="17"/>
      <c r="EO292" s="17"/>
      <c r="EP292" s="17"/>
      <c r="EQ292" s="17"/>
      <c r="ER292" s="17"/>
      <c r="ES292" s="17"/>
      <c r="ET292" s="17"/>
      <c r="EU292" s="17"/>
      <c r="EV292" s="17"/>
      <c r="EW292" s="17"/>
      <c r="EX292" s="17"/>
      <c r="EY292" s="17"/>
      <c r="EZ292" s="17"/>
      <c r="FA292" s="17"/>
      <c r="FB292" s="17"/>
      <c r="FC292" s="17"/>
      <c r="FD292" s="17"/>
      <c r="FE292" s="17"/>
      <c r="FF292" s="17"/>
      <c r="FG292" s="17"/>
      <c r="FH292" s="17"/>
      <c r="FI292" s="17"/>
      <c r="FJ292" s="17"/>
      <c r="FK292" s="17"/>
      <c r="FL292" s="17"/>
      <c r="FM292" s="17"/>
      <c r="FN292" s="17"/>
      <c r="FO292" s="17"/>
      <c r="FP292" s="17"/>
      <c r="FQ292" s="17"/>
      <c r="FR292" s="17"/>
      <c r="FS292" s="17"/>
      <c r="FT292" s="17"/>
      <c r="FU292" s="17"/>
      <c r="FV292" s="17"/>
      <c r="FW292" s="17"/>
      <c r="FX292" s="17"/>
      <c r="FY292" s="17"/>
      <c r="FZ292" s="17"/>
      <c r="GA292" s="17"/>
      <c r="GB292" s="17"/>
      <c r="GC292" s="17"/>
      <c r="GD292" s="17"/>
      <c r="GE292" s="17"/>
      <c r="GF292" s="17"/>
      <c r="GG292" s="17"/>
      <c r="GH292" s="17"/>
      <c r="GI292" s="17"/>
      <c r="GJ292" s="17"/>
      <c r="GK292" s="17"/>
      <c r="GL292" s="17"/>
      <c r="GM292" s="17"/>
      <c r="GN292" s="17"/>
      <c r="GO292" s="17"/>
      <c r="GP292" s="17"/>
      <c r="GQ292" s="17"/>
      <c r="GR292" s="17"/>
      <c r="GS292" s="17"/>
      <c r="GT292" s="17"/>
      <c r="GU292" s="17"/>
      <c r="GV292" s="17"/>
      <c r="GW292" s="17"/>
      <c r="GX292" s="17"/>
      <c r="GY292" s="17"/>
      <c r="GZ292" s="17"/>
      <c r="HA292" s="17"/>
      <c r="HB292" s="17"/>
      <c r="HC292" s="17"/>
      <c r="HD292" s="17"/>
      <c r="HE292" s="17"/>
      <c r="HF292" s="17"/>
      <c r="HG292" s="17"/>
      <c r="HH292" s="17"/>
      <c r="HI292" s="17"/>
      <c r="HJ292" s="17"/>
      <c r="HK292" s="17"/>
      <c r="HL292" s="17"/>
      <c r="HM292" s="17"/>
      <c r="HN292" s="17"/>
      <c r="HO292" s="17"/>
      <c r="HP292" s="17"/>
      <c r="HQ292" s="17"/>
      <c r="HR292" s="17"/>
      <c r="HS292" s="17"/>
      <c r="HT292" s="17"/>
      <c r="HU292" s="17"/>
    </row>
    <row r="293" spans="2:229" s="18" customFormat="1" x14ac:dyDescent="0.2">
      <c r="B293" s="108" t="s">
        <v>779</v>
      </c>
      <c r="C293" s="62" t="s">
        <v>235</v>
      </c>
      <c r="D293" s="107" t="s">
        <v>5</v>
      </c>
      <c r="E293" s="107">
        <v>3</v>
      </c>
      <c r="F293" s="107" t="s">
        <v>153</v>
      </c>
      <c r="G293" s="107" t="s">
        <v>22</v>
      </c>
      <c r="H293" s="15" t="s">
        <v>236</v>
      </c>
      <c r="I293" s="16">
        <v>382.79</v>
      </c>
      <c r="J293" s="112">
        <f t="shared" ref="J293:J345" si="67">I293*E293</f>
        <v>1148.3700000000001</v>
      </c>
      <c r="K293" s="16"/>
      <c r="L293" s="16">
        <f t="shared" si="64"/>
        <v>0</v>
      </c>
      <c r="M293" s="122"/>
      <c r="N293" s="16">
        <f t="shared" si="65"/>
        <v>0</v>
      </c>
      <c r="O293" s="16"/>
      <c r="P293" s="16">
        <f t="shared" si="66"/>
        <v>0</v>
      </c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  <c r="DA293" s="17"/>
      <c r="DB293" s="17"/>
      <c r="DC293" s="17"/>
      <c r="DD293" s="17"/>
      <c r="DE293" s="17"/>
      <c r="DF293" s="17"/>
      <c r="DG293" s="17"/>
      <c r="DH293" s="17"/>
      <c r="DI293" s="17"/>
      <c r="DJ293" s="17"/>
      <c r="DK293" s="17"/>
      <c r="DL293" s="17"/>
      <c r="DM293" s="17"/>
      <c r="DN293" s="17"/>
      <c r="DO293" s="17"/>
      <c r="DP293" s="17"/>
      <c r="DQ293" s="17"/>
      <c r="DR293" s="17"/>
      <c r="DS293" s="17"/>
      <c r="DT293" s="17"/>
      <c r="DU293" s="17"/>
      <c r="DV293" s="17"/>
      <c r="DW293" s="17"/>
      <c r="DX293" s="17"/>
      <c r="DY293" s="17"/>
      <c r="DZ293" s="17"/>
      <c r="EA293" s="17"/>
      <c r="EB293" s="17"/>
      <c r="EC293" s="17"/>
      <c r="ED293" s="17"/>
      <c r="EE293" s="17"/>
      <c r="EF293" s="17"/>
      <c r="EG293" s="17"/>
      <c r="EH293" s="17"/>
      <c r="EI293" s="17"/>
      <c r="EJ293" s="17"/>
      <c r="EK293" s="17"/>
      <c r="EL293" s="17"/>
      <c r="EM293" s="17"/>
      <c r="EN293" s="17"/>
      <c r="EO293" s="17"/>
      <c r="EP293" s="17"/>
      <c r="EQ293" s="17"/>
      <c r="ER293" s="17"/>
      <c r="ES293" s="17"/>
      <c r="ET293" s="17"/>
      <c r="EU293" s="17"/>
      <c r="EV293" s="17"/>
      <c r="EW293" s="17"/>
      <c r="EX293" s="17"/>
      <c r="EY293" s="17"/>
      <c r="EZ293" s="17"/>
      <c r="FA293" s="17"/>
      <c r="FB293" s="17"/>
      <c r="FC293" s="17"/>
      <c r="FD293" s="17"/>
      <c r="FE293" s="17"/>
      <c r="FF293" s="17"/>
      <c r="FG293" s="17"/>
      <c r="FH293" s="17"/>
      <c r="FI293" s="17"/>
      <c r="FJ293" s="17"/>
      <c r="FK293" s="17"/>
      <c r="FL293" s="17"/>
      <c r="FM293" s="17"/>
      <c r="FN293" s="17"/>
      <c r="FO293" s="17"/>
      <c r="FP293" s="17"/>
      <c r="FQ293" s="17"/>
      <c r="FR293" s="17"/>
      <c r="FS293" s="17"/>
      <c r="FT293" s="17"/>
      <c r="FU293" s="17"/>
      <c r="FV293" s="17"/>
      <c r="FW293" s="17"/>
      <c r="FX293" s="17"/>
      <c r="FY293" s="17"/>
      <c r="FZ293" s="17"/>
      <c r="GA293" s="17"/>
      <c r="GB293" s="17"/>
      <c r="GC293" s="17"/>
      <c r="GD293" s="17"/>
      <c r="GE293" s="17"/>
      <c r="GF293" s="17"/>
      <c r="GG293" s="17"/>
      <c r="GH293" s="17"/>
      <c r="GI293" s="17"/>
      <c r="GJ293" s="17"/>
      <c r="GK293" s="17"/>
      <c r="GL293" s="17"/>
      <c r="GM293" s="17"/>
      <c r="GN293" s="17"/>
      <c r="GO293" s="17"/>
      <c r="GP293" s="17"/>
      <c r="GQ293" s="17"/>
      <c r="GR293" s="17"/>
      <c r="GS293" s="17"/>
      <c r="GT293" s="17"/>
      <c r="GU293" s="17"/>
      <c r="GV293" s="17"/>
      <c r="GW293" s="17"/>
      <c r="GX293" s="17"/>
      <c r="GY293" s="17"/>
      <c r="GZ293" s="17"/>
      <c r="HA293" s="17"/>
      <c r="HB293" s="17"/>
      <c r="HC293" s="17"/>
      <c r="HD293" s="17"/>
      <c r="HE293" s="17"/>
      <c r="HF293" s="17"/>
      <c r="HG293" s="17"/>
      <c r="HH293" s="17"/>
      <c r="HI293" s="17"/>
      <c r="HJ293" s="17"/>
      <c r="HK293" s="17"/>
      <c r="HL293" s="17"/>
      <c r="HM293" s="17"/>
      <c r="HN293" s="17"/>
      <c r="HO293" s="17"/>
      <c r="HP293" s="17"/>
      <c r="HQ293" s="17"/>
      <c r="HR293" s="17"/>
      <c r="HS293" s="17"/>
      <c r="HT293" s="17"/>
      <c r="HU293" s="17"/>
    </row>
    <row r="294" spans="2:229" s="18" customFormat="1" x14ac:dyDescent="0.2">
      <c r="B294" s="108" t="s">
        <v>780</v>
      </c>
      <c r="C294" s="62" t="s">
        <v>237</v>
      </c>
      <c r="D294" s="107" t="s">
        <v>5</v>
      </c>
      <c r="E294" s="107">
        <v>8</v>
      </c>
      <c r="F294" s="107"/>
      <c r="G294" s="107" t="s">
        <v>22</v>
      </c>
      <c r="H294" s="15" t="s">
        <v>238</v>
      </c>
      <c r="I294" s="16">
        <v>153.87</v>
      </c>
      <c r="J294" s="112">
        <f t="shared" si="67"/>
        <v>1230.96</v>
      </c>
      <c r="K294" s="16"/>
      <c r="L294" s="16">
        <f t="shared" si="64"/>
        <v>0</v>
      </c>
      <c r="M294" s="122"/>
      <c r="N294" s="16">
        <f t="shared" si="65"/>
        <v>0</v>
      </c>
      <c r="O294" s="16"/>
      <c r="P294" s="16">
        <f t="shared" si="66"/>
        <v>0</v>
      </c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  <c r="BC294" s="17"/>
      <c r="BD294" s="17"/>
      <c r="BE294" s="17"/>
      <c r="BF294" s="17"/>
      <c r="BG294" s="17"/>
      <c r="BH294" s="17"/>
      <c r="BI294" s="17"/>
      <c r="BJ294" s="17"/>
      <c r="BK294" s="17"/>
      <c r="BL294" s="17"/>
      <c r="BM294" s="17"/>
      <c r="BN294" s="17"/>
      <c r="BO294" s="17"/>
      <c r="BP294" s="17"/>
      <c r="BQ294" s="17"/>
      <c r="BR294" s="17"/>
      <c r="BS294" s="17"/>
      <c r="BT294" s="17"/>
      <c r="BU294" s="17"/>
      <c r="BV294" s="17"/>
      <c r="BW294" s="17"/>
      <c r="BX294" s="17"/>
      <c r="BY294" s="17"/>
      <c r="BZ294" s="17"/>
      <c r="CA294" s="17"/>
      <c r="CB294" s="17"/>
      <c r="CC294" s="17"/>
      <c r="CD294" s="17"/>
      <c r="CE294" s="17"/>
      <c r="CF294" s="17"/>
      <c r="CG294" s="17"/>
      <c r="CH294" s="17"/>
      <c r="CI294" s="17"/>
      <c r="CJ294" s="17"/>
      <c r="CK294" s="17"/>
      <c r="CL294" s="17"/>
      <c r="CM294" s="17"/>
      <c r="CN294" s="17"/>
      <c r="CO294" s="17"/>
      <c r="CP294" s="17"/>
      <c r="CQ294" s="17"/>
      <c r="CR294" s="17"/>
      <c r="CS294" s="17"/>
      <c r="CT294" s="17"/>
      <c r="CU294" s="17"/>
      <c r="CV294" s="17"/>
      <c r="CW294" s="17"/>
      <c r="CX294" s="17"/>
      <c r="CY294" s="17"/>
      <c r="CZ294" s="17"/>
      <c r="DA294" s="17"/>
      <c r="DB294" s="17"/>
      <c r="DC294" s="17"/>
      <c r="DD294" s="17"/>
      <c r="DE294" s="17"/>
      <c r="DF294" s="17"/>
      <c r="DG294" s="17"/>
      <c r="DH294" s="17"/>
      <c r="DI294" s="17"/>
      <c r="DJ294" s="17"/>
      <c r="DK294" s="17"/>
      <c r="DL294" s="17"/>
      <c r="DM294" s="17"/>
      <c r="DN294" s="17"/>
      <c r="DO294" s="17"/>
      <c r="DP294" s="17"/>
      <c r="DQ294" s="17"/>
      <c r="DR294" s="17"/>
      <c r="DS294" s="17"/>
      <c r="DT294" s="17"/>
      <c r="DU294" s="17"/>
      <c r="DV294" s="17"/>
      <c r="DW294" s="17"/>
      <c r="DX294" s="17"/>
      <c r="DY294" s="17"/>
      <c r="DZ294" s="17"/>
      <c r="EA294" s="17"/>
      <c r="EB294" s="17"/>
      <c r="EC294" s="17"/>
      <c r="ED294" s="17"/>
      <c r="EE294" s="17"/>
      <c r="EF294" s="17"/>
      <c r="EG294" s="17"/>
      <c r="EH294" s="17"/>
      <c r="EI294" s="17"/>
      <c r="EJ294" s="17"/>
      <c r="EK294" s="17"/>
      <c r="EL294" s="17"/>
      <c r="EM294" s="17"/>
      <c r="EN294" s="17"/>
      <c r="EO294" s="17"/>
      <c r="EP294" s="17"/>
      <c r="EQ294" s="17"/>
      <c r="ER294" s="17"/>
      <c r="ES294" s="17"/>
      <c r="ET294" s="17"/>
      <c r="EU294" s="17"/>
      <c r="EV294" s="17"/>
      <c r="EW294" s="17"/>
      <c r="EX294" s="17"/>
      <c r="EY294" s="17"/>
      <c r="EZ294" s="17"/>
      <c r="FA294" s="17"/>
      <c r="FB294" s="17"/>
      <c r="FC294" s="17"/>
      <c r="FD294" s="17"/>
      <c r="FE294" s="17"/>
      <c r="FF294" s="17"/>
      <c r="FG294" s="17"/>
      <c r="FH294" s="17"/>
      <c r="FI294" s="17"/>
      <c r="FJ294" s="17"/>
      <c r="FK294" s="17"/>
      <c r="FL294" s="17"/>
      <c r="FM294" s="17"/>
      <c r="FN294" s="17"/>
      <c r="FO294" s="17"/>
      <c r="FP294" s="17"/>
      <c r="FQ294" s="17"/>
      <c r="FR294" s="17"/>
      <c r="FS294" s="17"/>
      <c r="FT294" s="17"/>
      <c r="FU294" s="17"/>
      <c r="FV294" s="17"/>
      <c r="FW294" s="17"/>
      <c r="FX294" s="17"/>
      <c r="FY294" s="17"/>
      <c r="FZ294" s="17"/>
      <c r="GA294" s="17"/>
      <c r="GB294" s="17"/>
      <c r="GC294" s="17"/>
      <c r="GD294" s="17"/>
      <c r="GE294" s="17"/>
      <c r="GF294" s="17"/>
      <c r="GG294" s="17"/>
      <c r="GH294" s="17"/>
      <c r="GI294" s="17"/>
      <c r="GJ294" s="17"/>
      <c r="GK294" s="17"/>
      <c r="GL294" s="17"/>
      <c r="GM294" s="17"/>
      <c r="GN294" s="17"/>
      <c r="GO294" s="17"/>
      <c r="GP294" s="17"/>
      <c r="GQ294" s="17"/>
      <c r="GR294" s="17"/>
      <c r="GS294" s="17"/>
      <c r="GT294" s="17"/>
      <c r="GU294" s="17"/>
      <c r="GV294" s="17"/>
      <c r="GW294" s="17"/>
      <c r="GX294" s="17"/>
      <c r="GY294" s="17"/>
      <c r="GZ294" s="17"/>
      <c r="HA294" s="17"/>
      <c r="HB294" s="17"/>
      <c r="HC294" s="17"/>
      <c r="HD294" s="17"/>
      <c r="HE294" s="17"/>
      <c r="HF294" s="17"/>
      <c r="HG294" s="17"/>
      <c r="HH294" s="17"/>
      <c r="HI294" s="17"/>
      <c r="HJ294" s="17"/>
      <c r="HK294" s="17"/>
      <c r="HL294" s="17"/>
      <c r="HM294" s="17"/>
      <c r="HN294" s="17"/>
      <c r="HO294" s="17"/>
      <c r="HP294" s="17"/>
      <c r="HQ294" s="17"/>
      <c r="HR294" s="17"/>
      <c r="HS294" s="17"/>
      <c r="HT294" s="17"/>
      <c r="HU294" s="17"/>
    </row>
    <row r="295" spans="2:229" s="18" customFormat="1" ht="22.5" x14ac:dyDescent="0.2">
      <c r="B295" s="108" t="s">
        <v>781</v>
      </c>
      <c r="C295" s="62" t="s">
        <v>747</v>
      </c>
      <c r="D295" s="107" t="s">
        <v>5</v>
      </c>
      <c r="E295" s="107">
        <v>1</v>
      </c>
      <c r="F295" s="107" t="s">
        <v>153</v>
      </c>
      <c r="G295" s="107" t="s">
        <v>208</v>
      </c>
      <c r="H295" s="15" t="s">
        <v>748</v>
      </c>
      <c r="I295" s="16">
        <v>569.21</v>
      </c>
      <c r="J295" s="130">
        <f t="shared" si="67"/>
        <v>569.21</v>
      </c>
      <c r="K295" s="16"/>
      <c r="L295" s="16">
        <f t="shared" si="64"/>
        <v>0</v>
      </c>
      <c r="M295" s="122"/>
      <c r="N295" s="16">
        <f t="shared" si="65"/>
        <v>0</v>
      </c>
      <c r="O295" s="16"/>
      <c r="P295" s="16">
        <f t="shared" si="66"/>
        <v>0</v>
      </c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  <c r="BC295" s="17"/>
      <c r="BD295" s="17"/>
      <c r="BE295" s="17"/>
      <c r="BF295" s="17"/>
      <c r="BG295" s="17"/>
      <c r="BH295" s="17"/>
      <c r="BI295" s="17"/>
      <c r="BJ295" s="17"/>
      <c r="BK295" s="17"/>
      <c r="BL295" s="17"/>
      <c r="BM295" s="17"/>
      <c r="BN295" s="17"/>
      <c r="BO295" s="17"/>
      <c r="BP295" s="17"/>
      <c r="BQ295" s="17"/>
      <c r="BR295" s="17"/>
      <c r="BS295" s="17"/>
      <c r="BT295" s="17"/>
      <c r="BU295" s="17"/>
      <c r="BV295" s="17"/>
      <c r="BW295" s="17"/>
      <c r="BX295" s="17"/>
      <c r="BY295" s="17"/>
      <c r="BZ295" s="17"/>
      <c r="CA295" s="17"/>
      <c r="CB295" s="17"/>
      <c r="CC295" s="17"/>
      <c r="CD295" s="17"/>
      <c r="CE295" s="17"/>
      <c r="CF295" s="17"/>
      <c r="CG295" s="17"/>
      <c r="CH295" s="17"/>
      <c r="CI295" s="17"/>
      <c r="CJ295" s="17"/>
      <c r="CK295" s="17"/>
      <c r="CL295" s="17"/>
      <c r="CM295" s="17"/>
      <c r="CN295" s="17"/>
      <c r="CO295" s="17"/>
      <c r="CP295" s="17"/>
      <c r="CQ295" s="17"/>
      <c r="CR295" s="17"/>
      <c r="CS295" s="17"/>
      <c r="CT295" s="17"/>
      <c r="CU295" s="17"/>
      <c r="CV295" s="17"/>
      <c r="CW295" s="17"/>
      <c r="CX295" s="17"/>
      <c r="CY295" s="17"/>
      <c r="CZ295" s="17"/>
      <c r="DA295" s="17"/>
      <c r="DB295" s="17"/>
      <c r="DC295" s="17"/>
      <c r="DD295" s="17"/>
      <c r="DE295" s="17"/>
      <c r="DF295" s="17"/>
      <c r="DG295" s="17"/>
      <c r="DH295" s="17"/>
      <c r="DI295" s="17"/>
      <c r="DJ295" s="17"/>
      <c r="DK295" s="17"/>
      <c r="DL295" s="17"/>
      <c r="DM295" s="17"/>
      <c r="DN295" s="17"/>
      <c r="DO295" s="17"/>
      <c r="DP295" s="17"/>
      <c r="DQ295" s="17"/>
      <c r="DR295" s="17"/>
      <c r="DS295" s="17"/>
      <c r="DT295" s="17"/>
      <c r="DU295" s="17"/>
      <c r="DV295" s="17"/>
      <c r="DW295" s="17"/>
      <c r="DX295" s="17"/>
      <c r="DY295" s="17"/>
      <c r="DZ295" s="17"/>
      <c r="EA295" s="17"/>
      <c r="EB295" s="17"/>
      <c r="EC295" s="17"/>
      <c r="ED295" s="17"/>
      <c r="EE295" s="17"/>
      <c r="EF295" s="17"/>
      <c r="EG295" s="17"/>
      <c r="EH295" s="17"/>
      <c r="EI295" s="17"/>
      <c r="EJ295" s="17"/>
      <c r="EK295" s="17"/>
      <c r="EL295" s="17"/>
      <c r="EM295" s="17"/>
      <c r="EN295" s="17"/>
      <c r="EO295" s="17"/>
      <c r="EP295" s="17"/>
      <c r="EQ295" s="17"/>
      <c r="ER295" s="17"/>
      <c r="ES295" s="17"/>
      <c r="ET295" s="17"/>
      <c r="EU295" s="17"/>
      <c r="EV295" s="17"/>
      <c r="EW295" s="17"/>
      <c r="EX295" s="17"/>
      <c r="EY295" s="17"/>
      <c r="EZ295" s="17"/>
      <c r="FA295" s="17"/>
      <c r="FB295" s="17"/>
      <c r="FC295" s="17"/>
      <c r="FD295" s="17"/>
      <c r="FE295" s="17"/>
      <c r="FF295" s="17"/>
      <c r="FG295" s="17"/>
      <c r="FH295" s="17"/>
      <c r="FI295" s="17"/>
      <c r="FJ295" s="17"/>
      <c r="FK295" s="17"/>
      <c r="FL295" s="17"/>
      <c r="FM295" s="17"/>
      <c r="FN295" s="17"/>
      <c r="FO295" s="17"/>
      <c r="FP295" s="17"/>
      <c r="FQ295" s="17"/>
      <c r="FR295" s="17"/>
      <c r="FS295" s="17"/>
      <c r="FT295" s="17"/>
      <c r="FU295" s="17"/>
      <c r="FV295" s="17"/>
      <c r="FW295" s="17"/>
      <c r="FX295" s="17"/>
      <c r="FY295" s="17"/>
      <c r="FZ295" s="17"/>
      <c r="GA295" s="17"/>
      <c r="GB295" s="17"/>
      <c r="GC295" s="17"/>
      <c r="GD295" s="17"/>
      <c r="GE295" s="17"/>
      <c r="GF295" s="17"/>
      <c r="GG295" s="17"/>
      <c r="GH295" s="17"/>
      <c r="GI295" s="17"/>
      <c r="GJ295" s="17"/>
      <c r="GK295" s="17"/>
      <c r="GL295" s="17"/>
      <c r="GM295" s="17"/>
      <c r="GN295" s="17"/>
      <c r="GO295" s="17"/>
      <c r="GP295" s="17"/>
      <c r="GQ295" s="17"/>
      <c r="GR295" s="17"/>
      <c r="GS295" s="17"/>
      <c r="GT295" s="17"/>
      <c r="GU295" s="17"/>
      <c r="GV295" s="17"/>
      <c r="GW295" s="17"/>
      <c r="GX295" s="17"/>
      <c r="GY295" s="17"/>
      <c r="GZ295" s="17"/>
      <c r="HA295" s="17"/>
      <c r="HB295" s="17"/>
      <c r="HC295" s="17"/>
      <c r="HD295" s="17"/>
      <c r="HE295" s="17"/>
      <c r="HF295" s="17"/>
      <c r="HG295" s="17"/>
      <c r="HH295" s="17"/>
      <c r="HI295" s="17"/>
      <c r="HJ295" s="17"/>
      <c r="HK295" s="17"/>
      <c r="HL295" s="17"/>
      <c r="HM295" s="17"/>
      <c r="HN295" s="17"/>
      <c r="HO295" s="17"/>
      <c r="HP295" s="17"/>
      <c r="HQ295" s="17"/>
      <c r="HR295" s="17"/>
      <c r="HS295" s="17"/>
      <c r="HT295" s="17"/>
      <c r="HU295" s="17"/>
    </row>
    <row r="296" spans="2:229" s="18" customFormat="1" x14ac:dyDescent="0.2">
      <c r="B296" s="108" t="s">
        <v>782</v>
      </c>
      <c r="C296" s="62" t="s">
        <v>239</v>
      </c>
      <c r="D296" s="107" t="s">
        <v>5</v>
      </c>
      <c r="E296" s="107">
        <v>7</v>
      </c>
      <c r="F296" s="107" t="s">
        <v>153</v>
      </c>
      <c r="G296" s="107" t="s">
        <v>22</v>
      </c>
      <c r="H296" s="15" t="s">
        <v>240</v>
      </c>
      <c r="I296" s="16">
        <v>86.9</v>
      </c>
      <c r="J296" s="112">
        <f t="shared" si="67"/>
        <v>608.30000000000007</v>
      </c>
      <c r="K296" s="16"/>
      <c r="L296" s="16">
        <f t="shared" si="64"/>
        <v>0</v>
      </c>
      <c r="M296" s="122"/>
      <c r="N296" s="16">
        <f t="shared" si="65"/>
        <v>0</v>
      </c>
      <c r="O296" s="16"/>
      <c r="P296" s="16">
        <f t="shared" si="66"/>
        <v>0</v>
      </c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7"/>
      <c r="BM296" s="17"/>
      <c r="BN296" s="17"/>
      <c r="BO296" s="17"/>
      <c r="BP296" s="17"/>
      <c r="BQ296" s="17"/>
      <c r="BR296" s="17"/>
      <c r="BS296" s="17"/>
      <c r="BT296" s="17"/>
      <c r="BU296" s="17"/>
      <c r="BV296" s="17"/>
      <c r="BW296" s="17"/>
      <c r="BX296" s="17"/>
      <c r="BY296" s="17"/>
      <c r="BZ296" s="17"/>
      <c r="CA296" s="17"/>
      <c r="CB296" s="17"/>
      <c r="CC296" s="17"/>
      <c r="CD296" s="17"/>
      <c r="CE296" s="17"/>
      <c r="CF296" s="17"/>
      <c r="CG296" s="17"/>
      <c r="CH296" s="17"/>
      <c r="CI296" s="17"/>
      <c r="CJ296" s="17"/>
      <c r="CK296" s="17"/>
      <c r="CL296" s="17"/>
      <c r="CM296" s="17"/>
      <c r="CN296" s="17"/>
      <c r="CO296" s="17"/>
      <c r="CP296" s="17"/>
      <c r="CQ296" s="17"/>
      <c r="CR296" s="17"/>
      <c r="CS296" s="17"/>
      <c r="CT296" s="17"/>
      <c r="CU296" s="17"/>
      <c r="CV296" s="17"/>
      <c r="CW296" s="17"/>
      <c r="CX296" s="17"/>
      <c r="CY296" s="17"/>
      <c r="CZ296" s="17"/>
      <c r="DA296" s="17"/>
      <c r="DB296" s="17"/>
      <c r="DC296" s="17"/>
      <c r="DD296" s="17"/>
      <c r="DE296" s="17"/>
      <c r="DF296" s="17"/>
      <c r="DG296" s="17"/>
      <c r="DH296" s="17"/>
      <c r="DI296" s="17"/>
      <c r="DJ296" s="17"/>
      <c r="DK296" s="17"/>
      <c r="DL296" s="17"/>
      <c r="DM296" s="17"/>
      <c r="DN296" s="17"/>
      <c r="DO296" s="17"/>
      <c r="DP296" s="17"/>
      <c r="DQ296" s="17"/>
      <c r="DR296" s="17"/>
      <c r="DS296" s="17"/>
      <c r="DT296" s="17"/>
      <c r="DU296" s="17"/>
      <c r="DV296" s="17"/>
      <c r="DW296" s="17"/>
      <c r="DX296" s="17"/>
      <c r="DY296" s="17"/>
      <c r="DZ296" s="17"/>
      <c r="EA296" s="17"/>
      <c r="EB296" s="17"/>
      <c r="EC296" s="17"/>
      <c r="ED296" s="17"/>
      <c r="EE296" s="17"/>
      <c r="EF296" s="17"/>
      <c r="EG296" s="17"/>
      <c r="EH296" s="17"/>
      <c r="EI296" s="17"/>
      <c r="EJ296" s="17"/>
      <c r="EK296" s="17"/>
      <c r="EL296" s="17"/>
      <c r="EM296" s="17"/>
      <c r="EN296" s="17"/>
      <c r="EO296" s="17"/>
      <c r="EP296" s="17"/>
      <c r="EQ296" s="17"/>
      <c r="ER296" s="17"/>
      <c r="ES296" s="17"/>
      <c r="ET296" s="17"/>
      <c r="EU296" s="17"/>
      <c r="EV296" s="17"/>
      <c r="EW296" s="17"/>
      <c r="EX296" s="17"/>
      <c r="EY296" s="17"/>
      <c r="EZ296" s="17"/>
      <c r="FA296" s="17"/>
      <c r="FB296" s="17"/>
      <c r="FC296" s="17"/>
      <c r="FD296" s="17"/>
      <c r="FE296" s="17"/>
      <c r="FF296" s="17"/>
      <c r="FG296" s="17"/>
      <c r="FH296" s="17"/>
      <c r="FI296" s="17"/>
      <c r="FJ296" s="17"/>
      <c r="FK296" s="17"/>
      <c r="FL296" s="17"/>
      <c r="FM296" s="17"/>
      <c r="FN296" s="17"/>
      <c r="FO296" s="17"/>
      <c r="FP296" s="17"/>
      <c r="FQ296" s="17"/>
      <c r="FR296" s="17"/>
      <c r="FS296" s="17"/>
      <c r="FT296" s="17"/>
      <c r="FU296" s="17"/>
      <c r="FV296" s="17"/>
      <c r="FW296" s="17"/>
      <c r="FX296" s="17"/>
      <c r="FY296" s="17"/>
      <c r="FZ296" s="17"/>
      <c r="GA296" s="17"/>
      <c r="GB296" s="17"/>
      <c r="GC296" s="17"/>
      <c r="GD296" s="17"/>
      <c r="GE296" s="17"/>
      <c r="GF296" s="17"/>
      <c r="GG296" s="17"/>
      <c r="GH296" s="17"/>
      <c r="GI296" s="17"/>
      <c r="GJ296" s="17"/>
      <c r="GK296" s="17"/>
      <c r="GL296" s="17"/>
      <c r="GM296" s="17"/>
      <c r="GN296" s="17"/>
      <c r="GO296" s="17"/>
      <c r="GP296" s="17"/>
      <c r="GQ296" s="17"/>
      <c r="GR296" s="17"/>
      <c r="GS296" s="17"/>
      <c r="GT296" s="17"/>
      <c r="GU296" s="17"/>
      <c r="GV296" s="17"/>
      <c r="GW296" s="17"/>
      <c r="GX296" s="17"/>
      <c r="GY296" s="17"/>
      <c r="GZ296" s="17"/>
      <c r="HA296" s="17"/>
      <c r="HB296" s="17"/>
      <c r="HC296" s="17"/>
      <c r="HD296" s="17"/>
      <c r="HE296" s="17"/>
      <c r="HF296" s="17"/>
      <c r="HG296" s="17"/>
      <c r="HH296" s="17"/>
      <c r="HI296" s="17"/>
      <c r="HJ296" s="17"/>
      <c r="HK296" s="17"/>
      <c r="HL296" s="17"/>
      <c r="HM296" s="17"/>
      <c r="HN296" s="17"/>
      <c r="HO296" s="17"/>
      <c r="HP296" s="17"/>
      <c r="HQ296" s="17"/>
      <c r="HR296" s="17"/>
      <c r="HS296" s="17"/>
      <c r="HT296" s="17"/>
      <c r="HU296" s="17"/>
    </row>
    <row r="297" spans="2:229" s="18" customFormat="1" ht="22.5" x14ac:dyDescent="0.2">
      <c r="B297" s="108" t="s">
        <v>783</v>
      </c>
      <c r="C297" s="62" t="s">
        <v>241</v>
      </c>
      <c r="D297" s="107" t="s">
        <v>5</v>
      </c>
      <c r="E297" s="107">
        <v>16</v>
      </c>
      <c r="F297" s="107" t="s">
        <v>153</v>
      </c>
      <c r="G297" s="107" t="s">
        <v>208</v>
      </c>
      <c r="H297" s="15">
        <v>93671</v>
      </c>
      <c r="I297" s="16">
        <v>94.76</v>
      </c>
      <c r="J297" s="112">
        <f t="shared" si="67"/>
        <v>1516.16</v>
      </c>
      <c r="K297" s="16"/>
      <c r="L297" s="16">
        <f t="shared" si="64"/>
        <v>0</v>
      </c>
      <c r="M297" s="122"/>
      <c r="N297" s="16">
        <f t="shared" si="65"/>
        <v>0</v>
      </c>
      <c r="O297" s="16"/>
      <c r="P297" s="16">
        <f t="shared" si="66"/>
        <v>0</v>
      </c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  <c r="BE297" s="17"/>
      <c r="BF297" s="17"/>
      <c r="BG297" s="17"/>
      <c r="BH297" s="17"/>
      <c r="BI297" s="17"/>
      <c r="BJ297" s="17"/>
      <c r="BK297" s="17"/>
      <c r="BL297" s="17"/>
      <c r="BM297" s="17"/>
      <c r="BN297" s="17"/>
      <c r="BO297" s="17"/>
      <c r="BP297" s="17"/>
      <c r="BQ297" s="17"/>
      <c r="BR297" s="17"/>
      <c r="BS297" s="17"/>
      <c r="BT297" s="17"/>
      <c r="BU297" s="17"/>
      <c r="BV297" s="17"/>
      <c r="BW297" s="17"/>
      <c r="BX297" s="17"/>
      <c r="BY297" s="17"/>
      <c r="BZ297" s="17"/>
      <c r="CA297" s="17"/>
      <c r="CB297" s="17"/>
      <c r="CC297" s="17"/>
      <c r="CD297" s="17"/>
      <c r="CE297" s="17"/>
      <c r="CF297" s="17"/>
      <c r="CG297" s="17"/>
      <c r="CH297" s="17"/>
      <c r="CI297" s="17"/>
      <c r="CJ297" s="17"/>
      <c r="CK297" s="17"/>
      <c r="CL297" s="17"/>
      <c r="CM297" s="17"/>
      <c r="CN297" s="17"/>
      <c r="CO297" s="17"/>
      <c r="CP297" s="17"/>
      <c r="CQ297" s="17"/>
      <c r="CR297" s="17"/>
      <c r="CS297" s="17"/>
      <c r="CT297" s="17"/>
      <c r="CU297" s="17"/>
      <c r="CV297" s="17"/>
      <c r="CW297" s="17"/>
      <c r="CX297" s="17"/>
      <c r="CY297" s="17"/>
      <c r="CZ297" s="17"/>
      <c r="DA297" s="17"/>
      <c r="DB297" s="17"/>
      <c r="DC297" s="17"/>
      <c r="DD297" s="17"/>
      <c r="DE297" s="17"/>
      <c r="DF297" s="17"/>
      <c r="DG297" s="17"/>
      <c r="DH297" s="17"/>
      <c r="DI297" s="17"/>
      <c r="DJ297" s="17"/>
      <c r="DK297" s="17"/>
      <c r="DL297" s="17"/>
      <c r="DM297" s="17"/>
      <c r="DN297" s="17"/>
      <c r="DO297" s="17"/>
      <c r="DP297" s="17"/>
      <c r="DQ297" s="17"/>
      <c r="DR297" s="17"/>
      <c r="DS297" s="17"/>
      <c r="DT297" s="17"/>
      <c r="DU297" s="17"/>
      <c r="DV297" s="17"/>
      <c r="DW297" s="17"/>
      <c r="DX297" s="17"/>
      <c r="DY297" s="17"/>
      <c r="DZ297" s="17"/>
      <c r="EA297" s="17"/>
      <c r="EB297" s="17"/>
      <c r="EC297" s="17"/>
      <c r="ED297" s="17"/>
      <c r="EE297" s="17"/>
      <c r="EF297" s="17"/>
      <c r="EG297" s="17"/>
      <c r="EH297" s="17"/>
      <c r="EI297" s="17"/>
      <c r="EJ297" s="17"/>
      <c r="EK297" s="17"/>
      <c r="EL297" s="17"/>
      <c r="EM297" s="17"/>
      <c r="EN297" s="17"/>
      <c r="EO297" s="17"/>
      <c r="EP297" s="17"/>
      <c r="EQ297" s="17"/>
      <c r="ER297" s="17"/>
      <c r="ES297" s="17"/>
      <c r="ET297" s="17"/>
      <c r="EU297" s="17"/>
      <c r="EV297" s="17"/>
      <c r="EW297" s="17"/>
      <c r="EX297" s="17"/>
      <c r="EY297" s="17"/>
      <c r="EZ297" s="17"/>
      <c r="FA297" s="17"/>
      <c r="FB297" s="17"/>
      <c r="FC297" s="17"/>
      <c r="FD297" s="17"/>
      <c r="FE297" s="17"/>
      <c r="FF297" s="17"/>
      <c r="FG297" s="17"/>
      <c r="FH297" s="17"/>
      <c r="FI297" s="17"/>
      <c r="FJ297" s="17"/>
      <c r="FK297" s="17"/>
      <c r="FL297" s="17"/>
      <c r="FM297" s="17"/>
      <c r="FN297" s="17"/>
      <c r="FO297" s="17"/>
      <c r="FP297" s="17"/>
      <c r="FQ297" s="17"/>
      <c r="FR297" s="17"/>
      <c r="FS297" s="17"/>
      <c r="FT297" s="17"/>
      <c r="FU297" s="17"/>
      <c r="FV297" s="17"/>
      <c r="FW297" s="17"/>
      <c r="FX297" s="17"/>
      <c r="FY297" s="17"/>
      <c r="FZ297" s="17"/>
      <c r="GA297" s="17"/>
      <c r="GB297" s="17"/>
      <c r="GC297" s="17"/>
      <c r="GD297" s="17"/>
      <c r="GE297" s="17"/>
      <c r="GF297" s="17"/>
      <c r="GG297" s="17"/>
      <c r="GH297" s="17"/>
      <c r="GI297" s="17"/>
      <c r="GJ297" s="17"/>
      <c r="GK297" s="17"/>
      <c r="GL297" s="17"/>
      <c r="GM297" s="17"/>
      <c r="GN297" s="17"/>
      <c r="GO297" s="17"/>
      <c r="GP297" s="17"/>
      <c r="GQ297" s="17"/>
      <c r="GR297" s="17"/>
      <c r="GS297" s="17"/>
      <c r="GT297" s="17"/>
      <c r="GU297" s="17"/>
      <c r="GV297" s="17"/>
      <c r="GW297" s="17"/>
      <c r="GX297" s="17"/>
      <c r="GY297" s="17"/>
      <c r="GZ297" s="17"/>
      <c r="HA297" s="17"/>
      <c r="HB297" s="17"/>
      <c r="HC297" s="17"/>
      <c r="HD297" s="17"/>
      <c r="HE297" s="17"/>
      <c r="HF297" s="17"/>
      <c r="HG297" s="17"/>
      <c r="HH297" s="17"/>
      <c r="HI297" s="17"/>
      <c r="HJ297" s="17"/>
      <c r="HK297" s="17"/>
      <c r="HL297" s="17"/>
      <c r="HM297" s="17"/>
      <c r="HN297" s="17"/>
      <c r="HO297" s="17"/>
      <c r="HP297" s="17"/>
      <c r="HQ297" s="17"/>
      <c r="HR297" s="17"/>
      <c r="HS297" s="17"/>
      <c r="HT297" s="17"/>
      <c r="HU297" s="17"/>
    </row>
    <row r="298" spans="2:229" s="18" customFormat="1" x14ac:dyDescent="0.2">
      <c r="B298" s="108" t="s">
        <v>784</v>
      </c>
      <c r="C298" s="62" t="s">
        <v>242</v>
      </c>
      <c r="D298" s="107" t="s">
        <v>5</v>
      </c>
      <c r="E298" s="107">
        <v>1</v>
      </c>
      <c r="F298" s="107" t="s">
        <v>153</v>
      </c>
      <c r="G298" s="107" t="s">
        <v>22</v>
      </c>
      <c r="H298" s="15" t="s">
        <v>243</v>
      </c>
      <c r="I298" s="16">
        <v>51.61</v>
      </c>
      <c r="J298" s="112">
        <f t="shared" si="67"/>
        <v>51.61</v>
      </c>
      <c r="K298" s="16"/>
      <c r="L298" s="16">
        <f t="shared" si="64"/>
        <v>0</v>
      </c>
      <c r="M298" s="122"/>
      <c r="N298" s="16">
        <f t="shared" si="65"/>
        <v>0</v>
      </c>
      <c r="O298" s="16"/>
      <c r="P298" s="16">
        <f t="shared" si="66"/>
        <v>0</v>
      </c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7"/>
      <c r="BQ298" s="17"/>
      <c r="BR298" s="17"/>
      <c r="BS298" s="17"/>
      <c r="BT298" s="17"/>
      <c r="BU298" s="17"/>
      <c r="BV298" s="17"/>
      <c r="BW298" s="17"/>
      <c r="BX298" s="17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  <c r="CM298" s="17"/>
      <c r="CN298" s="17"/>
      <c r="CO298" s="17"/>
      <c r="CP298" s="17"/>
      <c r="CQ298" s="17"/>
      <c r="CR298" s="17"/>
      <c r="CS298" s="17"/>
      <c r="CT298" s="17"/>
      <c r="CU298" s="17"/>
      <c r="CV298" s="17"/>
      <c r="CW298" s="17"/>
      <c r="CX298" s="17"/>
      <c r="CY298" s="17"/>
      <c r="CZ298" s="17"/>
      <c r="DA298" s="17"/>
      <c r="DB298" s="17"/>
      <c r="DC298" s="17"/>
      <c r="DD298" s="17"/>
      <c r="DE298" s="17"/>
      <c r="DF298" s="17"/>
      <c r="DG298" s="17"/>
      <c r="DH298" s="17"/>
      <c r="DI298" s="17"/>
      <c r="DJ298" s="17"/>
      <c r="DK298" s="17"/>
      <c r="DL298" s="17"/>
      <c r="DM298" s="17"/>
      <c r="DN298" s="17"/>
      <c r="DO298" s="17"/>
      <c r="DP298" s="17"/>
      <c r="DQ298" s="17"/>
      <c r="DR298" s="17"/>
      <c r="DS298" s="17"/>
      <c r="DT298" s="17"/>
      <c r="DU298" s="17"/>
      <c r="DV298" s="17"/>
      <c r="DW298" s="17"/>
      <c r="DX298" s="17"/>
      <c r="DY298" s="17"/>
      <c r="DZ298" s="17"/>
      <c r="EA298" s="17"/>
      <c r="EB298" s="17"/>
      <c r="EC298" s="17"/>
      <c r="ED298" s="17"/>
      <c r="EE298" s="17"/>
      <c r="EF298" s="17"/>
      <c r="EG298" s="17"/>
      <c r="EH298" s="17"/>
      <c r="EI298" s="17"/>
      <c r="EJ298" s="17"/>
      <c r="EK298" s="17"/>
      <c r="EL298" s="17"/>
      <c r="EM298" s="17"/>
      <c r="EN298" s="17"/>
      <c r="EO298" s="17"/>
      <c r="EP298" s="17"/>
      <c r="EQ298" s="17"/>
      <c r="ER298" s="17"/>
      <c r="ES298" s="17"/>
      <c r="ET298" s="17"/>
      <c r="EU298" s="17"/>
      <c r="EV298" s="17"/>
      <c r="EW298" s="17"/>
      <c r="EX298" s="17"/>
      <c r="EY298" s="17"/>
      <c r="EZ298" s="17"/>
      <c r="FA298" s="17"/>
      <c r="FB298" s="17"/>
      <c r="FC298" s="17"/>
      <c r="FD298" s="17"/>
      <c r="FE298" s="17"/>
      <c r="FF298" s="17"/>
      <c r="FG298" s="17"/>
      <c r="FH298" s="17"/>
      <c r="FI298" s="17"/>
      <c r="FJ298" s="17"/>
      <c r="FK298" s="17"/>
      <c r="FL298" s="17"/>
      <c r="FM298" s="17"/>
      <c r="FN298" s="17"/>
      <c r="FO298" s="17"/>
      <c r="FP298" s="17"/>
      <c r="FQ298" s="17"/>
      <c r="FR298" s="17"/>
      <c r="FS298" s="17"/>
      <c r="FT298" s="17"/>
      <c r="FU298" s="17"/>
      <c r="FV298" s="17"/>
      <c r="FW298" s="17"/>
      <c r="FX298" s="17"/>
      <c r="FY298" s="17"/>
      <c r="FZ298" s="17"/>
      <c r="GA298" s="17"/>
      <c r="GB298" s="17"/>
      <c r="GC298" s="17"/>
      <c r="GD298" s="17"/>
      <c r="GE298" s="17"/>
      <c r="GF298" s="17"/>
      <c r="GG298" s="17"/>
      <c r="GH298" s="17"/>
      <c r="GI298" s="17"/>
      <c r="GJ298" s="17"/>
      <c r="GK298" s="17"/>
      <c r="GL298" s="17"/>
      <c r="GM298" s="17"/>
      <c r="GN298" s="17"/>
      <c r="GO298" s="17"/>
      <c r="GP298" s="17"/>
      <c r="GQ298" s="17"/>
      <c r="GR298" s="17"/>
      <c r="GS298" s="17"/>
      <c r="GT298" s="17"/>
      <c r="GU298" s="17"/>
      <c r="GV298" s="17"/>
      <c r="GW298" s="17"/>
      <c r="GX298" s="17"/>
      <c r="GY298" s="17"/>
      <c r="GZ298" s="17"/>
      <c r="HA298" s="17"/>
      <c r="HB298" s="17"/>
      <c r="HC298" s="17"/>
      <c r="HD298" s="17"/>
      <c r="HE298" s="17"/>
      <c r="HF298" s="17"/>
      <c r="HG298" s="17"/>
      <c r="HH298" s="17"/>
      <c r="HI298" s="17"/>
      <c r="HJ298" s="17"/>
      <c r="HK298" s="17"/>
      <c r="HL298" s="17"/>
      <c r="HM298" s="17"/>
      <c r="HN298" s="17"/>
      <c r="HO298" s="17"/>
      <c r="HP298" s="17"/>
      <c r="HQ298" s="17"/>
      <c r="HR298" s="17"/>
      <c r="HS298" s="17"/>
      <c r="HT298" s="17"/>
      <c r="HU298" s="17"/>
    </row>
    <row r="299" spans="2:229" s="18" customFormat="1" x14ac:dyDescent="0.2">
      <c r="B299" s="108" t="s">
        <v>785</v>
      </c>
      <c r="C299" s="62" t="s">
        <v>244</v>
      </c>
      <c r="D299" s="107" t="s">
        <v>5</v>
      </c>
      <c r="E299" s="107">
        <v>14</v>
      </c>
      <c r="F299" s="107" t="s">
        <v>153</v>
      </c>
      <c r="G299" s="107" t="s">
        <v>22</v>
      </c>
      <c r="H299" s="15" t="s">
        <v>245</v>
      </c>
      <c r="I299" s="16">
        <v>41.12</v>
      </c>
      <c r="J299" s="112">
        <f t="shared" si="67"/>
        <v>575.67999999999995</v>
      </c>
      <c r="K299" s="16"/>
      <c r="L299" s="16">
        <f t="shared" si="64"/>
        <v>0</v>
      </c>
      <c r="M299" s="122"/>
      <c r="N299" s="16">
        <f t="shared" si="65"/>
        <v>0</v>
      </c>
      <c r="O299" s="16"/>
      <c r="P299" s="16">
        <f t="shared" si="66"/>
        <v>0</v>
      </c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  <c r="BC299" s="17"/>
      <c r="BD299" s="17"/>
      <c r="BE299" s="17"/>
      <c r="BF299" s="17"/>
      <c r="BG299" s="17"/>
      <c r="BH299" s="17"/>
      <c r="BI299" s="17"/>
      <c r="BJ299" s="17"/>
      <c r="BK299" s="17"/>
      <c r="BL299" s="17"/>
      <c r="BM299" s="17"/>
      <c r="BN299" s="17"/>
      <c r="BO299" s="17"/>
      <c r="BP299" s="17"/>
      <c r="BQ299" s="17"/>
      <c r="BR299" s="17"/>
      <c r="BS299" s="17"/>
      <c r="BT299" s="17"/>
      <c r="BU299" s="17"/>
      <c r="BV299" s="17"/>
      <c r="BW299" s="17"/>
      <c r="BX299" s="17"/>
      <c r="BY299" s="17"/>
      <c r="BZ299" s="17"/>
      <c r="CA299" s="17"/>
      <c r="CB299" s="17"/>
      <c r="CC299" s="17"/>
      <c r="CD299" s="17"/>
      <c r="CE299" s="17"/>
      <c r="CF299" s="17"/>
      <c r="CG299" s="17"/>
      <c r="CH299" s="17"/>
      <c r="CI299" s="17"/>
      <c r="CJ299" s="17"/>
      <c r="CK299" s="17"/>
      <c r="CL299" s="17"/>
      <c r="CM299" s="17"/>
      <c r="CN299" s="17"/>
      <c r="CO299" s="17"/>
      <c r="CP299" s="17"/>
      <c r="CQ299" s="17"/>
      <c r="CR299" s="17"/>
      <c r="CS299" s="17"/>
      <c r="CT299" s="17"/>
      <c r="CU299" s="17"/>
      <c r="CV299" s="17"/>
      <c r="CW299" s="17"/>
      <c r="CX299" s="17"/>
      <c r="CY299" s="17"/>
      <c r="CZ299" s="17"/>
      <c r="DA299" s="17"/>
      <c r="DB299" s="17"/>
      <c r="DC299" s="17"/>
      <c r="DD299" s="17"/>
      <c r="DE299" s="17"/>
      <c r="DF299" s="17"/>
      <c r="DG299" s="17"/>
      <c r="DH299" s="17"/>
      <c r="DI299" s="17"/>
      <c r="DJ299" s="17"/>
      <c r="DK299" s="17"/>
      <c r="DL299" s="17"/>
      <c r="DM299" s="17"/>
      <c r="DN299" s="17"/>
      <c r="DO299" s="17"/>
      <c r="DP299" s="17"/>
      <c r="DQ299" s="17"/>
      <c r="DR299" s="17"/>
      <c r="DS299" s="17"/>
      <c r="DT299" s="17"/>
      <c r="DU299" s="17"/>
      <c r="DV299" s="17"/>
      <c r="DW299" s="17"/>
      <c r="DX299" s="17"/>
      <c r="DY299" s="17"/>
      <c r="DZ299" s="17"/>
      <c r="EA299" s="17"/>
      <c r="EB299" s="17"/>
      <c r="EC299" s="17"/>
      <c r="ED299" s="17"/>
      <c r="EE299" s="17"/>
      <c r="EF299" s="17"/>
      <c r="EG299" s="17"/>
      <c r="EH299" s="17"/>
      <c r="EI299" s="17"/>
      <c r="EJ299" s="17"/>
      <c r="EK299" s="17"/>
      <c r="EL299" s="17"/>
      <c r="EM299" s="17"/>
      <c r="EN299" s="17"/>
      <c r="EO299" s="17"/>
      <c r="EP299" s="17"/>
      <c r="EQ299" s="17"/>
      <c r="ER299" s="17"/>
      <c r="ES299" s="17"/>
      <c r="ET299" s="17"/>
      <c r="EU299" s="17"/>
      <c r="EV299" s="17"/>
      <c r="EW299" s="17"/>
      <c r="EX299" s="17"/>
      <c r="EY299" s="17"/>
      <c r="EZ299" s="17"/>
      <c r="FA299" s="17"/>
      <c r="FB299" s="17"/>
      <c r="FC299" s="17"/>
      <c r="FD299" s="17"/>
      <c r="FE299" s="17"/>
      <c r="FF299" s="17"/>
      <c r="FG299" s="17"/>
      <c r="FH299" s="17"/>
      <c r="FI299" s="17"/>
      <c r="FJ299" s="17"/>
      <c r="FK299" s="17"/>
      <c r="FL299" s="17"/>
      <c r="FM299" s="17"/>
      <c r="FN299" s="17"/>
      <c r="FO299" s="17"/>
      <c r="FP299" s="17"/>
      <c r="FQ299" s="17"/>
      <c r="FR299" s="17"/>
      <c r="FS299" s="17"/>
      <c r="FT299" s="17"/>
      <c r="FU299" s="17"/>
      <c r="FV299" s="17"/>
      <c r="FW299" s="17"/>
      <c r="FX299" s="17"/>
      <c r="FY299" s="17"/>
      <c r="FZ299" s="17"/>
      <c r="GA299" s="17"/>
      <c r="GB299" s="17"/>
      <c r="GC299" s="17"/>
      <c r="GD299" s="17"/>
      <c r="GE299" s="17"/>
      <c r="GF299" s="17"/>
      <c r="GG299" s="17"/>
      <c r="GH299" s="17"/>
      <c r="GI299" s="17"/>
      <c r="GJ299" s="17"/>
      <c r="GK299" s="17"/>
      <c r="GL299" s="17"/>
      <c r="GM299" s="17"/>
      <c r="GN299" s="17"/>
      <c r="GO299" s="17"/>
      <c r="GP299" s="17"/>
      <c r="GQ299" s="17"/>
      <c r="GR299" s="17"/>
      <c r="GS299" s="17"/>
      <c r="GT299" s="17"/>
      <c r="GU299" s="17"/>
      <c r="GV299" s="17"/>
      <c r="GW299" s="17"/>
      <c r="GX299" s="17"/>
      <c r="GY299" s="17"/>
      <c r="GZ299" s="17"/>
      <c r="HA299" s="17"/>
      <c r="HB299" s="17"/>
      <c r="HC299" s="17"/>
      <c r="HD299" s="17"/>
      <c r="HE299" s="17"/>
      <c r="HF299" s="17"/>
      <c r="HG299" s="17"/>
      <c r="HH299" s="17"/>
      <c r="HI299" s="17"/>
      <c r="HJ299" s="17"/>
      <c r="HK299" s="17"/>
      <c r="HL299" s="17"/>
      <c r="HM299" s="17"/>
      <c r="HN299" s="17"/>
      <c r="HO299" s="17"/>
      <c r="HP299" s="17"/>
      <c r="HQ299" s="17"/>
      <c r="HR299" s="17"/>
      <c r="HS299" s="17"/>
      <c r="HT299" s="17"/>
      <c r="HU299" s="17"/>
    </row>
    <row r="300" spans="2:229" s="18" customFormat="1" x14ac:dyDescent="0.2">
      <c r="B300" s="108" t="s">
        <v>786</v>
      </c>
      <c r="C300" s="62" t="s">
        <v>246</v>
      </c>
      <c r="D300" s="107" t="s">
        <v>5</v>
      </c>
      <c r="E300" s="107">
        <v>22</v>
      </c>
      <c r="F300" s="107" t="s">
        <v>153</v>
      </c>
      <c r="G300" s="107" t="s">
        <v>22</v>
      </c>
      <c r="H300" s="15" t="s">
        <v>247</v>
      </c>
      <c r="I300" s="16">
        <v>16.93</v>
      </c>
      <c r="J300" s="112">
        <f t="shared" si="67"/>
        <v>372.46</v>
      </c>
      <c r="K300" s="16"/>
      <c r="L300" s="16">
        <f t="shared" si="64"/>
        <v>0</v>
      </c>
      <c r="M300" s="122"/>
      <c r="N300" s="16">
        <f t="shared" si="65"/>
        <v>0</v>
      </c>
      <c r="O300" s="16"/>
      <c r="P300" s="16">
        <f t="shared" si="66"/>
        <v>0</v>
      </c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  <c r="BC300" s="17"/>
      <c r="BD300" s="17"/>
      <c r="BE300" s="17"/>
      <c r="BF300" s="17"/>
      <c r="BG300" s="17"/>
      <c r="BH300" s="17"/>
      <c r="BI300" s="17"/>
      <c r="BJ300" s="17"/>
      <c r="BK300" s="17"/>
      <c r="BL300" s="17"/>
      <c r="BM300" s="17"/>
      <c r="BN300" s="17"/>
      <c r="BO300" s="17"/>
      <c r="BP300" s="17"/>
      <c r="BQ300" s="17"/>
      <c r="BR300" s="17"/>
      <c r="BS300" s="17"/>
      <c r="BT300" s="17"/>
      <c r="BU300" s="17"/>
      <c r="BV300" s="17"/>
      <c r="BW300" s="17"/>
      <c r="BX300" s="17"/>
      <c r="BY300" s="17"/>
      <c r="BZ300" s="17"/>
      <c r="CA300" s="17"/>
      <c r="CB300" s="17"/>
      <c r="CC300" s="17"/>
      <c r="CD300" s="17"/>
      <c r="CE300" s="17"/>
      <c r="CF300" s="17"/>
      <c r="CG300" s="17"/>
      <c r="CH300" s="17"/>
      <c r="CI300" s="17"/>
      <c r="CJ300" s="17"/>
      <c r="CK300" s="17"/>
      <c r="CL300" s="17"/>
      <c r="CM300" s="17"/>
      <c r="CN300" s="17"/>
      <c r="CO300" s="17"/>
      <c r="CP300" s="17"/>
      <c r="CQ300" s="17"/>
      <c r="CR300" s="17"/>
      <c r="CS300" s="17"/>
      <c r="CT300" s="17"/>
      <c r="CU300" s="17"/>
      <c r="CV300" s="17"/>
      <c r="CW300" s="17"/>
      <c r="CX300" s="17"/>
      <c r="CY300" s="17"/>
      <c r="CZ300" s="17"/>
      <c r="DA300" s="17"/>
      <c r="DB300" s="17"/>
      <c r="DC300" s="17"/>
      <c r="DD300" s="17"/>
      <c r="DE300" s="17"/>
      <c r="DF300" s="17"/>
      <c r="DG300" s="17"/>
      <c r="DH300" s="17"/>
      <c r="DI300" s="17"/>
      <c r="DJ300" s="17"/>
      <c r="DK300" s="17"/>
      <c r="DL300" s="17"/>
      <c r="DM300" s="17"/>
      <c r="DN300" s="17"/>
      <c r="DO300" s="17"/>
      <c r="DP300" s="17"/>
      <c r="DQ300" s="17"/>
      <c r="DR300" s="17"/>
      <c r="DS300" s="17"/>
      <c r="DT300" s="17"/>
      <c r="DU300" s="17"/>
      <c r="DV300" s="17"/>
      <c r="DW300" s="17"/>
      <c r="DX300" s="17"/>
      <c r="DY300" s="17"/>
      <c r="DZ300" s="17"/>
      <c r="EA300" s="17"/>
      <c r="EB300" s="17"/>
      <c r="EC300" s="17"/>
      <c r="ED300" s="17"/>
      <c r="EE300" s="17"/>
      <c r="EF300" s="17"/>
      <c r="EG300" s="17"/>
      <c r="EH300" s="17"/>
      <c r="EI300" s="17"/>
      <c r="EJ300" s="17"/>
      <c r="EK300" s="17"/>
      <c r="EL300" s="17"/>
      <c r="EM300" s="17"/>
      <c r="EN300" s="17"/>
      <c r="EO300" s="17"/>
      <c r="EP300" s="17"/>
      <c r="EQ300" s="17"/>
      <c r="ER300" s="17"/>
      <c r="ES300" s="17"/>
      <c r="ET300" s="17"/>
      <c r="EU300" s="17"/>
      <c r="EV300" s="17"/>
      <c r="EW300" s="17"/>
      <c r="EX300" s="17"/>
      <c r="EY300" s="17"/>
      <c r="EZ300" s="17"/>
      <c r="FA300" s="17"/>
      <c r="FB300" s="17"/>
      <c r="FC300" s="17"/>
      <c r="FD300" s="17"/>
      <c r="FE300" s="17"/>
      <c r="FF300" s="17"/>
      <c r="FG300" s="17"/>
      <c r="FH300" s="17"/>
      <c r="FI300" s="17"/>
      <c r="FJ300" s="17"/>
      <c r="FK300" s="17"/>
      <c r="FL300" s="17"/>
      <c r="FM300" s="17"/>
      <c r="FN300" s="17"/>
      <c r="FO300" s="17"/>
      <c r="FP300" s="17"/>
      <c r="FQ300" s="17"/>
      <c r="FR300" s="17"/>
      <c r="FS300" s="17"/>
      <c r="FT300" s="17"/>
      <c r="FU300" s="17"/>
      <c r="FV300" s="17"/>
      <c r="FW300" s="17"/>
      <c r="FX300" s="17"/>
      <c r="FY300" s="17"/>
      <c r="FZ300" s="17"/>
      <c r="GA300" s="17"/>
      <c r="GB300" s="17"/>
      <c r="GC300" s="17"/>
      <c r="GD300" s="17"/>
      <c r="GE300" s="17"/>
      <c r="GF300" s="17"/>
      <c r="GG300" s="17"/>
      <c r="GH300" s="17"/>
      <c r="GI300" s="17"/>
      <c r="GJ300" s="17"/>
      <c r="GK300" s="17"/>
      <c r="GL300" s="17"/>
      <c r="GM300" s="17"/>
      <c r="GN300" s="17"/>
      <c r="GO300" s="17"/>
      <c r="GP300" s="17"/>
      <c r="GQ300" s="17"/>
      <c r="GR300" s="17"/>
      <c r="GS300" s="17"/>
      <c r="GT300" s="17"/>
      <c r="GU300" s="17"/>
      <c r="GV300" s="17"/>
      <c r="GW300" s="17"/>
      <c r="GX300" s="17"/>
      <c r="GY300" s="17"/>
      <c r="GZ300" s="17"/>
      <c r="HA300" s="17"/>
      <c r="HB300" s="17"/>
      <c r="HC300" s="17"/>
      <c r="HD300" s="17"/>
      <c r="HE300" s="17"/>
      <c r="HF300" s="17"/>
      <c r="HG300" s="17"/>
      <c r="HH300" s="17"/>
      <c r="HI300" s="17"/>
      <c r="HJ300" s="17"/>
      <c r="HK300" s="17"/>
      <c r="HL300" s="17"/>
      <c r="HM300" s="17"/>
      <c r="HN300" s="17"/>
      <c r="HO300" s="17"/>
      <c r="HP300" s="17"/>
      <c r="HQ300" s="17"/>
      <c r="HR300" s="17"/>
      <c r="HS300" s="17"/>
      <c r="HT300" s="17"/>
      <c r="HU300" s="17"/>
    </row>
    <row r="301" spans="2:229" s="18" customFormat="1" x14ac:dyDescent="0.2">
      <c r="B301" s="108" t="s">
        <v>787</v>
      </c>
      <c r="C301" s="62" t="s">
        <v>248</v>
      </c>
      <c r="D301" s="107" t="s">
        <v>5</v>
      </c>
      <c r="E301" s="107">
        <v>18</v>
      </c>
      <c r="F301" s="107" t="s">
        <v>153</v>
      </c>
      <c r="G301" s="107" t="s">
        <v>22</v>
      </c>
      <c r="H301" s="15" t="s">
        <v>249</v>
      </c>
      <c r="I301" s="16">
        <v>16.93</v>
      </c>
      <c r="J301" s="112">
        <f t="shared" si="67"/>
        <v>304.74</v>
      </c>
      <c r="K301" s="16"/>
      <c r="L301" s="16">
        <f t="shared" si="64"/>
        <v>0</v>
      </c>
      <c r="M301" s="122"/>
      <c r="N301" s="16">
        <f t="shared" si="65"/>
        <v>0</v>
      </c>
      <c r="O301" s="16"/>
      <c r="P301" s="16">
        <f t="shared" si="66"/>
        <v>0</v>
      </c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  <c r="BT301" s="17"/>
      <c r="BU301" s="17"/>
      <c r="BV301" s="17"/>
      <c r="BW301" s="17"/>
      <c r="BX301" s="17"/>
      <c r="BY301" s="17"/>
      <c r="BZ301" s="17"/>
      <c r="CA301" s="17"/>
      <c r="CB301" s="17"/>
      <c r="CC301" s="17"/>
      <c r="CD301" s="17"/>
      <c r="CE301" s="17"/>
      <c r="CF301" s="17"/>
      <c r="CG301" s="17"/>
      <c r="CH301" s="17"/>
      <c r="CI301" s="17"/>
      <c r="CJ301" s="17"/>
      <c r="CK301" s="17"/>
      <c r="CL301" s="17"/>
      <c r="CM301" s="17"/>
      <c r="CN301" s="17"/>
      <c r="CO301" s="17"/>
      <c r="CP301" s="17"/>
      <c r="CQ301" s="17"/>
      <c r="CR301" s="17"/>
      <c r="CS301" s="17"/>
      <c r="CT301" s="17"/>
      <c r="CU301" s="17"/>
      <c r="CV301" s="17"/>
      <c r="CW301" s="17"/>
      <c r="CX301" s="17"/>
      <c r="CY301" s="17"/>
      <c r="CZ301" s="17"/>
      <c r="DA301" s="17"/>
      <c r="DB301" s="17"/>
      <c r="DC301" s="17"/>
      <c r="DD301" s="17"/>
      <c r="DE301" s="17"/>
      <c r="DF301" s="17"/>
      <c r="DG301" s="17"/>
      <c r="DH301" s="17"/>
      <c r="DI301" s="17"/>
      <c r="DJ301" s="17"/>
      <c r="DK301" s="17"/>
      <c r="DL301" s="17"/>
      <c r="DM301" s="17"/>
      <c r="DN301" s="17"/>
      <c r="DO301" s="17"/>
      <c r="DP301" s="17"/>
      <c r="DQ301" s="17"/>
      <c r="DR301" s="17"/>
      <c r="DS301" s="17"/>
      <c r="DT301" s="17"/>
      <c r="DU301" s="17"/>
      <c r="DV301" s="17"/>
      <c r="DW301" s="17"/>
      <c r="DX301" s="17"/>
      <c r="DY301" s="17"/>
      <c r="DZ301" s="17"/>
      <c r="EA301" s="17"/>
      <c r="EB301" s="17"/>
      <c r="EC301" s="17"/>
      <c r="ED301" s="17"/>
      <c r="EE301" s="17"/>
      <c r="EF301" s="17"/>
      <c r="EG301" s="17"/>
      <c r="EH301" s="17"/>
      <c r="EI301" s="17"/>
      <c r="EJ301" s="17"/>
      <c r="EK301" s="17"/>
      <c r="EL301" s="17"/>
      <c r="EM301" s="17"/>
      <c r="EN301" s="17"/>
      <c r="EO301" s="17"/>
      <c r="EP301" s="17"/>
      <c r="EQ301" s="17"/>
      <c r="ER301" s="17"/>
      <c r="ES301" s="17"/>
      <c r="ET301" s="17"/>
      <c r="EU301" s="17"/>
      <c r="EV301" s="17"/>
      <c r="EW301" s="17"/>
      <c r="EX301" s="17"/>
      <c r="EY301" s="17"/>
      <c r="EZ301" s="17"/>
      <c r="FA301" s="17"/>
      <c r="FB301" s="17"/>
      <c r="FC301" s="17"/>
      <c r="FD301" s="17"/>
      <c r="FE301" s="17"/>
      <c r="FF301" s="17"/>
      <c r="FG301" s="17"/>
      <c r="FH301" s="17"/>
      <c r="FI301" s="17"/>
      <c r="FJ301" s="17"/>
      <c r="FK301" s="17"/>
      <c r="FL301" s="17"/>
      <c r="FM301" s="17"/>
      <c r="FN301" s="17"/>
      <c r="FO301" s="17"/>
      <c r="FP301" s="17"/>
      <c r="FQ301" s="17"/>
      <c r="FR301" s="17"/>
      <c r="FS301" s="17"/>
      <c r="FT301" s="17"/>
      <c r="FU301" s="17"/>
      <c r="FV301" s="17"/>
      <c r="FW301" s="17"/>
      <c r="FX301" s="17"/>
      <c r="FY301" s="17"/>
      <c r="FZ301" s="17"/>
      <c r="GA301" s="17"/>
      <c r="GB301" s="17"/>
      <c r="GC301" s="17"/>
      <c r="GD301" s="17"/>
      <c r="GE301" s="17"/>
      <c r="GF301" s="17"/>
      <c r="GG301" s="17"/>
      <c r="GH301" s="17"/>
      <c r="GI301" s="17"/>
      <c r="GJ301" s="17"/>
      <c r="GK301" s="17"/>
      <c r="GL301" s="17"/>
      <c r="GM301" s="17"/>
      <c r="GN301" s="17"/>
      <c r="GO301" s="17"/>
      <c r="GP301" s="17"/>
      <c r="GQ301" s="17"/>
      <c r="GR301" s="17"/>
      <c r="GS301" s="17"/>
      <c r="GT301" s="17"/>
      <c r="GU301" s="17"/>
      <c r="GV301" s="17"/>
      <c r="GW301" s="17"/>
      <c r="GX301" s="17"/>
      <c r="GY301" s="17"/>
      <c r="GZ301" s="17"/>
      <c r="HA301" s="17"/>
      <c r="HB301" s="17"/>
      <c r="HC301" s="17"/>
      <c r="HD301" s="17"/>
      <c r="HE301" s="17"/>
      <c r="HF301" s="17"/>
      <c r="HG301" s="17"/>
      <c r="HH301" s="17"/>
      <c r="HI301" s="17"/>
      <c r="HJ301" s="17"/>
      <c r="HK301" s="17"/>
      <c r="HL301" s="17"/>
      <c r="HM301" s="17"/>
      <c r="HN301" s="17"/>
      <c r="HO301" s="17"/>
      <c r="HP301" s="17"/>
      <c r="HQ301" s="17"/>
      <c r="HR301" s="17"/>
      <c r="HS301" s="17"/>
      <c r="HT301" s="17"/>
      <c r="HU301" s="17"/>
    </row>
    <row r="302" spans="2:229" s="18" customFormat="1" x14ac:dyDescent="0.2">
      <c r="B302" s="108" t="s">
        <v>788</v>
      </c>
      <c r="C302" s="62" t="s">
        <v>1088</v>
      </c>
      <c r="D302" s="107" t="s">
        <v>5</v>
      </c>
      <c r="E302" s="107">
        <v>3</v>
      </c>
      <c r="F302" s="107" t="s">
        <v>153</v>
      </c>
      <c r="G302" s="107" t="s">
        <v>1104</v>
      </c>
      <c r="H302" s="15" t="s">
        <v>1080</v>
      </c>
      <c r="I302" s="16">
        <v>299.99</v>
      </c>
      <c r="J302" s="112">
        <f t="shared" si="67"/>
        <v>899.97</v>
      </c>
      <c r="K302" s="16"/>
      <c r="L302" s="16">
        <f t="shared" si="64"/>
        <v>0</v>
      </c>
      <c r="M302" s="122"/>
      <c r="N302" s="16">
        <f t="shared" si="65"/>
        <v>0</v>
      </c>
      <c r="O302" s="16"/>
      <c r="P302" s="16">
        <f t="shared" si="66"/>
        <v>0</v>
      </c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7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7"/>
      <c r="BP302" s="17"/>
      <c r="BQ302" s="17"/>
      <c r="BR302" s="17"/>
      <c r="BS302" s="17"/>
      <c r="BT302" s="17"/>
      <c r="BU302" s="17"/>
      <c r="BV302" s="17"/>
      <c r="BW302" s="17"/>
      <c r="BX302" s="17"/>
      <c r="BY302" s="17"/>
      <c r="BZ302" s="17"/>
      <c r="CA302" s="17"/>
      <c r="CB302" s="17"/>
      <c r="CC302" s="17"/>
      <c r="CD302" s="17"/>
      <c r="CE302" s="17"/>
      <c r="CF302" s="17"/>
      <c r="CG302" s="17"/>
      <c r="CH302" s="17"/>
      <c r="CI302" s="17"/>
      <c r="CJ302" s="17"/>
      <c r="CK302" s="17"/>
      <c r="CL302" s="17"/>
      <c r="CM302" s="17"/>
      <c r="CN302" s="17"/>
      <c r="CO302" s="17"/>
      <c r="CP302" s="17"/>
      <c r="CQ302" s="17"/>
      <c r="CR302" s="17"/>
      <c r="CS302" s="17"/>
      <c r="CT302" s="17"/>
      <c r="CU302" s="17"/>
      <c r="CV302" s="17"/>
      <c r="CW302" s="17"/>
      <c r="CX302" s="17"/>
      <c r="CY302" s="17"/>
      <c r="CZ302" s="17"/>
      <c r="DA302" s="17"/>
      <c r="DB302" s="17"/>
      <c r="DC302" s="17"/>
      <c r="DD302" s="17"/>
      <c r="DE302" s="17"/>
      <c r="DF302" s="17"/>
      <c r="DG302" s="17"/>
      <c r="DH302" s="17"/>
      <c r="DI302" s="17"/>
      <c r="DJ302" s="17"/>
      <c r="DK302" s="17"/>
      <c r="DL302" s="17"/>
      <c r="DM302" s="17"/>
      <c r="DN302" s="17"/>
      <c r="DO302" s="17"/>
      <c r="DP302" s="17"/>
      <c r="DQ302" s="17"/>
      <c r="DR302" s="17"/>
      <c r="DS302" s="17"/>
      <c r="DT302" s="17"/>
      <c r="DU302" s="17"/>
      <c r="DV302" s="17"/>
      <c r="DW302" s="17"/>
      <c r="DX302" s="17"/>
      <c r="DY302" s="17"/>
      <c r="DZ302" s="17"/>
      <c r="EA302" s="17"/>
      <c r="EB302" s="17"/>
      <c r="EC302" s="17"/>
      <c r="ED302" s="17"/>
      <c r="EE302" s="17"/>
      <c r="EF302" s="17"/>
      <c r="EG302" s="17"/>
      <c r="EH302" s="17"/>
      <c r="EI302" s="17"/>
      <c r="EJ302" s="17"/>
      <c r="EK302" s="17"/>
      <c r="EL302" s="17"/>
      <c r="EM302" s="17"/>
      <c r="EN302" s="17"/>
      <c r="EO302" s="17"/>
      <c r="EP302" s="17"/>
      <c r="EQ302" s="17"/>
      <c r="ER302" s="17"/>
      <c r="ES302" s="17"/>
      <c r="ET302" s="17"/>
      <c r="EU302" s="17"/>
      <c r="EV302" s="17"/>
      <c r="EW302" s="17"/>
      <c r="EX302" s="17"/>
      <c r="EY302" s="17"/>
      <c r="EZ302" s="17"/>
      <c r="FA302" s="17"/>
      <c r="FB302" s="17"/>
      <c r="FC302" s="17"/>
      <c r="FD302" s="17"/>
      <c r="FE302" s="17"/>
      <c r="FF302" s="17"/>
      <c r="FG302" s="17"/>
      <c r="FH302" s="17"/>
      <c r="FI302" s="17"/>
      <c r="FJ302" s="17"/>
      <c r="FK302" s="17"/>
      <c r="FL302" s="17"/>
      <c r="FM302" s="17"/>
      <c r="FN302" s="17"/>
      <c r="FO302" s="17"/>
      <c r="FP302" s="17"/>
      <c r="FQ302" s="17"/>
      <c r="FR302" s="17"/>
      <c r="FS302" s="17"/>
      <c r="FT302" s="17"/>
      <c r="FU302" s="17"/>
      <c r="FV302" s="17"/>
      <c r="FW302" s="17"/>
      <c r="FX302" s="17"/>
      <c r="FY302" s="17"/>
      <c r="FZ302" s="17"/>
      <c r="GA302" s="17"/>
      <c r="GB302" s="17"/>
      <c r="GC302" s="17"/>
      <c r="GD302" s="17"/>
      <c r="GE302" s="17"/>
      <c r="GF302" s="17"/>
      <c r="GG302" s="17"/>
      <c r="GH302" s="17"/>
      <c r="GI302" s="17"/>
      <c r="GJ302" s="17"/>
      <c r="GK302" s="17"/>
      <c r="GL302" s="17"/>
      <c r="GM302" s="17"/>
      <c r="GN302" s="17"/>
      <c r="GO302" s="17"/>
      <c r="GP302" s="17"/>
      <c r="GQ302" s="17"/>
      <c r="GR302" s="17"/>
      <c r="GS302" s="17"/>
      <c r="GT302" s="17"/>
      <c r="GU302" s="17"/>
      <c r="GV302" s="17"/>
      <c r="GW302" s="17"/>
      <c r="GX302" s="17"/>
      <c r="GY302" s="17"/>
      <c r="GZ302" s="17"/>
      <c r="HA302" s="17"/>
      <c r="HB302" s="17"/>
      <c r="HC302" s="17"/>
      <c r="HD302" s="17"/>
      <c r="HE302" s="17"/>
      <c r="HF302" s="17"/>
      <c r="HG302" s="17"/>
      <c r="HH302" s="17"/>
      <c r="HI302" s="17"/>
      <c r="HJ302" s="17"/>
      <c r="HK302" s="17"/>
      <c r="HL302" s="17"/>
      <c r="HM302" s="17"/>
      <c r="HN302" s="17"/>
      <c r="HO302" s="17"/>
      <c r="HP302" s="17"/>
      <c r="HQ302" s="17"/>
      <c r="HR302" s="17"/>
      <c r="HS302" s="17"/>
      <c r="HT302" s="17"/>
      <c r="HU302" s="17"/>
    </row>
    <row r="303" spans="2:229" s="18" customFormat="1" x14ac:dyDescent="0.2">
      <c r="B303" s="108" t="s">
        <v>789</v>
      </c>
      <c r="C303" s="62" t="s">
        <v>1087</v>
      </c>
      <c r="D303" s="107" t="s">
        <v>5</v>
      </c>
      <c r="E303" s="107">
        <v>1</v>
      </c>
      <c r="F303" s="107" t="s">
        <v>153</v>
      </c>
      <c r="G303" s="107" t="s">
        <v>1104</v>
      </c>
      <c r="H303" s="15" t="s">
        <v>1081</v>
      </c>
      <c r="I303" s="16">
        <v>194.57</v>
      </c>
      <c r="J303" s="112">
        <f t="shared" si="67"/>
        <v>194.57</v>
      </c>
      <c r="K303" s="16"/>
      <c r="L303" s="16">
        <f t="shared" si="64"/>
        <v>0</v>
      </c>
      <c r="M303" s="122"/>
      <c r="N303" s="16">
        <f t="shared" si="65"/>
        <v>0</v>
      </c>
      <c r="O303" s="16"/>
      <c r="P303" s="16">
        <f t="shared" si="66"/>
        <v>0</v>
      </c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7"/>
      <c r="BB303" s="17"/>
      <c r="BC303" s="17"/>
      <c r="BD303" s="17"/>
      <c r="BE303" s="17"/>
      <c r="BF303" s="17"/>
      <c r="BG303" s="17"/>
      <c r="BH303" s="17"/>
      <c r="BI303" s="17"/>
      <c r="BJ303" s="17"/>
      <c r="BK303" s="17"/>
      <c r="BL303" s="17"/>
      <c r="BM303" s="17"/>
      <c r="BN303" s="17"/>
      <c r="BO303" s="17"/>
      <c r="BP303" s="17"/>
      <c r="BQ303" s="17"/>
      <c r="BR303" s="17"/>
      <c r="BS303" s="17"/>
      <c r="BT303" s="17"/>
      <c r="BU303" s="17"/>
      <c r="BV303" s="17"/>
      <c r="BW303" s="17"/>
      <c r="BX303" s="17"/>
      <c r="BY303" s="17"/>
      <c r="BZ303" s="17"/>
      <c r="CA303" s="17"/>
      <c r="CB303" s="17"/>
      <c r="CC303" s="17"/>
      <c r="CD303" s="17"/>
      <c r="CE303" s="17"/>
      <c r="CF303" s="17"/>
      <c r="CG303" s="17"/>
      <c r="CH303" s="17"/>
      <c r="CI303" s="17"/>
      <c r="CJ303" s="17"/>
      <c r="CK303" s="17"/>
      <c r="CL303" s="17"/>
      <c r="CM303" s="17"/>
      <c r="CN303" s="17"/>
      <c r="CO303" s="17"/>
      <c r="CP303" s="17"/>
      <c r="CQ303" s="17"/>
      <c r="CR303" s="17"/>
      <c r="CS303" s="17"/>
      <c r="CT303" s="17"/>
      <c r="CU303" s="17"/>
      <c r="CV303" s="17"/>
      <c r="CW303" s="17"/>
      <c r="CX303" s="17"/>
      <c r="CY303" s="17"/>
      <c r="CZ303" s="17"/>
      <c r="DA303" s="17"/>
      <c r="DB303" s="17"/>
      <c r="DC303" s="17"/>
      <c r="DD303" s="17"/>
      <c r="DE303" s="17"/>
      <c r="DF303" s="17"/>
      <c r="DG303" s="17"/>
      <c r="DH303" s="17"/>
      <c r="DI303" s="17"/>
      <c r="DJ303" s="17"/>
      <c r="DK303" s="17"/>
      <c r="DL303" s="17"/>
      <c r="DM303" s="17"/>
      <c r="DN303" s="17"/>
      <c r="DO303" s="17"/>
      <c r="DP303" s="17"/>
      <c r="DQ303" s="17"/>
      <c r="DR303" s="17"/>
      <c r="DS303" s="17"/>
      <c r="DT303" s="17"/>
      <c r="DU303" s="17"/>
      <c r="DV303" s="17"/>
      <c r="DW303" s="17"/>
      <c r="DX303" s="17"/>
      <c r="DY303" s="17"/>
      <c r="DZ303" s="17"/>
      <c r="EA303" s="17"/>
      <c r="EB303" s="17"/>
      <c r="EC303" s="17"/>
      <c r="ED303" s="17"/>
      <c r="EE303" s="17"/>
      <c r="EF303" s="17"/>
      <c r="EG303" s="17"/>
      <c r="EH303" s="17"/>
      <c r="EI303" s="17"/>
      <c r="EJ303" s="17"/>
      <c r="EK303" s="17"/>
      <c r="EL303" s="17"/>
      <c r="EM303" s="17"/>
      <c r="EN303" s="17"/>
      <c r="EO303" s="17"/>
      <c r="EP303" s="17"/>
      <c r="EQ303" s="17"/>
      <c r="ER303" s="17"/>
      <c r="ES303" s="17"/>
      <c r="ET303" s="17"/>
      <c r="EU303" s="17"/>
      <c r="EV303" s="17"/>
      <c r="EW303" s="17"/>
      <c r="EX303" s="17"/>
      <c r="EY303" s="17"/>
      <c r="EZ303" s="17"/>
      <c r="FA303" s="17"/>
      <c r="FB303" s="17"/>
      <c r="FC303" s="17"/>
      <c r="FD303" s="17"/>
      <c r="FE303" s="17"/>
      <c r="FF303" s="17"/>
      <c r="FG303" s="17"/>
      <c r="FH303" s="17"/>
      <c r="FI303" s="17"/>
      <c r="FJ303" s="17"/>
      <c r="FK303" s="17"/>
      <c r="FL303" s="17"/>
      <c r="FM303" s="17"/>
      <c r="FN303" s="17"/>
      <c r="FO303" s="17"/>
      <c r="FP303" s="17"/>
      <c r="FQ303" s="17"/>
      <c r="FR303" s="17"/>
      <c r="FS303" s="17"/>
      <c r="FT303" s="17"/>
      <c r="FU303" s="17"/>
      <c r="FV303" s="17"/>
      <c r="FW303" s="17"/>
      <c r="FX303" s="17"/>
      <c r="FY303" s="17"/>
      <c r="FZ303" s="17"/>
      <c r="GA303" s="17"/>
      <c r="GB303" s="17"/>
      <c r="GC303" s="17"/>
      <c r="GD303" s="17"/>
      <c r="GE303" s="17"/>
      <c r="GF303" s="17"/>
      <c r="GG303" s="17"/>
      <c r="GH303" s="17"/>
      <c r="GI303" s="17"/>
      <c r="GJ303" s="17"/>
      <c r="GK303" s="17"/>
      <c r="GL303" s="17"/>
      <c r="GM303" s="17"/>
      <c r="GN303" s="17"/>
      <c r="GO303" s="17"/>
      <c r="GP303" s="17"/>
      <c r="GQ303" s="17"/>
      <c r="GR303" s="17"/>
      <c r="GS303" s="17"/>
      <c r="GT303" s="17"/>
      <c r="GU303" s="17"/>
      <c r="GV303" s="17"/>
      <c r="GW303" s="17"/>
      <c r="GX303" s="17"/>
      <c r="GY303" s="17"/>
      <c r="GZ303" s="17"/>
      <c r="HA303" s="17"/>
      <c r="HB303" s="17"/>
      <c r="HC303" s="17"/>
      <c r="HD303" s="17"/>
      <c r="HE303" s="17"/>
      <c r="HF303" s="17"/>
      <c r="HG303" s="17"/>
      <c r="HH303" s="17"/>
      <c r="HI303" s="17"/>
      <c r="HJ303" s="17"/>
      <c r="HK303" s="17"/>
      <c r="HL303" s="17"/>
      <c r="HM303" s="17"/>
      <c r="HN303" s="17"/>
      <c r="HO303" s="17"/>
      <c r="HP303" s="17"/>
      <c r="HQ303" s="17"/>
      <c r="HR303" s="17"/>
      <c r="HS303" s="17"/>
      <c r="HT303" s="17"/>
      <c r="HU303" s="17"/>
    </row>
    <row r="304" spans="2:229" s="18" customFormat="1" x14ac:dyDescent="0.2">
      <c r="B304" s="108" t="s">
        <v>790</v>
      </c>
      <c r="C304" s="62" t="s">
        <v>1089</v>
      </c>
      <c r="D304" s="107" t="s">
        <v>5</v>
      </c>
      <c r="E304" s="107">
        <v>8</v>
      </c>
      <c r="F304" s="107" t="s">
        <v>153</v>
      </c>
      <c r="G304" s="107" t="s">
        <v>1104</v>
      </c>
      <c r="H304" s="15" t="s">
        <v>1082</v>
      </c>
      <c r="I304" s="16">
        <v>193.79</v>
      </c>
      <c r="J304" s="112">
        <f t="shared" si="67"/>
        <v>1550.32</v>
      </c>
      <c r="K304" s="16"/>
      <c r="L304" s="16">
        <f t="shared" si="64"/>
        <v>0</v>
      </c>
      <c r="M304" s="122"/>
      <c r="N304" s="16">
        <f t="shared" si="65"/>
        <v>0</v>
      </c>
      <c r="O304" s="16"/>
      <c r="P304" s="16">
        <f t="shared" si="66"/>
        <v>0</v>
      </c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7"/>
      <c r="BB304" s="17"/>
      <c r="BC304" s="17"/>
      <c r="BD304" s="17"/>
      <c r="BE304" s="17"/>
      <c r="BF304" s="17"/>
      <c r="BG304" s="17"/>
      <c r="BH304" s="17"/>
      <c r="BI304" s="17"/>
      <c r="BJ304" s="17"/>
      <c r="BK304" s="17"/>
      <c r="BL304" s="17"/>
      <c r="BM304" s="17"/>
      <c r="BN304" s="17"/>
      <c r="BO304" s="17"/>
      <c r="BP304" s="17"/>
      <c r="BQ304" s="17"/>
      <c r="BR304" s="17"/>
      <c r="BS304" s="17"/>
      <c r="BT304" s="17"/>
      <c r="BU304" s="17"/>
      <c r="BV304" s="17"/>
      <c r="BW304" s="17"/>
      <c r="BX304" s="17"/>
      <c r="BY304" s="17"/>
      <c r="BZ304" s="17"/>
      <c r="CA304" s="17"/>
      <c r="CB304" s="17"/>
      <c r="CC304" s="17"/>
      <c r="CD304" s="17"/>
      <c r="CE304" s="17"/>
      <c r="CF304" s="17"/>
      <c r="CG304" s="17"/>
      <c r="CH304" s="17"/>
      <c r="CI304" s="17"/>
      <c r="CJ304" s="17"/>
      <c r="CK304" s="17"/>
      <c r="CL304" s="17"/>
      <c r="CM304" s="17"/>
      <c r="CN304" s="17"/>
      <c r="CO304" s="17"/>
      <c r="CP304" s="17"/>
      <c r="CQ304" s="17"/>
      <c r="CR304" s="17"/>
      <c r="CS304" s="17"/>
      <c r="CT304" s="17"/>
      <c r="CU304" s="17"/>
      <c r="CV304" s="17"/>
      <c r="CW304" s="17"/>
      <c r="CX304" s="17"/>
      <c r="CY304" s="17"/>
      <c r="CZ304" s="17"/>
      <c r="DA304" s="17"/>
      <c r="DB304" s="17"/>
      <c r="DC304" s="17"/>
      <c r="DD304" s="17"/>
      <c r="DE304" s="17"/>
      <c r="DF304" s="17"/>
      <c r="DG304" s="17"/>
      <c r="DH304" s="17"/>
      <c r="DI304" s="17"/>
      <c r="DJ304" s="17"/>
      <c r="DK304" s="17"/>
      <c r="DL304" s="17"/>
      <c r="DM304" s="17"/>
      <c r="DN304" s="17"/>
      <c r="DO304" s="17"/>
      <c r="DP304" s="17"/>
      <c r="DQ304" s="17"/>
      <c r="DR304" s="17"/>
      <c r="DS304" s="17"/>
      <c r="DT304" s="17"/>
      <c r="DU304" s="17"/>
      <c r="DV304" s="17"/>
      <c r="DW304" s="17"/>
      <c r="DX304" s="17"/>
      <c r="DY304" s="17"/>
      <c r="DZ304" s="17"/>
      <c r="EA304" s="17"/>
      <c r="EB304" s="17"/>
      <c r="EC304" s="17"/>
      <c r="ED304" s="17"/>
      <c r="EE304" s="17"/>
      <c r="EF304" s="17"/>
      <c r="EG304" s="17"/>
      <c r="EH304" s="17"/>
      <c r="EI304" s="17"/>
      <c r="EJ304" s="17"/>
      <c r="EK304" s="17"/>
      <c r="EL304" s="17"/>
      <c r="EM304" s="17"/>
      <c r="EN304" s="17"/>
      <c r="EO304" s="17"/>
      <c r="EP304" s="17"/>
      <c r="EQ304" s="17"/>
      <c r="ER304" s="17"/>
      <c r="ES304" s="17"/>
      <c r="ET304" s="17"/>
      <c r="EU304" s="17"/>
      <c r="EV304" s="17"/>
      <c r="EW304" s="17"/>
      <c r="EX304" s="17"/>
      <c r="EY304" s="17"/>
      <c r="EZ304" s="17"/>
      <c r="FA304" s="17"/>
      <c r="FB304" s="17"/>
      <c r="FC304" s="17"/>
      <c r="FD304" s="17"/>
      <c r="FE304" s="17"/>
      <c r="FF304" s="17"/>
      <c r="FG304" s="17"/>
      <c r="FH304" s="17"/>
      <c r="FI304" s="17"/>
      <c r="FJ304" s="17"/>
      <c r="FK304" s="17"/>
      <c r="FL304" s="17"/>
      <c r="FM304" s="17"/>
      <c r="FN304" s="17"/>
      <c r="FO304" s="17"/>
      <c r="FP304" s="17"/>
      <c r="FQ304" s="17"/>
      <c r="FR304" s="17"/>
      <c r="FS304" s="17"/>
      <c r="FT304" s="17"/>
      <c r="FU304" s="17"/>
      <c r="FV304" s="17"/>
      <c r="FW304" s="17"/>
      <c r="FX304" s="17"/>
      <c r="FY304" s="17"/>
      <c r="FZ304" s="17"/>
      <c r="GA304" s="17"/>
      <c r="GB304" s="17"/>
      <c r="GC304" s="17"/>
      <c r="GD304" s="17"/>
      <c r="GE304" s="17"/>
      <c r="GF304" s="17"/>
      <c r="GG304" s="17"/>
      <c r="GH304" s="17"/>
      <c r="GI304" s="17"/>
      <c r="GJ304" s="17"/>
      <c r="GK304" s="17"/>
      <c r="GL304" s="17"/>
      <c r="GM304" s="17"/>
      <c r="GN304" s="17"/>
      <c r="GO304" s="17"/>
      <c r="GP304" s="17"/>
      <c r="GQ304" s="17"/>
      <c r="GR304" s="17"/>
      <c r="GS304" s="17"/>
      <c r="GT304" s="17"/>
      <c r="GU304" s="17"/>
      <c r="GV304" s="17"/>
      <c r="GW304" s="17"/>
      <c r="GX304" s="17"/>
      <c r="GY304" s="17"/>
      <c r="GZ304" s="17"/>
      <c r="HA304" s="17"/>
      <c r="HB304" s="17"/>
      <c r="HC304" s="17"/>
      <c r="HD304" s="17"/>
      <c r="HE304" s="17"/>
      <c r="HF304" s="17"/>
      <c r="HG304" s="17"/>
      <c r="HH304" s="17"/>
      <c r="HI304" s="17"/>
      <c r="HJ304" s="17"/>
      <c r="HK304" s="17"/>
      <c r="HL304" s="17"/>
      <c r="HM304" s="17"/>
      <c r="HN304" s="17"/>
      <c r="HO304" s="17"/>
      <c r="HP304" s="17"/>
      <c r="HQ304" s="17"/>
      <c r="HR304" s="17"/>
      <c r="HS304" s="17"/>
      <c r="HT304" s="17"/>
      <c r="HU304" s="17"/>
    </row>
    <row r="305" spans="2:229" s="18" customFormat="1" ht="22.5" x14ac:dyDescent="0.2">
      <c r="B305" s="108" t="s">
        <v>791</v>
      </c>
      <c r="C305" s="62" t="s">
        <v>1090</v>
      </c>
      <c r="D305" s="107" t="s">
        <v>5</v>
      </c>
      <c r="E305" s="107">
        <v>8</v>
      </c>
      <c r="F305" s="107" t="s">
        <v>153</v>
      </c>
      <c r="G305" s="107" t="s">
        <v>22</v>
      </c>
      <c r="H305" s="15" t="s">
        <v>1091</v>
      </c>
      <c r="I305" s="16">
        <v>227.02</v>
      </c>
      <c r="J305" s="112">
        <f t="shared" si="67"/>
        <v>1816.16</v>
      </c>
      <c r="K305" s="16"/>
      <c r="L305" s="16">
        <f t="shared" si="64"/>
        <v>0</v>
      </c>
      <c r="M305" s="122"/>
      <c r="N305" s="16">
        <f t="shared" si="65"/>
        <v>0</v>
      </c>
      <c r="O305" s="16"/>
      <c r="P305" s="16">
        <f t="shared" si="66"/>
        <v>0</v>
      </c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7"/>
      <c r="BB305" s="17"/>
      <c r="BC305" s="17"/>
      <c r="BD305" s="17"/>
      <c r="BE305" s="17"/>
      <c r="BF305" s="17"/>
      <c r="BG305" s="17"/>
      <c r="BH305" s="17"/>
      <c r="BI305" s="17"/>
      <c r="BJ305" s="17"/>
      <c r="BK305" s="17"/>
      <c r="BL305" s="17"/>
      <c r="BM305" s="17"/>
      <c r="BN305" s="17"/>
      <c r="BO305" s="17"/>
      <c r="BP305" s="17"/>
      <c r="BQ305" s="17"/>
      <c r="BR305" s="17"/>
      <c r="BS305" s="17"/>
      <c r="BT305" s="17"/>
      <c r="BU305" s="17"/>
      <c r="BV305" s="17"/>
      <c r="BW305" s="17"/>
      <c r="BX305" s="17"/>
      <c r="BY305" s="17"/>
      <c r="BZ305" s="17"/>
      <c r="CA305" s="17"/>
      <c r="CB305" s="17"/>
      <c r="CC305" s="17"/>
      <c r="CD305" s="17"/>
      <c r="CE305" s="17"/>
      <c r="CF305" s="17"/>
      <c r="CG305" s="17"/>
      <c r="CH305" s="17"/>
      <c r="CI305" s="17"/>
      <c r="CJ305" s="17"/>
      <c r="CK305" s="17"/>
      <c r="CL305" s="17"/>
      <c r="CM305" s="17"/>
      <c r="CN305" s="17"/>
      <c r="CO305" s="17"/>
      <c r="CP305" s="17"/>
      <c r="CQ305" s="17"/>
      <c r="CR305" s="17"/>
      <c r="CS305" s="17"/>
      <c r="CT305" s="17"/>
      <c r="CU305" s="17"/>
      <c r="CV305" s="17"/>
      <c r="CW305" s="17"/>
      <c r="CX305" s="17"/>
      <c r="CY305" s="17"/>
      <c r="CZ305" s="17"/>
      <c r="DA305" s="17"/>
      <c r="DB305" s="17"/>
      <c r="DC305" s="17"/>
      <c r="DD305" s="17"/>
      <c r="DE305" s="17"/>
      <c r="DF305" s="17"/>
      <c r="DG305" s="17"/>
      <c r="DH305" s="17"/>
      <c r="DI305" s="17"/>
      <c r="DJ305" s="17"/>
      <c r="DK305" s="17"/>
      <c r="DL305" s="17"/>
      <c r="DM305" s="17"/>
      <c r="DN305" s="17"/>
      <c r="DO305" s="17"/>
      <c r="DP305" s="17"/>
      <c r="DQ305" s="17"/>
      <c r="DR305" s="17"/>
      <c r="DS305" s="17"/>
      <c r="DT305" s="17"/>
      <c r="DU305" s="17"/>
      <c r="DV305" s="17"/>
      <c r="DW305" s="17"/>
      <c r="DX305" s="17"/>
      <c r="DY305" s="17"/>
      <c r="DZ305" s="17"/>
      <c r="EA305" s="17"/>
      <c r="EB305" s="17"/>
      <c r="EC305" s="17"/>
      <c r="ED305" s="17"/>
      <c r="EE305" s="17"/>
      <c r="EF305" s="17"/>
      <c r="EG305" s="17"/>
      <c r="EH305" s="17"/>
      <c r="EI305" s="17"/>
      <c r="EJ305" s="17"/>
      <c r="EK305" s="17"/>
      <c r="EL305" s="17"/>
      <c r="EM305" s="17"/>
      <c r="EN305" s="17"/>
      <c r="EO305" s="17"/>
      <c r="EP305" s="17"/>
      <c r="EQ305" s="17"/>
      <c r="ER305" s="17"/>
      <c r="ES305" s="17"/>
      <c r="ET305" s="17"/>
      <c r="EU305" s="17"/>
      <c r="EV305" s="17"/>
      <c r="EW305" s="17"/>
      <c r="EX305" s="17"/>
      <c r="EY305" s="17"/>
      <c r="EZ305" s="17"/>
      <c r="FA305" s="17"/>
      <c r="FB305" s="17"/>
      <c r="FC305" s="17"/>
      <c r="FD305" s="17"/>
      <c r="FE305" s="17"/>
      <c r="FF305" s="17"/>
      <c r="FG305" s="17"/>
      <c r="FH305" s="17"/>
      <c r="FI305" s="17"/>
      <c r="FJ305" s="17"/>
      <c r="FK305" s="17"/>
      <c r="FL305" s="17"/>
      <c r="FM305" s="17"/>
      <c r="FN305" s="17"/>
      <c r="FO305" s="17"/>
      <c r="FP305" s="17"/>
      <c r="FQ305" s="17"/>
      <c r="FR305" s="17"/>
      <c r="FS305" s="17"/>
      <c r="FT305" s="17"/>
      <c r="FU305" s="17"/>
      <c r="FV305" s="17"/>
      <c r="FW305" s="17"/>
      <c r="FX305" s="17"/>
      <c r="FY305" s="17"/>
      <c r="FZ305" s="17"/>
      <c r="GA305" s="17"/>
      <c r="GB305" s="17"/>
      <c r="GC305" s="17"/>
      <c r="GD305" s="17"/>
      <c r="GE305" s="17"/>
      <c r="GF305" s="17"/>
      <c r="GG305" s="17"/>
      <c r="GH305" s="17"/>
      <c r="GI305" s="17"/>
      <c r="GJ305" s="17"/>
      <c r="GK305" s="17"/>
      <c r="GL305" s="17"/>
      <c r="GM305" s="17"/>
      <c r="GN305" s="17"/>
      <c r="GO305" s="17"/>
      <c r="GP305" s="17"/>
      <c r="GQ305" s="17"/>
      <c r="GR305" s="17"/>
      <c r="GS305" s="17"/>
      <c r="GT305" s="17"/>
      <c r="GU305" s="17"/>
      <c r="GV305" s="17"/>
      <c r="GW305" s="17"/>
      <c r="GX305" s="17"/>
      <c r="GY305" s="17"/>
      <c r="GZ305" s="17"/>
      <c r="HA305" s="17"/>
      <c r="HB305" s="17"/>
      <c r="HC305" s="17"/>
      <c r="HD305" s="17"/>
      <c r="HE305" s="17"/>
      <c r="HF305" s="17"/>
      <c r="HG305" s="17"/>
      <c r="HH305" s="17"/>
      <c r="HI305" s="17"/>
      <c r="HJ305" s="17"/>
      <c r="HK305" s="17"/>
      <c r="HL305" s="17"/>
      <c r="HM305" s="17"/>
      <c r="HN305" s="17"/>
      <c r="HO305" s="17"/>
      <c r="HP305" s="17"/>
      <c r="HQ305" s="17"/>
      <c r="HR305" s="17"/>
      <c r="HS305" s="17"/>
      <c r="HT305" s="17"/>
      <c r="HU305" s="17"/>
    </row>
    <row r="306" spans="2:229" s="18" customFormat="1" ht="33.75" x14ac:dyDescent="0.2">
      <c r="B306" s="101" t="s">
        <v>792</v>
      </c>
      <c r="C306" s="62" t="s">
        <v>751</v>
      </c>
      <c r="D306" s="66" t="s">
        <v>5</v>
      </c>
      <c r="E306" s="66">
        <v>100</v>
      </c>
      <c r="F306" s="66" t="s">
        <v>160</v>
      </c>
      <c r="G306" s="66" t="s">
        <v>22</v>
      </c>
      <c r="H306" s="15" t="s">
        <v>752</v>
      </c>
      <c r="I306" s="16">
        <v>88.81</v>
      </c>
      <c r="J306" s="112">
        <f t="shared" si="67"/>
        <v>8881</v>
      </c>
      <c r="K306" s="16"/>
      <c r="L306" s="16">
        <f t="shared" si="64"/>
        <v>0</v>
      </c>
      <c r="M306" s="122"/>
      <c r="N306" s="16">
        <f t="shared" si="65"/>
        <v>0</v>
      </c>
      <c r="O306" s="16"/>
      <c r="P306" s="16">
        <f t="shared" si="66"/>
        <v>0</v>
      </c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7"/>
      <c r="BB306" s="17"/>
      <c r="BC306" s="17"/>
      <c r="BD306" s="17"/>
      <c r="BE306" s="17"/>
      <c r="BF306" s="17"/>
      <c r="BG306" s="17"/>
      <c r="BH306" s="17"/>
      <c r="BI306" s="17"/>
      <c r="BJ306" s="17"/>
      <c r="BK306" s="17"/>
      <c r="BL306" s="17"/>
      <c r="BM306" s="17"/>
      <c r="BN306" s="17"/>
      <c r="BO306" s="17"/>
      <c r="BP306" s="17"/>
      <c r="BQ306" s="17"/>
      <c r="BR306" s="17"/>
      <c r="BS306" s="17"/>
      <c r="BT306" s="17"/>
      <c r="BU306" s="17"/>
      <c r="BV306" s="17"/>
      <c r="BW306" s="17"/>
      <c r="BX306" s="17"/>
      <c r="BY306" s="17"/>
      <c r="BZ306" s="17"/>
      <c r="CA306" s="17"/>
      <c r="CB306" s="17"/>
      <c r="CC306" s="17"/>
      <c r="CD306" s="17"/>
      <c r="CE306" s="17"/>
      <c r="CF306" s="17"/>
      <c r="CG306" s="17"/>
      <c r="CH306" s="17"/>
      <c r="CI306" s="17"/>
      <c r="CJ306" s="17"/>
      <c r="CK306" s="17"/>
      <c r="CL306" s="17"/>
      <c r="CM306" s="17"/>
      <c r="CN306" s="17"/>
      <c r="CO306" s="17"/>
      <c r="CP306" s="17"/>
      <c r="CQ306" s="17"/>
      <c r="CR306" s="17"/>
      <c r="CS306" s="17"/>
      <c r="CT306" s="17"/>
      <c r="CU306" s="17"/>
      <c r="CV306" s="17"/>
      <c r="CW306" s="17"/>
      <c r="CX306" s="17"/>
      <c r="CY306" s="17"/>
      <c r="CZ306" s="17"/>
      <c r="DA306" s="17"/>
      <c r="DB306" s="17"/>
      <c r="DC306" s="17"/>
      <c r="DD306" s="17"/>
      <c r="DE306" s="17"/>
      <c r="DF306" s="17"/>
      <c r="DG306" s="17"/>
      <c r="DH306" s="17"/>
      <c r="DI306" s="17"/>
      <c r="DJ306" s="17"/>
      <c r="DK306" s="17"/>
      <c r="DL306" s="17"/>
      <c r="DM306" s="17"/>
      <c r="DN306" s="17"/>
      <c r="DO306" s="17"/>
      <c r="DP306" s="17"/>
      <c r="DQ306" s="17"/>
      <c r="DR306" s="17"/>
      <c r="DS306" s="17"/>
      <c r="DT306" s="17"/>
      <c r="DU306" s="17"/>
      <c r="DV306" s="17"/>
      <c r="DW306" s="17"/>
      <c r="DX306" s="17"/>
      <c r="DY306" s="17"/>
      <c r="DZ306" s="17"/>
      <c r="EA306" s="17"/>
      <c r="EB306" s="17"/>
      <c r="EC306" s="17"/>
      <c r="ED306" s="17"/>
      <c r="EE306" s="17"/>
      <c r="EF306" s="17"/>
      <c r="EG306" s="17"/>
      <c r="EH306" s="17"/>
      <c r="EI306" s="17"/>
      <c r="EJ306" s="17"/>
      <c r="EK306" s="17"/>
      <c r="EL306" s="17"/>
      <c r="EM306" s="17"/>
      <c r="EN306" s="17"/>
      <c r="EO306" s="17"/>
      <c r="EP306" s="17"/>
      <c r="EQ306" s="17"/>
      <c r="ER306" s="17"/>
      <c r="ES306" s="17"/>
      <c r="ET306" s="17"/>
      <c r="EU306" s="17"/>
      <c r="EV306" s="17"/>
      <c r="EW306" s="17"/>
      <c r="EX306" s="17"/>
      <c r="EY306" s="17"/>
      <c r="EZ306" s="17"/>
      <c r="FA306" s="17"/>
      <c r="FB306" s="17"/>
      <c r="FC306" s="17"/>
      <c r="FD306" s="17"/>
      <c r="FE306" s="17"/>
      <c r="FF306" s="17"/>
      <c r="FG306" s="17"/>
      <c r="FH306" s="17"/>
      <c r="FI306" s="17"/>
      <c r="FJ306" s="17"/>
      <c r="FK306" s="17"/>
      <c r="FL306" s="17"/>
      <c r="FM306" s="17"/>
      <c r="FN306" s="17"/>
      <c r="FO306" s="17"/>
      <c r="FP306" s="17"/>
      <c r="FQ306" s="17"/>
      <c r="FR306" s="17"/>
      <c r="FS306" s="17"/>
      <c r="FT306" s="17"/>
      <c r="FU306" s="17"/>
      <c r="FV306" s="17"/>
      <c r="FW306" s="17"/>
      <c r="FX306" s="17"/>
      <c r="FY306" s="17"/>
      <c r="FZ306" s="17"/>
      <c r="GA306" s="17"/>
      <c r="GB306" s="17"/>
      <c r="GC306" s="17"/>
      <c r="GD306" s="17"/>
      <c r="GE306" s="17"/>
      <c r="GF306" s="17"/>
      <c r="GG306" s="17"/>
      <c r="GH306" s="17"/>
      <c r="GI306" s="17"/>
      <c r="GJ306" s="17"/>
      <c r="GK306" s="17"/>
      <c r="GL306" s="17"/>
      <c r="GM306" s="17"/>
      <c r="GN306" s="17"/>
      <c r="GO306" s="17"/>
      <c r="GP306" s="17"/>
      <c r="GQ306" s="17"/>
      <c r="GR306" s="17"/>
      <c r="GS306" s="17"/>
      <c r="GT306" s="17"/>
      <c r="GU306" s="17"/>
      <c r="GV306" s="17"/>
      <c r="GW306" s="17"/>
      <c r="GX306" s="17"/>
      <c r="GY306" s="17"/>
      <c r="GZ306" s="17"/>
      <c r="HA306" s="17"/>
      <c r="HB306" s="17"/>
      <c r="HC306" s="17"/>
      <c r="HD306" s="17"/>
      <c r="HE306" s="17"/>
      <c r="HF306" s="17"/>
      <c r="HG306" s="17"/>
      <c r="HH306" s="17"/>
      <c r="HI306" s="17"/>
      <c r="HJ306" s="17"/>
      <c r="HK306" s="17"/>
      <c r="HL306" s="17"/>
      <c r="HM306" s="17"/>
      <c r="HN306" s="17"/>
      <c r="HO306" s="17"/>
      <c r="HP306" s="17"/>
      <c r="HQ306" s="17"/>
      <c r="HR306" s="17"/>
      <c r="HS306" s="17"/>
      <c r="HT306" s="17"/>
      <c r="HU306" s="17"/>
    </row>
    <row r="307" spans="2:229" s="18" customFormat="1" ht="33.75" x14ac:dyDescent="0.2">
      <c r="B307" s="101" t="s">
        <v>793</v>
      </c>
      <c r="C307" s="62" t="s">
        <v>753</v>
      </c>
      <c r="D307" s="66" t="s">
        <v>5</v>
      </c>
      <c r="E307" s="66">
        <v>15</v>
      </c>
      <c r="F307" s="66" t="s">
        <v>160</v>
      </c>
      <c r="G307" s="66" t="s">
        <v>22</v>
      </c>
      <c r="H307" s="15" t="s">
        <v>223</v>
      </c>
      <c r="I307" s="16">
        <v>54.64</v>
      </c>
      <c r="J307" s="112">
        <f t="shared" si="67"/>
        <v>819.6</v>
      </c>
      <c r="K307" s="16"/>
      <c r="L307" s="16">
        <f t="shared" si="64"/>
        <v>0</v>
      </c>
      <c r="M307" s="122"/>
      <c r="N307" s="16">
        <f t="shared" si="65"/>
        <v>0</v>
      </c>
      <c r="O307" s="16"/>
      <c r="P307" s="16">
        <f t="shared" si="66"/>
        <v>0</v>
      </c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  <c r="DA307" s="17"/>
      <c r="DB307" s="17"/>
      <c r="DC307" s="17"/>
      <c r="DD307" s="17"/>
      <c r="DE307" s="17"/>
      <c r="DF307" s="17"/>
      <c r="DG307" s="17"/>
      <c r="DH307" s="17"/>
      <c r="DI307" s="17"/>
      <c r="DJ307" s="17"/>
      <c r="DK307" s="17"/>
      <c r="DL307" s="17"/>
      <c r="DM307" s="17"/>
      <c r="DN307" s="17"/>
      <c r="DO307" s="17"/>
      <c r="DP307" s="17"/>
      <c r="DQ307" s="17"/>
      <c r="DR307" s="17"/>
      <c r="DS307" s="17"/>
      <c r="DT307" s="17"/>
      <c r="DU307" s="17"/>
      <c r="DV307" s="17"/>
      <c r="DW307" s="17"/>
      <c r="DX307" s="17"/>
      <c r="DY307" s="17"/>
      <c r="DZ307" s="17"/>
      <c r="EA307" s="17"/>
      <c r="EB307" s="17"/>
      <c r="EC307" s="17"/>
      <c r="ED307" s="17"/>
      <c r="EE307" s="17"/>
      <c r="EF307" s="17"/>
      <c r="EG307" s="17"/>
      <c r="EH307" s="17"/>
      <c r="EI307" s="17"/>
      <c r="EJ307" s="17"/>
      <c r="EK307" s="17"/>
      <c r="EL307" s="17"/>
      <c r="EM307" s="17"/>
      <c r="EN307" s="17"/>
      <c r="EO307" s="17"/>
      <c r="EP307" s="17"/>
      <c r="EQ307" s="17"/>
      <c r="ER307" s="17"/>
      <c r="ES307" s="17"/>
      <c r="ET307" s="17"/>
      <c r="EU307" s="17"/>
      <c r="EV307" s="17"/>
      <c r="EW307" s="17"/>
      <c r="EX307" s="17"/>
      <c r="EY307" s="17"/>
      <c r="EZ307" s="17"/>
      <c r="FA307" s="17"/>
      <c r="FB307" s="17"/>
      <c r="FC307" s="17"/>
      <c r="FD307" s="17"/>
      <c r="FE307" s="17"/>
      <c r="FF307" s="17"/>
      <c r="FG307" s="17"/>
      <c r="FH307" s="17"/>
      <c r="FI307" s="17"/>
      <c r="FJ307" s="17"/>
      <c r="FK307" s="17"/>
      <c r="FL307" s="17"/>
      <c r="FM307" s="17"/>
      <c r="FN307" s="17"/>
      <c r="FO307" s="17"/>
      <c r="FP307" s="17"/>
      <c r="FQ307" s="17"/>
      <c r="FR307" s="17"/>
      <c r="FS307" s="17"/>
      <c r="FT307" s="17"/>
      <c r="FU307" s="17"/>
      <c r="FV307" s="17"/>
      <c r="FW307" s="17"/>
      <c r="FX307" s="17"/>
      <c r="FY307" s="17"/>
      <c r="FZ307" s="17"/>
      <c r="GA307" s="17"/>
      <c r="GB307" s="17"/>
      <c r="GC307" s="17"/>
      <c r="GD307" s="17"/>
      <c r="GE307" s="17"/>
      <c r="GF307" s="17"/>
      <c r="GG307" s="17"/>
      <c r="GH307" s="17"/>
      <c r="GI307" s="17"/>
      <c r="GJ307" s="17"/>
      <c r="GK307" s="17"/>
      <c r="GL307" s="17"/>
      <c r="GM307" s="17"/>
      <c r="GN307" s="17"/>
      <c r="GO307" s="17"/>
      <c r="GP307" s="17"/>
      <c r="GQ307" s="17"/>
      <c r="GR307" s="17"/>
      <c r="GS307" s="17"/>
      <c r="GT307" s="17"/>
      <c r="GU307" s="17"/>
      <c r="GV307" s="17"/>
      <c r="GW307" s="17"/>
      <c r="GX307" s="17"/>
      <c r="GY307" s="17"/>
      <c r="GZ307" s="17"/>
      <c r="HA307" s="17"/>
      <c r="HB307" s="17"/>
      <c r="HC307" s="17"/>
      <c r="HD307" s="17"/>
      <c r="HE307" s="17"/>
      <c r="HF307" s="17"/>
      <c r="HG307" s="17"/>
      <c r="HH307" s="17"/>
      <c r="HI307" s="17"/>
      <c r="HJ307" s="17"/>
      <c r="HK307" s="17"/>
      <c r="HL307" s="17"/>
      <c r="HM307" s="17"/>
      <c r="HN307" s="17"/>
      <c r="HO307" s="17"/>
      <c r="HP307" s="17"/>
      <c r="HQ307" s="17"/>
      <c r="HR307" s="17"/>
      <c r="HS307" s="17"/>
      <c r="HT307" s="17"/>
      <c r="HU307" s="17"/>
    </row>
    <row r="308" spans="2:229" s="18" customFormat="1" ht="33.75" x14ac:dyDescent="0.2">
      <c r="B308" s="101" t="s">
        <v>794</v>
      </c>
      <c r="C308" s="35" t="s">
        <v>754</v>
      </c>
      <c r="D308" s="66" t="s">
        <v>5</v>
      </c>
      <c r="E308" s="56">
        <v>720</v>
      </c>
      <c r="F308" s="66" t="s">
        <v>160</v>
      </c>
      <c r="G308" s="66" t="s">
        <v>22</v>
      </c>
      <c r="H308" s="15" t="s">
        <v>755</v>
      </c>
      <c r="I308" s="16">
        <v>21.21</v>
      </c>
      <c r="J308" s="112">
        <f t="shared" si="67"/>
        <v>15271.2</v>
      </c>
      <c r="K308" s="16"/>
      <c r="L308" s="16">
        <f t="shared" si="64"/>
        <v>0</v>
      </c>
      <c r="M308" s="122"/>
      <c r="N308" s="16">
        <f t="shared" si="65"/>
        <v>0</v>
      </c>
      <c r="O308" s="16"/>
      <c r="P308" s="16">
        <f t="shared" si="66"/>
        <v>0</v>
      </c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7"/>
      <c r="BB308" s="17"/>
      <c r="BC308" s="17"/>
      <c r="BD308" s="17"/>
      <c r="BE308" s="17"/>
      <c r="BF308" s="17"/>
      <c r="BG308" s="17"/>
      <c r="BH308" s="17"/>
      <c r="BI308" s="17"/>
      <c r="BJ308" s="17"/>
      <c r="BK308" s="17"/>
      <c r="BL308" s="17"/>
      <c r="BM308" s="17"/>
      <c r="BN308" s="17"/>
      <c r="BO308" s="17"/>
      <c r="BP308" s="17"/>
      <c r="BQ308" s="17"/>
      <c r="BR308" s="17"/>
      <c r="BS308" s="17"/>
      <c r="BT308" s="17"/>
      <c r="BU308" s="17"/>
      <c r="BV308" s="17"/>
      <c r="BW308" s="17"/>
      <c r="BX308" s="17"/>
      <c r="BY308" s="17"/>
      <c r="BZ308" s="17"/>
      <c r="CA308" s="17"/>
      <c r="CB308" s="17"/>
      <c r="CC308" s="17"/>
      <c r="CD308" s="17"/>
      <c r="CE308" s="17"/>
      <c r="CF308" s="17"/>
      <c r="CG308" s="17"/>
      <c r="CH308" s="17"/>
      <c r="CI308" s="17"/>
      <c r="CJ308" s="17"/>
      <c r="CK308" s="17"/>
      <c r="CL308" s="17"/>
      <c r="CM308" s="17"/>
      <c r="CN308" s="17"/>
      <c r="CO308" s="17"/>
      <c r="CP308" s="17"/>
      <c r="CQ308" s="17"/>
      <c r="CR308" s="17"/>
      <c r="CS308" s="17"/>
      <c r="CT308" s="17"/>
      <c r="CU308" s="17"/>
      <c r="CV308" s="17"/>
      <c r="CW308" s="17"/>
      <c r="CX308" s="17"/>
      <c r="CY308" s="17"/>
      <c r="CZ308" s="17"/>
      <c r="DA308" s="17"/>
      <c r="DB308" s="17"/>
      <c r="DC308" s="17"/>
      <c r="DD308" s="17"/>
      <c r="DE308" s="17"/>
      <c r="DF308" s="17"/>
      <c r="DG308" s="17"/>
      <c r="DH308" s="17"/>
      <c r="DI308" s="17"/>
      <c r="DJ308" s="17"/>
      <c r="DK308" s="17"/>
      <c r="DL308" s="17"/>
      <c r="DM308" s="17"/>
      <c r="DN308" s="17"/>
      <c r="DO308" s="17"/>
      <c r="DP308" s="17"/>
      <c r="DQ308" s="17"/>
      <c r="DR308" s="17"/>
      <c r="DS308" s="17"/>
      <c r="DT308" s="17"/>
      <c r="DU308" s="17"/>
      <c r="DV308" s="17"/>
      <c r="DW308" s="17"/>
      <c r="DX308" s="17"/>
      <c r="DY308" s="17"/>
      <c r="DZ308" s="17"/>
      <c r="EA308" s="17"/>
      <c r="EB308" s="17"/>
      <c r="EC308" s="17"/>
      <c r="ED308" s="17"/>
      <c r="EE308" s="17"/>
      <c r="EF308" s="17"/>
      <c r="EG308" s="17"/>
      <c r="EH308" s="17"/>
      <c r="EI308" s="17"/>
      <c r="EJ308" s="17"/>
      <c r="EK308" s="17"/>
      <c r="EL308" s="17"/>
      <c r="EM308" s="17"/>
      <c r="EN308" s="17"/>
      <c r="EO308" s="17"/>
      <c r="EP308" s="17"/>
      <c r="EQ308" s="17"/>
      <c r="ER308" s="17"/>
      <c r="ES308" s="17"/>
      <c r="ET308" s="17"/>
      <c r="EU308" s="17"/>
      <c r="EV308" s="17"/>
      <c r="EW308" s="17"/>
      <c r="EX308" s="17"/>
      <c r="EY308" s="17"/>
      <c r="EZ308" s="17"/>
      <c r="FA308" s="17"/>
      <c r="FB308" s="17"/>
      <c r="FC308" s="17"/>
      <c r="FD308" s="17"/>
      <c r="FE308" s="17"/>
      <c r="FF308" s="17"/>
      <c r="FG308" s="17"/>
      <c r="FH308" s="17"/>
      <c r="FI308" s="17"/>
      <c r="FJ308" s="17"/>
      <c r="FK308" s="17"/>
      <c r="FL308" s="17"/>
      <c r="FM308" s="17"/>
      <c r="FN308" s="17"/>
      <c r="FO308" s="17"/>
      <c r="FP308" s="17"/>
      <c r="FQ308" s="17"/>
      <c r="FR308" s="17"/>
      <c r="FS308" s="17"/>
      <c r="FT308" s="17"/>
      <c r="FU308" s="17"/>
      <c r="FV308" s="17"/>
      <c r="FW308" s="17"/>
      <c r="FX308" s="17"/>
      <c r="FY308" s="17"/>
      <c r="FZ308" s="17"/>
      <c r="GA308" s="17"/>
      <c r="GB308" s="17"/>
      <c r="GC308" s="17"/>
      <c r="GD308" s="17"/>
      <c r="GE308" s="17"/>
      <c r="GF308" s="17"/>
      <c r="GG308" s="17"/>
      <c r="GH308" s="17"/>
      <c r="GI308" s="17"/>
      <c r="GJ308" s="17"/>
      <c r="GK308" s="17"/>
      <c r="GL308" s="17"/>
      <c r="GM308" s="17"/>
      <c r="GN308" s="17"/>
      <c r="GO308" s="17"/>
      <c r="GP308" s="17"/>
      <c r="GQ308" s="17"/>
      <c r="GR308" s="17"/>
      <c r="GS308" s="17"/>
      <c r="GT308" s="17"/>
      <c r="GU308" s="17"/>
      <c r="GV308" s="17"/>
      <c r="GW308" s="17"/>
      <c r="GX308" s="17"/>
      <c r="GY308" s="17"/>
      <c r="GZ308" s="17"/>
      <c r="HA308" s="17"/>
      <c r="HB308" s="17"/>
      <c r="HC308" s="17"/>
      <c r="HD308" s="17"/>
      <c r="HE308" s="17"/>
      <c r="HF308" s="17"/>
      <c r="HG308" s="17"/>
      <c r="HH308" s="17"/>
      <c r="HI308" s="17"/>
      <c r="HJ308" s="17"/>
      <c r="HK308" s="17"/>
      <c r="HL308" s="17"/>
      <c r="HM308" s="17"/>
      <c r="HN308" s="17"/>
      <c r="HO308" s="17"/>
      <c r="HP308" s="17"/>
      <c r="HQ308" s="17"/>
      <c r="HR308" s="17"/>
      <c r="HS308" s="17"/>
      <c r="HT308" s="17"/>
      <c r="HU308" s="17"/>
    </row>
    <row r="309" spans="2:229" s="18" customFormat="1" ht="33.75" x14ac:dyDescent="0.2">
      <c r="B309" s="101" t="s">
        <v>795</v>
      </c>
      <c r="C309" s="62" t="s">
        <v>756</v>
      </c>
      <c r="D309" s="66" t="s">
        <v>5</v>
      </c>
      <c r="E309" s="56">
        <v>260</v>
      </c>
      <c r="F309" s="66" t="s">
        <v>160</v>
      </c>
      <c r="G309" s="66" t="s">
        <v>22</v>
      </c>
      <c r="H309" s="15" t="s">
        <v>250</v>
      </c>
      <c r="I309" s="16">
        <v>14.16</v>
      </c>
      <c r="J309" s="112">
        <f t="shared" si="67"/>
        <v>3681.6</v>
      </c>
      <c r="K309" s="16"/>
      <c r="L309" s="16">
        <f t="shared" si="64"/>
        <v>0</v>
      </c>
      <c r="M309" s="122"/>
      <c r="N309" s="16">
        <f t="shared" si="65"/>
        <v>0</v>
      </c>
      <c r="O309" s="16"/>
      <c r="P309" s="16">
        <f t="shared" si="66"/>
        <v>0</v>
      </c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7"/>
      <c r="BB309" s="17"/>
      <c r="BC309" s="17"/>
      <c r="BD309" s="17"/>
      <c r="BE309" s="17"/>
      <c r="BF309" s="17"/>
      <c r="BG309" s="17"/>
      <c r="BH309" s="17"/>
      <c r="BI309" s="17"/>
      <c r="BJ309" s="17"/>
      <c r="BK309" s="17"/>
      <c r="BL309" s="17"/>
      <c r="BM309" s="17"/>
      <c r="BN309" s="17"/>
      <c r="BO309" s="17"/>
      <c r="BP309" s="17"/>
      <c r="BQ309" s="17"/>
      <c r="BR309" s="17"/>
      <c r="BS309" s="17"/>
      <c r="BT309" s="17"/>
      <c r="BU309" s="17"/>
      <c r="BV309" s="17"/>
      <c r="BW309" s="17"/>
      <c r="BX309" s="17"/>
      <c r="BY309" s="17"/>
      <c r="BZ309" s="17"/>
      <c r="CA309" s="17"/>
      <c r="CB309" s="17"/>
      <c r="CC309" s="17"/>
      <c r="CD309" s="17"/>
      <c r="CE309" s="17"/>
      <c r="CF309" s="17"/>
      <c r="CG309" s="17"/>
      <c r="CH309" s="17"/>
      <c r="CI309" s="17"/>
      <c r="CJ309" s="17"/>
      <c r="CK309" s="17"/>
      <c r="CL309" s="17"/>
      <c r="CM309" s="17"/>
      <c r="CN309" s="17"/>
      <c r="CO309" s="17"/>
      <c r="CP309" s="17"/>
      <c r="CQ309" s="17"/>
      <c r="CR309" s="17"/>
      <c r="CS309" s="17"/>
      <c r="CT309" s="17"/>
      <c r="CU309" s="17"/>
      <c r="CV309" s="17"/>
      <c r="CW309" s="17"/>
      <c r="CX309" s="17"/>
      <c r="CY309" s="17"/>
      <c r="CZ309" s="17"/>
      <c r="DA309" s="17"/>
      <c r="DB309" s="17"/>
      <c r="DC309" s="17"/>
      <c r="DD309" s="17"/>
      <c r="DE309" s="17"/>
      <c r="DF309" s="17"/>
      <c r="DG309" s="17"/>
      <c r="DH309" s="17"/>
      <c r="DI309" s="17"/>
      <c r="DJ309" s="17"/>
      <c r="DK309" s="17"/>
      <c r="DL309" s="17"/>
      <c r="DM309" s="17"/>
      <c r="DN309" s="17"/>
      <c r="DO309" s="17"/>
      <c r="DP309" s="17"/>
      <c r="DQ309" s="17"/>
      <c r="DR309" s="17"/>
      <c r="DS309" s="17"/>
      <c r="DT309" s="17"/>
      <c r="DU309" s="17"/>
      <c r="DV309" s="17"/>
      <c r="DW309" s="17"/>
      <c r="DX309" s="17"/>
      <c r="DY309" s="17"/>
      <c r="DZ309" s="17"/>
      <c r="EA309" s="17"/>
      <c r="EB309" s="17"/>
      <c r="EC309" s="17"/>
      <c r="ED309" s="17"/>
      <c r="EE309" s="17"/>
      <c r="EF309" s="17"/>
      <c r="EG309" s="17"/>
      <c r="EH309" s="17"/>
      <c r="EI309" s="17"/>
      <c r="EJ309" s="17"/>
      <c r="EK309" s="17"/>
      <c r="EL309" s="17"/>
      <c r="EM309" s="17"/>
      <c r="EN309" s="17"/>
      <c r="EO309" s="17"/>
      <c r="EP309" s="17"/>
      <c r="EQ309" s="17"/>
      <c r="ER309" s="17"/>
      <c r="ES309" s="17"/>
      <c r="ET309" s="17"/>
      <c r="EU309" s="17"/>
      <c r="EV309" s="17"/>
      <c r="EW309" s="17"/>
      <c r="EX309" s="17"/>
      <c r="EY309" s="17"/>
      <c r="EZ309" s="17"/>
      <c r="FA309" s="17"/>
      <c r="FB309" s="17"/>
      <c r="FC309" s="17"/>
      <c r="FD309" s="17"/>
      <c r="FE309" s="17"/>
      <c r="FF309" s="17"/>
      <c r="FG309" s="17"/>
      <c r="FH309" s="17"/>
      <c r="FI309" s="17"/>
      <c r="FJ309" s="17"/>
      <c r="FK309" s="17"/>
      <c r="FL309" s="17"/>
      <c r="FM309" s="17"/>
      <c r="FN309" s="17"/>
      <c r="FO309" s="17"/>
      <c r="FP309" s="17"/>
      <c r="FQ309" s="17"/>
      <c r="FR309" s="17"/>
      <c r="FS309" s="17"/>
      <c r="FT309" s="17"/>
      <c r="FU309" s="17"/>
      <c r="FV309" s="17"/>
      <c r="FW309" s="17"/>
      <c r="FX309" s="17"/>
      <c r="FY309" s="17"/>
      <c r="FZ309" s="17"/>
      <c r="GA309" s="17"/>
      <c r="GB309" s="17"/>
      <c r="GC309" s="17"/>
      <c r="GD309" s="17"/>
      <c r="GE309" s="17"/>
      <c r="GF309" s="17"/>
      <c r="GG309" s="17"/>
      <c r="GH309" s="17"/>
      <c r="GI309" s="17"/>
      <c r="GJ309" s="17"/>
      <c r="GK309" s="17"/>
      <c r="GL309" s="17"/>
      <c r="GM309" s="17"/>
      <c r="GN309" s="17"/>
      <c r="GO309" s="17"/>
      <c r="GP309" s="17"/>
      <c r="GQ309" s="17"/>
      <c r="GR309" s="17"/>
      <c r="GS309" s="17"/>
      <c r="GT309" s="17"/>
      <c r="GU309" s="17"/>
      <c r="GV309" s="17"/>
      <c r="GW309" s="17"/>
      <c r="GX309" s="17"/>
      <c r="GY309" s="17"/>
      <c r="GZ309" s="17"/>
      <c r="HA309" s="17"/>
      <c r="HB309" s="17"/>
      <c r="HC309" s="17"/>
      <c r="HD309" s="17"/>
      <c r="HE309" s="17"/>
      <c r="HF309" s="17"/>
      <c r="HG309" s="17"/>
      <c r="HH309" s="17"/>
      <c r="HI309" s="17"/>
      <c r="HJ309" s="17"/>
      <c r="HK309" s="17"/>
      <c r="HL309" s="17"/>
      <c r="HM309" s="17"/>
      <c r="HN309" s="17"/>
      <c r="HO309" s="17"/>
      <c r="HP309" s="17"/>
      <c r="HQ309" s="17"/>
      <c r="HR309" s="17"/>
      <c r="HS309" s="17"/>
      <c r="HT309" s="17"/>
      <c r="HU309" s="17"/>
    </row>
    <row r="310" spans="2:229" s="18" customFormat="1" ht="33.75" x14ac:dyDescent="0.2">
      <c r="B310" s="101" t="s">
        <v>796</v>
      </c>
      <c r="C310" s="62" t="s">
        <v>757</v>
      </c>
      <c r="D310" s="66" t="s">
        <v>5</v>
      </c>
      <c r="E310" s="56">
        <v>5</v>
      </c>
      <c r="F310" s="66" t="s">
        <v>160</v>
      </c>
      <c r="G310" s="66" t="s">
        <v>22</v>
      </c>
      <c r="H310" s="15" t="s">
        <v>251</v>
      </c>
      <c r="I310" s="16">
        <v>10.29</v>
      </c>
      <c r="J310" s="112">
        <f t="shared" si="67"/>
        <v>51.449999999999996</v>
      </c>
      <c r="K310" s="16"/>
      <c r="L310" s="16">
        <f t="shared" si="64"/>
        <v>0</v>
      </c>
      <c r="M310" s="122"/>
      <c r="N310" s="16">
        <f t="shared" si="65"/>
        <v>0</v>
      </c>
      <c r="O310" s="16"/>
      <c r="P310" s="16">
        <f t="shared" si="66"/>
        <v>0</v>
      </c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7"/>
      <c r="BB310" s="17"/>
      <c r="BC310" s="17"/>
      <c r="BD310" s="17"/>
      <c r="BE310" s="17"/>
      <c r="BF310" s="17"/>
      <c r="BG310" s="17"/>
      <c r="BH310" s="17"/>
      <c r="BI310" s="17"/>
      <c r="BJ310" s="17"/>
      <c r="BK310" s="17"/>
      <c r="BL310" s="17"/>
      <c r="BM310" s="17"/>
      <c r="BN310" s="17"/>
      <c r="BO310" s="17"/>
      <c r="BP310" s="17"/>
      <c r="BQ310" s="17"/>
      <c r="BR310" s="17"/>
      <c r="BS310" s="17"/>
      <c r="BT310" s="17"/>
      <c r="BU310" s="17"/>
      <c r="BV310" s="17"/>
      <c r="BW310" s="17"/>
      <c r="BX310" s="17"/>
      <c r="BY310" s="17"/>
      <c r="BZ310" s="17"/>
      <c r="CA310" s="17"/>
      <c r="CB310" s="17"/>
      <c r="CC310" s="17"/>
      <c r="CD310" s="17"/>
      <c r="CE310" s="17"/>
      <c r="CF310" s="17"/>
      <c r="CG310" s="17"/>
      <c r="CH310" s="17"/>
      <c r="CI310" s="17"/>
      <c r="CJ310" s="17"/>
      <c r="CK310" s="17"/>
      <c r="CL310" s="17"/>
      <c r="CM310" s="17"/>
      <c r="CN310" s="17"/>
      <c r="CO310" s="17"/>
      <c r="CP310" s="17"/>
      <c r="CQ310" s="17"/>
      <c r="CR310" s="17"/>
      <c r="CS310" s="17"/>
      <c r="CT310" s="17"/>
      <c r="CU310" s="17"/>
      <c r="CV310" s="17"/>
      <c r="CW310" s="17"/>
      <c r="CX310" s="17"/>
      <c r="CY310" s="17"/>
      <c r="CZ310" s="17"/>
      <c r="DA310" s="17"/>
      <c r="DB310" s="17"/>
      <c r="DC310" s="17"/>
      <c r="DD310" s="17"/>
      <c r="DE310" s="17"/>
      <c r="DF310" s="17"/>
      <c r="DG310" s="17"/>
      <c r="DH310" s="17"/>
      <c r="DI310" s="17"/>
      <c r="DJ310" s="17"/>
      <c r="DK310" s="17"/>
      <c r="DL310" s="17"/>
      <c r="DM310" s="17"/>
      <c r="DN310" s="17"/>
      <c r="DO310" s="17"/>
      <c r="DP310" s="17"/>
      <c r="DQ310" s="17"/>
      <c r="DR310" s="17"/>
      <c r="DS310" s="17"/>
      <c r="DT310" s="17"/>
      <c r="DU310" s="17"/>
      <c r="DV310" s="17"/>
      <c r="DW310" s="17"/>
      <c r="DX310" s="17"/>
      <c r="DY310" s="17"/>
      <c r="DZ310" s="17"/>
      <c r="EA310" s="17"/>
      <c r="EB310" s="17"/>
      <c r="EC310" s="17"/>
      <c r="ED310" s="17"/>
      <c r="EE310" s="17"/>
      <c r="EF310" s="17"/>
      <c r="EG310" s="17"/>
      <c r="EH310" s="17"/>
      <c r="EI310" s="17"/>
      <c r="EJ310" s="17"/>
      <c r="EK310" s="17"/>
      <c r="EL310" s="17"/>
      <c r="EM310" s="17"/>
      <c r="EN310" s="17"/>
      <c r="EO310" s="17"/>
      <c r="EP310" s="17"/>
      <c r="EQ310" s="17"/>
      <c r="ER310" s="17"/>
      <c r="ES310" s="17"/>
      <c r="ET310" s="17"/>
      <c r="EU310" s="17"/>
      <c r="EV310" s="17"/>
      <c r="EW310" s="17"/>
      <c r="EX310" s="17"/>
      <c r="EY310" s="17"/>
      <c r="EZ310" s="17"/>
      <c r="FA310" s="17"/>
      <c r="FB310" s="17"/>
      <c r="FC310" s="17"/>
      <c r="FD310" s="17"/>
      <c r="FE310" s="17"/>
      <c r="FF310" s="17"/>
      <c r="FG310" s="17"/>
      <c r="FH310" s="17"/>
      <c r="FI310" s="17"/>
      <c r="FJ310" s="17"/>
      <c r="FK310" s="17"/>
      <c r="FL310" s="17"/>
      <c r="FM310" s="17"/>
      <c r="FN310" s="17"/>
      <c r="FO310" s="17"/>
      <c r="FP310" s="17"/>
      <c r="FQ310" s="17"/>
      <c r="FR310" s="17"/>
      <c r="FS310" s="17"/>
      <c r="FT310" s="17"/>
      <c r="FU310" s="17"/>
      <c r="FV310" s="17"/>
      <c r="FW310" s="17"/>
      <c r="FX310" s="17"/>
      <c r="FY310" s="17"/>
      <c r="FZ310" s="17"/>
      <c r="GA310" s="17"/>
      <c r="GB310" s="17"/>
      <c r="GC310" s="17"/>
      <c r="GD310" s="17"/>
      <c r="GE310" s="17"/>
      <c r="GF310" s="17"/>
      <c r="GG310" s="17"/>
      <c r="GH310" s="17"/>
      <c r="GI310" s="17"/>
      <c r="GJ310" s="17"/>
      <c r="GK310" s="17"/>
      <c r="GL310" s="17"/>
      <c r="GM310" s="17"/>
      <c r="GN310" s="17"/>
      <c r="GO310" s="17"/>
      <c r="GP310" s="17"/>
      <c r="GQ310" s="17"/>
      <c r="GR310" s="17"/>
      <c r="GS310" s="17"/>
      <c r="GT310" s="17"/>
      <c r="GU310" s="17"/>
      <c r="GV310" s="17"/>
      <c r="GW310" s="17"/>
      <c r="GX310" s="17"/>
      <c r="GY310" s="17"/>
      <c r="GZ310" s="17"/>
      <c r="HA310" s="17"/>
      <c r="HB310" s="17"/>
      <c r="HC310" s="17"/>
      <c r="HD310" s="17"/>
      <c r="HE310" s="17"/>
      <c r="HF310" s="17"/>
      <c r="HG310" s="17"/>
      <c r="HH310" s="17"/>
      <c r="HI310" s="17"/>
      <c r="HJ310" s="17"/>
      <c r="HK310" s="17"/>
      <c r="HL310" s="17"/>
      <c r="HM310" s="17"/>
      <c r="HN310" s="17"/>
      <c r="HO310" s="17"/>
      <c r="HP310" s="17"/>
      <c r="HQ310" s="17"/>
      <c r="HR310" s="17"/>
      <c r="HS310" s="17"/>
      <c r="HT310" s="17"/>
      <c r="HU310" s="17"/>
    </row>
    <row r="311" spans="2:229" s="18" customFormat="1" ht="33.75" x14ac:dyDescent="0.2">
      <c r="B311" s="101" t="s">
        <v>797</v>
      </c>
      <c r="C311" s="62" t="s">
        <v>758</v>
      </c>
      <c r="D311" s="66" t="s">
        <v>5</v>
      </c>
      <c r="E311" s="56">
        <v>1000</v>
      </c>
      <c r="F311" s="66" t="s">
        <v>160</v>
      </c>
      <c r="G311" s="66" t="s">
        <v>22</v>
      </c>
      <c r="H311" s="15" t="s">
        <v>252</v>
      </c>
      <c r="I311" s="16">
        <v>6.94</v>
      </c>
      <c r="J311" s="112">
        <f t="shared" si="67"/>
        <v>6940</v>
      </c>
      <c r="K311" s="16"/>
      <c r="L311" s="16">
        <f t="shared" si="64"/>
        <v>0</v>
      </c>
      <c r="M311" s="122"/>
      <c r="N311" s="16">
        <f t="shared" si="65"/>
        <v>0</v>
      </c>
      <c r="O311" s="16"/>
      <c r="P311" s="16">
        <f t="shared" si="66"/>
        <v>0</v>
      </c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7"/>
      <c r="BB311" s="17"/>
      <c r="BC311" s="17"/>
      <c r="BD311" s="17"/>
      <c r="BE311" s="17"/>
      <c r="BF311" s="17"/>
      <c r="BG311" s="17"/>
      <c r="BH311" s="17"/>
      <c r="BI311" s="17"/>
      <c r="BJ311" s="17"/>
      <c r="BK311" s="17"/>
      <c r="BL311" s="17"/>
      <c r="BM311" s="17"/>
      <c r="BN311" s="17"/>
      <c r="BO311" s="17"/>
      <c r="BP311" s="17"/>
      <c r="BQ311" s="17"/>
      <c r="BR311" s="17"/>
      <c r="BS311" s="17"/>
      <c r="BT311" s="17"/>
      <c r="BU311" s="17"/>
      <c r="BV311" s="17"/>
      <c r="BW311" s="17"/>
      <c r="BX311" s="17"/>
      <c r="BY311" s="17"/>
      <c r="BZ311" s="17"/>
      <c r="CA311" s="17"/>
      <c r="CB311" s="17"/>
      <c r="CC311" s="17"/>
      <c r="CD311" s="17"/>
      <c r="CE311" s="17"/>
      <c r="CF311" s="17"/>
      <c r="CG311" s="17"/>
      <c r="CH311" s="17"/>
      <c r="CI311" s="17"/>
      <c r="CJ311" s="17"/>
      <c r="CK311" s="17"/>
      <c r="CL311" s="17"/>
      <c r="CM311" s="17"/>
      <c r="CN311" s="17"/>
      <c r="CO311" s="17"/>
      <c r="CP311" s="17"/>
      <c r="CQ311" s="17"/>
      <c r="CR311" s="17"/>
      <c r="CS311" s="17"/>
      <c r="CT311" s="17"/>
      <c r="CU311" s="17"/>
      <c r="CV311" s="17"/>
      <c r="CW311" s="17"/>
      <c r="CX311" s="17"/>
      <c r="CY311" s="17"/>
      <c r="CZ311" s="17"/>
      <c r="DA311" s="17"/>
      <c r="DB311" s="17"/>
      <c r="DC311" s="17"/>
      <c r="DD311" s="17"/>
      <c r="DE311" s="17"/>
      <c r="DF311" s="17"/>
      <c r="DG311" s="17"/>
      <c r="DH311" s="17"/>
      <c r="DI311" s="17"/>
      <c r="DJ311" s="17"/>
      <c r="DK311" s="17"/>
      <c r="DL311" s="17"/>
      <c r="DM311" s="17"/>
      <c r="DN311" s="17"/>
      <c r="DO311" s="17"/>
      <c r="DP311" s="17"/>
      <c r="DQ311" s="17"/>
      <c r="DR311" s="17"/>
      <c r="DS311" s="17"/>
      <c r="DT311" s="17"/>
      <c r="DU311" s="17"/>
      <c r="DV311" s="17"/>
      <c r="DW311" s="17"/>
      <c r="DX311" s="17"/>
      <c r="DY311" s="17"/>
      <c r="DZ311" s="17"/>
      <c r="EA311" s="17"/>
      <c r="EB311" s="17"/>
      <c r="EC311" s="17"/>
      <c r="ED311" s="17"/>
      <c r="EE311" s="17"/>
      <c r="EF311" s="17"/>
      <c r="EG311" s="17"/>
      <c r="EH311" s="17"/>
      <c r="EI311" s="17"/>
      <c r="EJ311" s="17"/>
      <c r="EK311" s="17"/>
      <c r="EL311" s="17"/>
      <c r="EM311" s="17"/>
      <c r="EN311" s="17"/>
      <c r="EO311" s="17"/>
      <c r="EP311" s="17"/>
      <c r="EQ311" s="17"/>
      <c r="ER311" s="17"/>
      <c r="ES311" s="17"/>
      <c r="ET311" s="17"/>
      <c r="EU311" s="17"/>
      <c r="EV311" s="17"/>
      <c r="EW311" s="17"/>
      <c r="EX311" s="17"/>
      <c r="EY311" s="17"/>
      <c r="EZ311" s="17"/>
      <c r="FA311" s="17"/>
      <c r="FB311" s="17"/>
      <c r="FC311" s="17"/>
      <c r="FD311" s="17"/>
      <c r="FE311" s="17"/>
      <c r="FF311" s="17"/>
      <c r="FG311" s="17"/>
      <c r="FH311" s="17"/>
      <c r="FI311" s="17"/>
      <c r="FJ311" s="17"/>
      <c r="FK311" s="17"/>
      <c r="FL311" s="17"/>
      <c r="FM311" s="17"/>
      <c r="FN311" s="17"/>
      <c r="FO311" s="17"/>
      <c r="FP311" s="17"/>
      <c r="FQ311" s="17"/>
      <c r="FR311" s="17"/>
      <c r="FS311" s="17"/>
      <c r="FT311" s="17"/>
      <c r="FU311" s="17"/>
      <c r="FV311" s="17"/>
      <c r="FW311" s="17"/>
      <c r="FX311" s="17"/>
      <c r="FY311" s="17"/>
      <c r="FZ311" s="17"/>
      <c r="GA311" s="17"/>
      <c r="GB311" s="17"/>
      <c r="GC311" s="17"/>
      <c r="GD311" s="17"/>
      <c r="GE311" s="17"/>
      <c r="GF311" s="17"/>
      <c r="GG311" s="17"/>
      <c r="GH311" s="17"/>
      <c r="GI311" s="17"/>
      <c r="GJ311" s="17"/>
      <c r="GK311" s="17"/>
      <c r="GL311" s="17"/>
      <c r="GM311" s="17"/>
      <c r="GN311" s="17"/>
      <c r="GO311" s="17"/>
      <c r="GP311" s="17"/>
      <c r="GQ311" s="17"/>
      <c r="GR311" s="17"/>
      <c r="GS311" s="17"/>
      <c r="GT311" s="17"/>
      <c r="GU311" s="17"/>
      <c r="GV311" s="17"/>
      <c r="GW311" s="17"/>
      <c r="GX311" s="17"/>
      <c r="GY311" s="17"/>
      <c r="GZ311" s="17"/>
      <c r="HA311" s="17"/>
      <c r="HB311" s="17"/>
      <c r="HC311" s="17"/>
      <c r="HD311" s="17"/>
      <c r="HE311" s="17"/>
      <c r="HF311" s="17"/>
      <c r="HG311" s="17"/>
      <c r="HH311" s="17"/>
      <c r="HI311" s="17"/>
      <c r="HJ311" s="17"/>
      <c r="HK311" s="17"/>
      <c r="HL311" s="17"/>
      <c r="HM311" s="17"/>
      <c r="HN311" s="17"/>
      <c r="HO311" s="17"/>
      <c r="HP311" s="17"/>
      <c r="HQ311" s="17"/>
      <c r="HR311" s="17"/>
      <c r="HS311" s="17"/>
      <c r="HT311" s="17"/>
      <c r="HU311" s="17"/>
    </row>
    <row r="312" spans="2:229" s="18" customFormat="1" ht="22.5" x14ac:dyDescent="0.2">
      <c r="B312" s="101" t="s">
        <v>798</v>
      </c>
      <c r="C312" s="35" t="s">
        <v>253</v>
      </c>
      <c r="D312" s="66" t="s">
        <v>5</v>
      </c>
      <c r="E312" s="56">
        <v>1380</v>
      </c>
      <c r="F312" s="66" t="s">
        <v>160</v>
      </c>
      <c r="G312" s="66" t="s">
        <v>22</v>
      </c>
      <c r="H312" s="15" t="s">
        <v>254</v>
      </c>
      <c r="I312" s="16">
        <v>5.73</v>
      </c>
      <c r="J312" s="112">
        <f t="shared" si="67"/>
        <v>7907.4000000000005</v>
      </c>
      <c r="K312" s="16"/>
      <c r="L312" s="16">
        <f t="shared" si="64"/>
        <v>0</v>
      </c>
      <c r="M312" s="122"/>
      <c r="N312" s="16">
        <f t="shared" si="65"/>
        <v>0</v>
      </c>
      <c r="O312" s="16"/>
      <c r="P312" s="16">
        <f t="shared" si="66"/>
        <v>0</v>
      </c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7"/>
      <c r="BB312" s="17"/>
      <c r="BC312" s="17"/>
      <c r="BD312" s="17"/>
      <c r="BE312" s="17"/>
      <c r="BF312" s="17"/>
      <c r="BG312" s="17"/>
      <c r="BH312" s="17"/>
      <c r="BI312" s="17"/>
      <c r="BJ312" s="17"/>
      <c r="BK312" s="17"/>
      <c r="BL312" s="17"/>
      <c r="BM312" s="17"/>
      <c r="BN312" s="17"/>
      <c r="BO312" s="17"/>
      <c r="BP312" s="17"/>
      <c r="BQ312" s="17"/>
      <c r="BR312" s="17"/>
      <c r="BS312" s="17"/>
      <c r="BT312" s="17"/>
      <c r="BU312" s="17"/>
      <c r="BV312" s="17"/>
      <c r="BW312" s="17"/>
      <c r="BX312" s="17"/>
      <c r="BY312" s="17"/>
      <c r="BZ312" s="17"/>
      <c r="CA312" s="17"/>
      <c r="CB312" s="17"/>
      <c r="CC312" s="17"/>
      <c r="CD312" s="17"/>
      <c r="CE312" s="17"/>
      <c r="CF312" s="17"/>
      <c r="CG312" s="17"/>
      <c r="CH312" s="17"/>
      <c r="CI312" s="17"/>
      <c r="CJ312" s="17"/>
      <c r="CK312" s="17"/>
      <c r="CL312" s="17"/>
      <c r="CM312" s="17"/>
      <c r="CN312" s="17"/>
      <c r="CO312" s="17"/>
      <c r="CP312" s="17"/>
      <c r="CQ312" s="17"/>
      <c r="CR312" s="17"/>
      <c r="CS312" s="17"/>
      <c r="CT312" s="17"/>
      <c r="CU312" s="17"/>
      <c r="CV312" s="17"/>
      <c r="CW312" s="17"/>
      <c r="CX312" s="17"/>
      <c r="CY312" s="17"/>
      <c r="CZ312" s="17"/>
      <c r="DA312" s="17"/>
      <c r="DB312" s="17"/>
      <c r="DC312" s="17"/>
      <c r="DD312" s="17"/>
      <c r="DE312" s="17"/>
      <c r="DF312" s="17"/>
      <c r="DG312" s="17"/>
      <c r="DH312" s="17"/>
      <c r="DI312" s="17"/>
      <c r="DJ312" s="17"/>
      <c r="DK312" s="17"/>
      <c r="DL312" s="17"/>
      <c r="DM312" s="17"/>
      <c r="DN312" s="17"/>
      <c r="DO312" s="17"/>
      <c r="DP312" s="17"/>
      <c r="DQ312" s="17"/>
      <c r="DR312" s="17"/>
      <c r="DS312" s="17"/>
      <c r="DT312" s="17"/>
      <c r="DU312" s="17"/>
      <c r="DV312" s="17"/>
      <c r="DW312" s="17"/>
      <c r="DX312" s="17"/>
      <c r="DY312" s="17"/>
      <c r="DZ312" s="17"/>
      <c r="EA312" s="17"/>
      <c r="EB312" s="17"/>
      <c r="EC312" s="17"/>
      <c r="ED312" s="17"/>
      <c r="EE312" s="17"/>
      <c r="EF312" s="17"/>
      <c r="EG312" s="17"/>
      <c r="EH312" s="17"/>
      <c r="EI312" s="17"/>
      <c r="EJ312" s="17"/>
      <c r="EK312" s="17"/>
      <c r="EL312" s="17"/>
      <c r="EM312" s="17"/>
      <c r="EN312" s="17"/>
      <c r="EO312" s="17"/>
      <c r="EP312" s="17"/>
      <c r="EQ312" s="17"/>
      <c r="ER312" s="17"/>
      <c r="ES312" s="17"/>
      <c r="ET312" s="17"/>
      <c r="EU312" s="17"/>
      <c r="EV312" s="17"/>
      <c r="EW312" s="17"/>
      <c r="EX312" s="17"/>
      <c r="EY312" s="17"/>
      <c r="EZ312" s="17"/>
      <c r="FA312" s="17"/>
      <c r="FB312" s="17"/>
      <c r="FC312" s="17"/>
      <c r="FD312" s="17"/>
      <c r="FE312" s="17"/>
      <c r="FF312" s="17"/>
      <c r="FG312" s="17"/>
      <c r="FH312" s="17"/>
      <c r="FI312" s="17"/>
      <c r="FJ312" s="17"/>
      <c r="FK312" s="17"/>
      <c r="FL312" s="17"/>
      <c r="FM312" s="17"/>
      <c r="FN312" s="17"/>
      <c r="FO312" s="17"/>
      <c r="FP312" s="17"/>
      <c r="FQ312" s="17"/>
      <c r="FR312" s="17"/>
      <c r="FS312" s="17"/>
      <c r="FT312" s="17"/>
      <c r="FU312" s="17"/>
      <c r="FV312" s="17"/>
      <c r="FW312" s="17"/>
      <c r="FX312" s="17"/>
      <c r="FY312" s="17"/>
      <c r="FZ312" s="17"/>
      <c r="GA312" s="17"/>
      <c r="GB312" s="17"/>
      <c r="GC312" s="17"/>
      <c r="GD312" s="17"/>
      <c r="GE312" s="17"/>
      <c r="GF312" s="17"/>
      <c r="GG312" s="17"/>
      <c r="GH312" s="17"/>
      <c r="GI312" s="17"/>
      <c r="GJ312" s="17"/>
      <c r="GK312" s="17"/>
      <c r="GL312" s="17"/>
      <c r="GM312" s="17"/>
      <c r="GN312" s="17"/>
      <c r="GO312" s="17"/>
      <c r="GP312" s="17"/>
      <c r="GQ312" s="17"/>
      <c r="GR312" s="17"/>
      <c r="GS312" s="17"/>
      <c r="GT312" s="17"/>
      <c r="GU312" s="17"/>
      <c r="GV312" s="17"/>
      <c r="GW312" s="17"/>
      <c r="GX312" s="17"/>
      <c r="GY312" s="17"/>
      <c r="GZ312" s="17"/>
      <c r="HA312" s="17"/>
      <c r="HB312" s="17"/>
      <c r="HC312" s="17"/>
      <c r="HD312" s="17"/>
      <c r="HE312" s="17"/>
      <c r="HF312" s="17"/>
      <c r="HG312" s="17"/>
      <c r="HH312" s="17"/>
      <c r="HI312" s="17"/>
      <c r="HJ312" s="17"/>
      <c r="HK312" s="17"/>
      <c r="HL312" s="17"/>
      <c r="HM312" s="17"/>
      <c r="HN312" s="17"/>
      <c r="HO312" s="17"/>
      <c r="HP312" s="17"/>
      <c r="HQ312" s="17"/>
      <c r="HR312" s="17"/>
      <c r="HS312" s="17"/>
      <c r="HT312" s="17"/>
      <c r="HU312" s="17"/>
    </row>
    <row r="313" spans="2:229" s="18" customFormat="1" ht="22.5" x14ac:dyDescent="0.2">
      <c r="B313" s="101" t="s">
        <v>799</v>
      </c>
      <c r="C313" s="62" t="s">
        <v>159</v>
      </c>
      <c r="D313" s="66" t="s">
        <v>5</v>
      </c>
      <c r="E313" s="56">
        <v>450</v>
      </c>
      <c r="F313" s="66" t="s">
        <v>160</v>
      </c>
      <c r="G313" s="66" t="s">
        <v>22</v>
      </c>
      <c r="H313" s="15" t="s">
        <v>161</v>
      </c>
      <c r="I313" s="16">
        <v>6.18</v>
      </c>
      <c r="J313" s="112">
        <f t="shared" si="67"/>
        <v>2781</v>
      </c>
      <c r="K313" s="16"/>
      <c r="L313" s="16">
        <f t="shared" si="64"/>
        <v>0</v>
      </c>
      <c r="M313" s="122"/>
      <c r="N313" s="16">
        <f t="shared" si="65"/>
        <v>0</v>
      </c>
      <c r="O313" s="16"/>
      <c r="P313" s="16">
        <f t="shared" si="66"/>
        <v>0</v>
      </c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7"/>
      <c r="BB313" s="17"/>
      <c r="BC313" s="17"/>
      <c r="BD313" s="17"/>
      <c r="BE313" s="17"/>
      <c r="BF313" s="17"/>
      <c r="BG313" s="17"/>
      <c r="BH313" s="17"/>
      <c r="BI313" s="17"/>
      <c r="BJ313" s="17"/>
      <c r="BK313" s="17"/>
      <c r="BL313" s="17"/>
      <c r="BM313" s="17"/>
      <c r="BN313" s="17"/>
      <c r="BO313" s="17"/>
      <c r="BP313" s="17"/>
      <c r="BQ313" s="17"/>
      <c r="BR313" s="17"/>
      <c r="BS313" s="17"/>
      <c r="BT313" s="17"/>
      <c r="BU313" s="17"/>
      <c r="BV313" s="17"/>
      <c r="BW313" s="17"/>
      <c r="BX313" s="17"/>
      <c r="BY313" s="17"/>
      <c r="BZ313" s="17"/>
      <c r="CA313" s="17"/>
      <c r="CB313" s="17"/>
      <c r="CC313" s="17"/>
      <c r="CD313" s="17"/>
      <c r="CE313" s="17"/>
      <c r="CF313" s="17"/>
      <c r="CG313" s="17"/>
      <c r="CH313" s="17"/>
      <c r="CI313" s="17"/>
      <c r="CJ313" s="17"/>
      <c r="CK313" s="17"/>
      <c r="CL313" s="17"/>
      <c r="CM313" s="17"/>
      <c r="CN313" s="17"/>
      <c r="CO313" s="17"/>
      <c r="CP313" s="17"/>
      <c r="CQ313" s="17"/>
      <c r="CR313" s="17"/>
      <c r="CS313" s="17"/>
      <c r="CT313" s="17"/>
      <c r="CU313" s="17"/>
      <c r="CV313" s="17"/>
      <c r="CW313" s="17"/>
      <c r="CX313" s="17"/>
      <c r="CY313" s="17"/>
      <c r="CZ313" s="17"/>
      <c r="DA313" s="17"/>
      <c r="DB313" s="17"/>
      <c r="DC313" s="17"/>
      <c r="DD313" s="17"/>
      <c r="DE313" s="17"/>
      <c r="DF313" s="17"/>
      <c r="DG313" s="17"/>
      <c r="DH313" s="17"/>
      <c r="DI313" s="17"/>
      <c r="DJ313" s="17"/>
      <c r="DK313" s="17"/>
      <c r="DL313" s="17"/>
      <c r="DM313" s="17"/>
      <c r="DN313" s="17"/>
      <c r="DO313" s="17"/>
      <c r="DP313" s="17"/>
      <c r="DQ313" s="17"/>
      <c r="DR313" s="17"/>
      <c r="DS313" s="17"/>
      <c r="DT313" s="17"/>
      <c r="DU313" s="17"/>
      <c r="DV313" s="17"/>
      <c r="DW313" s="17"/>
      <c r="DX313" s="17"/>
      <c r="DY313" s="17"/>
      <c r="DZ313" s="17"/>
      <c r="EA313" s="17"/>
      <c r="EB313" s="17"/>
      <c r="EC313" s="17"/>
      <c r="ED313" s="17"/>
      <c r="EE313" s="17"/>
      <c r="EF313" s="17"/>
      <c r="EG313" s="17"/>
      <c r="EH313" s="17"/>
      <c r="EI313" s="17"/>
      <c r="EJ313" s="17"/>
      <c r="EK313" s="17"/>
      <c r="EL313" s="17"/>
      <c r="EM313" s="17"/>
      <c r="EN313" s="17"/>
      <c r="EO313" s="17"/>
      <c r="EP313" s="17"/>
      <c r="EQ313" s="17"/>
      <c r="ER313" s="17"/>
      <c r="ES313" s="17"/>
      <c r="ET313" s="17"/>
      <c r="EU313" s="17"/>
      <c r="EV313" s="17"/>
      <c r="EW313" s="17"/>
      <c r="EX313" s="17"/>
      <c r="EY313" s="17"/>
      <c r="EZ313" s="17"/>
      <c r="FA313" s="17"/>
      <c r="FB313" s="17"/>
      <c r="FC313" s="17"/>
      <c r="FD313" s="17"/>
      <c r="FE313" s="17"/>
      <c r="FF313" s="17"/>
      <c r="FG313" s="17"/>
      <c r="FH313" s="17"/>
      <c r="FI313" s="17"/>
      <c r="FJ313" s="17"/>
      <c r="FK313" s="17"/>
      <c r="FL313" s="17"/>
      <c r="FM313" s="17"/>
      <c r="FN313" s="17"/>
      <c r="FO313" s="17"/>
      <c r="FP313" s="17"/>
      <c r="FQ313" s="17"/>
      <c r="FR313" s="17"/>
      <c r="FS313" s="17"/>
      <c r="FT313" s="17"/>
      <c r="FU313" s="17"/>
      <c r="FV313" s="17"/>
      <c r="FW313" s="17"/>
      <c r="FX313" s="17"/>
      <c r="FY313" s="17"/>
      <c r="FZ313" s="17"/>
      <c r="GA313" s="17"/>
      <c r="GB313" s="17"/>
      <c r="GC313" s="17"/>
      <c r="GD313" s="17"/>
      <c r="GE313" s="17"/>
      <c r="GF313" s="17"/>
      <c r="GG313" s="17"/>
      <c r="GH313" s="17"/>
      <c r="GI313" s="17"/>
      <c r="GJ313" s="17"/>
      <c r="GK313" s="17"/>
      <c r="GL313" s="17"/>
      <c r="GM313" s="17"/>
      <c r="GN313" s="17"/>
      <c r="GO313" s="17"/>
      <c r="GP313" s="17"/>
      <c r="GQ313" s="17"/>
      <c r="GR313" s="17"/>
      <c r="GS313" s="17"/>
      <c r="GT313" s="17"/>
      <c r="GU313" s="17"/>
      <c r="GV313" s="17"/>
      <c r="GW313" s="17"/>
      <c r="GX313" s="17"/>
      <c r="GY313" s="17"/>
      <c r="GZ313" s="17"/>
      <c r="HA313" s="17"/>
      <c r="HB313" s="17"/>
      <c r="HC313" s="17"/>
      <c r="HD313" s="17"/>
      <c r="HE313" s="17"/>
      <c r="HF313" s="17"/>
      <c r="HG313" s="17"/>
      <c r="HH313" s="17"/>
      <c r="HI313" s="17"/>
      <c r="HJ313" s="17"/>
      <c r="HK313" s="17"/>
      <c r="HL313" s="17"/>
      <c r="HM313" s="17"/>
      <c r="HN313" s="17"/>
      <c r="HO313" s="17"/>
      <c r="HP313" s="17"/>
      <c r="HQ313" s="17"/>
      <c r="HR313" s="17"/>
      <c r="HS313" s="17"/>
      <c r="HT313" s="17"/>
      <c r="HU313" s="17"/>
    </row>
    <row r="314" spans="2:229" s="18" customFormat="1" x14ac:dyDescent="0.2">
      <c r="B314" s="101" t="s">
        <v>800</v>
      </c>
      <c r="C314" s="62" t="s">
        <v>162</v>
      </c>
      <c r="D314" s="66" t="s">
        <v>5</v>
      </c>
      <c r="E314" s="56">
        <v>70</v>
      </c>
      <c r="F314" s="66" t="s">
        <v>160</v>
      </c>
      <c r="G314" s="66" t="s">
        <v>22</v>
      </c>
      <c r="H314" s="15" t="s">
        <v>163</v>
      </c>
      <c r="I314" s="16">
        <v>6.4852800000000004</v>
      </c>
      <c r="J314" s="130">
        <f t="shared" si="67"/>
        <v>453.96960000000001</v>
      </c>
      <c r="K314" s="16"/>
      <c r="L314" s="16">
        <f t="shared" si="64"/>
        <v>0</v>
      </c>
      <c r="M314" s="122"/>
      <c r="N314" s="16">
        <f t="shared" si="65"/>
        <v>0</v>
      </c>
      <c r="O314" s="16"/>
      <c r="P314" s="16">
        <f t="shared" si="66"/>
        <v>0</v>
      </c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  <c r="DA314" s="17"/>
      <c r="DB314" s="17"/>
      <c r="DC314" s="17"/>
      <c r="DD314" s="17"/>
      <c r="DE314" s="17"/>
      <c r="DF314" s="17"/>
      <c r="DG314" s="17"/>
      <c r="DH314" s="17"/>
      <c r="DI314" s="17"/>
      <c r="DJ314" s="17"/>
      <c r="DK314" s="17"/>
      <c r="DL314" s="17"/>
      <c r="DM314" s="17"/>
      <c r="DN314" s="17"/>
      <c r="DO314" s="17"/>
      <c r="DP314" s="17"/>
      <c r="DQ314" s="17"/>
      <c r="DR314" s="17"/>
      <c r="DS314" s="17"/>
      <c r="DT314" s="17"/>
      <c r="DU314" s="17"/>
      <c r="DV314" s="17"/>
      <c r="DW314" s="17"/>
      <c r="DX314" s="17"/>
      <c r="DY314" s="17"/>
      <c r="DZ314" s="17"/>
      <c r="EA314" s="17"/>
      <c r="EB314" s="17"/>
      <c r="EC314" s="17"/>
      <c r="ED314" s="17"/>
      <c r="EE314" s="17"/>
      <c r="EF314" s="17"/>
      <c r="EG314" s="17"/>
      <c r="EH314" s="17"/>
      <c r="EI314" s="17"/>
      <c r="EJ314" s="17"/>
      <c r="EK314" s="17"/>
      <c r="EL314" s="17"/>
      <c r="EM314" s="17"/>
      <c r="EN314" s="17"/>
      <c r="EO314" s="17"/>
      <c r="EP314" s="17"/>
      <c r="EQ314" s="17"/>
      <c r="ER314" s="17"/>
      <c r="ES314" s="17"/>
      <c r="ET314" s="17"/>
      <c r="EU314" s="17"/>
      <c r="EV314" s="17"/>
      <c r="EW314" s="17"/>
      <c r="EX314" s="17"/>
      <c r="EY314" s="17"/>
      <c r="EZ314" s="17"/>
      <c r="FA314" s="17"/>
      <c r="FB314" s="17"/>
      <c r="FC314" s="17"/>
      <c r="FD314" s="17"/>
      <c r="FE314" s="17"/>
      <c r="FF314" s="17"/>
      <c r="FG314" s="17"/>
      <c r="FH314" s="17"/>
      <c r="FI314" s="17"/>
      <c r="FJ314" s="17"/>
      <c r="FK314" s="17"/>
      <c r="FL314" s="17"/>
      <c r="FM314" s="17"/>
      <c r="FN314" s="17"/>
      <c r="FO314" s="17"/>
      <c r="FP314" s="17"/>
      <c r="FQ314" s="17"/>
      <c r="FR314" s="17"/>
      <c r="FS314" s="17"/>
      <c r="FT314" s="17"/>
      <c r="FU314" s="17"/>
      <c r="FV314" s="17"/>
      <c r="FW314" s="17"/>
      <c r="FX314" s="17"/>
      <c r="FY314" s="17"/>
      <c r="FZ314" s="17"/>
      <c r="GA314" s="17"/>
      <c r="GB314" s="17"/>
      <c r="GC314" s="17"/>
      <c r="GD314" s="17"/>
      <c r="GE314" s="17"/>
      <c r="GF314" s="17"/>
      <c r="GG314" s="17"/>
      <c r="GH314" s="17"/>
      <c r="GI314" s="17"/>
      <c r="GJ314" s="17"/>
      <c r="GK314" s="17"/>
      <c r="GL314" s="17"/>
      <c r="GM314" s="17"/>
      <c r="GN314" s="17"/>
      <c r="GO314" s="17"/>
      <c r="GP314" s="17"/>
      <c r="GQ314" s="17"/>
      <c r="GR314" s="17"/>
      <c r="GS314" s="17"/>
      <c r="GT314" s="17"/>
      <c r="GU314" s="17"/>
      <c r="GV314" s="17"/>
      <c r="GW314" s="17"/>
      <c r="GX314" s="17"/>
      <c r="GY314" s="17"/>
      <c r="GZ314" s="17"/>
      <c r="HA314" s="17"/>
      <c r="HB314" s="17"/>
      <c r="HC314" s="17"/>
      <c r="HD314" s="17"/>
      <c r="HE314" s="17"/>
      <c r="HF314" s="17"/>
      <c r="HG314" s="17"/>
      <c r="HH314" s="17"/>
      <c r="HI314" s="17"/>
      <c r="HJ314" s="17"/>
      <c r="HK314" s="17"/>
      <c r="HL314" s="17"/>
      <c r="HM314" s="17"/>
      <c r="HN314" s="17"/>
      <c r="HO314" s="17"/>
      <c r="HP314" s="17"/>
      <c r="HQ314" s="17"/>
      <c r="HR314" s="17"/>
      <c r="HS314" s="17"/>
      <c r="HT314" s="17"/>
      <c r="HU314" s="17"/>
    </row>
    <row r="315" spans="2:229" s="18" customFormat="1" ht="22.5" x14ac:dyDescent="0.2">
      <c r="B315" s="101" t="s">
        <v>801</v>
      </c>
      <c r="C315" s="62" t="s">
        <v>166</v>
      </c>
      <c r="D315" s="66" t="s">
        <v>5</v>
      </c>
      <c r="E315" s="56">
        <v>230</v>
      </c>
      <c r="F315" s="66" t="s">
        <v>160</v>
      </c>
      <c r="G315" s="66" t="s">
        <v>22</v>
      </c>
      <c r="H315" s="15" t="s">
        <v>167</v>
      </c>
      <c r="I315" s="16">
        <v>19.53</v>
      </c>
      <c r="J315" s="112">
        <f t="shared" si="67"/>
        <v>4491.9000000000005</v>
      </c>
      <c r="K315" s="16"/>
      <c r="L315" s="16">
        <f t="shared" si="64"/>
        <v>0</v>
      </c>
      <c r="M315" s="122"/>
      <c r="N315" s="16">
        <f t="shared" si="65"/>
        <v>0</v>
      </c>
      <c r="O315" s="16"/>
      <c r="P315" s="16">
        <f t="shared" si="66"/>
        <v>0</v>
      </c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  <c r="CJ315" s="17"/>
      <c r="CK315" s="17"/>
      <c r="CL315" s="17"/>
      <c r="CM315" s="17"/>
      <c r="CN315" s="17"/>
      <c r="CO315" s="17"/>
      <c r="CP315" s="17"/>
      <c r="CQ315" s="17"/>
      <c r="CR315" s="17"/>
      <c r="CS315" s="17"/>
      <c r="CT315" s="17"/>
      <c r="CU315" s="17"/>
      <c r="CV315" s="17"/>
      <c r="CW315" s="17"/>
      <c r="CX315" s="17"/>
      <c r="CY315" s="17"/>
      <c r="CZ315" s="17"/>
      <c r="DA315" s="17"/>
      <c r="DB315" s="17"/>
      <c r="DC315" s="17"/>
      <c r="DD315" s="17"/>
      <c r="DE315" s="17"/>
      <c r="DF315" s="17"/>
      <c r="DG315" s="17"/>
      <c r="DH315" s="17"/>
      <c r="DI315" s="17"/>
      <c r="DJ315" s="17"/>
      <c r="DK315" s="17"/>
      <c r="DL315" s="17"/>
      <c r="DM315" s="17"/>
      <c r="DN315" s="17"/>
      <c r="DO315" s="17"/>
      <c r="DP315" s="17"/>
      <c r="DQ315" s="17"/>
      <c r="DR315" s="17"/>
      <c r="DS315" s="17"/>
      <c r="DT315" s="17"/>
      <c r="DU315" s="17"/>
      <c r="DV315" s="17"/>
      <c r="DW315" s="17"/>
      <c r="DX315" s="17"/>
      <c r="DY315" s="17"/>
      <c r="DZ315" s="17"/>
      <c r="EA315" s="17"/>
      <c r="EB315" s="17"/>
      <c r="EC315" s="17"/>
      <c r="ED315" s="17"/>
      <c r="EE315" s="17"/>
      <c r="EF315" s="17"/>
      <c r="EG315" s="17"/>
      <c r="EH315" s="17"/>
      <c r="EI315" s="17"/>
      <c r="EJ315" s="17"/>
      <c r="EK315" s="17"/>
      <c r="EL315" s="17"/>
      <c r="EM315" s="17"/>
      <c r="EN315" s="17"/>
      <c r="EO315" s="17"/>
      <c r="EP315" s="17"/>
      <c r="EQ315" s="17"/>
      <c r="ER315" s="17"/>
      <c r="ES315" s="17"/>
      <c r="ET315" s="17"/>
      <c r="EU315" s="17"/>
      <c r="EV315" s="17"/>
      <c r="EW315" s="17"/>
      <c r="EX315" s="17"/>
      <c r="EY315" s="17"/>
      <c r="EZ315" s="17"/>
      <c r="FA315" s="17"/>
      <c r="FB315" s="17"/>
      <c r="FC315" s="17"/>
      <c r="FD315" s="17"/>
      <c r="FE315" s="17"/>
      <c r="FF315" s="17"/>
      <c r="FG315" s="17"/>
      <c r="FH315" s="17"/>
      <c r="FI315" s="17"/>
      <c r="FJ315" s="17"/>
      <c r="FK315" s="17"/>
      <c r="FL315" s="17"/>
      <c r="FM315" s="17"/>
      <c r="FN315" s="17"/>
      <c r="FO315" s="17"/>
      <c r="FP315" s="17"/>
      <c r="FQ315" s="17"/>
      <c r="FR315" s="17"/>
      <c r="FS315" s="17"/>
      <c r="FT315" s="17"/>
      <c r="FU315" s="17"/>
      <c r="FV315" s="17"/>
      <c r="FW315" s="17"/>
      <c r="FX315" s="17"/>
      <c r="FY315" s="17"/>
      <c r="FZ315" s="17"/>
      <c r="GA315" s="17"/>
      <c r="GB315" s="17"/>
      <c r="GC315" s="17"/>
      <c r="GD315" s="17"/>
      <c r="GE315" s="17"/>
      <c r="GF315" s="17"/>
      <c r="GG315" s="17"/>
      <c r="GH315" s="17"/>
      <c r="GI315" s="17"/>
      <c r="GJ315" s="17"/>
      <c r="GK315" s="17"/>
      <c r="GL315" s="17"/>
      <c r="GM315" s="17"/>
      <c r="GN315" s="17"/>
      <c r="GO315" s="17"/>
      <c r="GP315" s="17"/>
      <c r="GQ315" s="17"/>
      <c r="GR315" s="17"/>
      <c r="GS315" s="17"/>
      <c r="GT315" s="17"/>
      <c r="GU315" s="17"/>
      <c r="GV315" s="17"/>
      <c r="GW315" s="17"/>
      <c r="GX315" s="17"/>
      <c r="GY315" s="17"/>
      <c r="GZ315" s="17"/>
      <c r="HA315" s="17"/>
      <c r="HB315" s="17"/>
      <c r="HC315" s="17"/>
      <c r="HD315" s="17"/>
      <c r="HE315" s="17"/>
      <c r="HF315" s="17"/>
      <c r="HG315" s="17"/>
      <c r="HH315" s="17"/>
      <c r="HI315" s="17"/>
      <c r="HJ315" s="17"/>
      <c r="HK315" s="17"/>
      <c r="HL315" s="17"/>
      <c r="HM315" s="17"/>
      <c r="HN315" s="17"/>
      <c r="HO315" s="17"/>
      <c r="HP315" s="17"/>
      <c r="HQ315" s="17"/>
      <c r="HR315" s="17"/>
      <c r="HS315" s="17"/>
      <c r="HT315" s="17"/>
      <c r="HU315" s="17"/>
    </row>
    <row r="316" spans="2:229" s="18" customFormat="1" ht="22.5" x14ac:dyDescent="0.2">
      <c r="B316" s="101" t="s">
        <v>802</v>
      </c>
      <c r="C316" s="35" t="s">
        <v>255</v>
      </c>
      <c r="D316" s="66" t="s">
        <v>5</v>
      </c>
      <c r="E316" s="56">
        <v>30</v>
      </c>
      <c r="F316" s="66" t="s">
        <v>160</v>
      </c>
      <c r="G316" s="66" t="s">
        <v>22</v>
      </c>
      <c r="H316" s="15" t="s">
        <v>256</v>
      </c>
      <c r="I316" s="16">
        <v>42.08</v>
      </c>
      <c r="J316" s="112">
        <f t="shared" si="67"/>
        <v>1262.3999999999999</v>
      </c>
      <c r="K316" s="16"/>
      <c r="L316" s="16">
        <f t="shared" si="64"/>
        <v>0</v>
      </c>
      <c r="M316" s="122"/>
      <c r="N316" s="16">
        <f t="shared" si="65"/>
        <v>0</v>
      </c>
      <c r="O316" s="16"/>
      <c r="P316" s="16">
        <f t="shared" si="66"/>
        <v>0</v>
      </c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7"/>
      <c r="BB316" s="17"/>
      <c r="BC316" s="17"/>
      <c r="BD316" s="17"/>
      <c r="BE316" s="17"/>
      <c r="BF316" s="17"/>
      <c r="BG316" s="17"/>
      <c r="BH316" s="17"/>
      <c r="BI316" s="17"/>
      <c r="BJ316" s="17"/>
      <c r="BK316" s="17"/>
      <c r="BL316" s="17"/>
      <c r="BM316" s="17"/>
      <c r="BN316" s="17"/>
      <c r="BO316" s="17"/>
      <c r="BP316" s="17"/>
      <c r="BQ316" s="17"/>
      <c r="BR316" s="17"/>
      <c r="BS316" s="17"/>
      <c r="BT316" s="17"/>
      <c r="BU316" s="17"/>
      <c r="BV316" s="17"/>
      <c r="BW316" s="17"/>
      <c r="BX316" s="17"/>
      <c r="BY316" s="17"/>
      <c r="BZ316" s="17"/>
      <c r="CA316" s="17"/>
      <c r="CB316" s="17"/>
      <c r="CC316" s="17"/>
      <c r="CD316" s="17"/>
      <c r="CE316" s="17"/>
      <c r="CF316" s="17"/>
      <c r="CG316" s="17"/>
      <c r="CH316" s="17"/>
      <c r="CI316" s="17"/>
      <c r="CJ316" s="17"/>
      <c r="CK316" s="17"/>
      <c r="CL316" s="17"/>
      <c r="CM316" s="17"/>
      <c r="CN316" s="17"/>
      <c r="CO316" s="17"/>
      <c r="CP316" s="17"/>
      <c r="CQ316" s="17"/>
      <c r="CR316" s="17"/>
      <c r="CS316" s="17"/>
      <c r="CT316" s="17"/>
      <c r="CU316" s="17"/>
      <c r="CV316" s="17"/>
      <c r="CW316" s="17"/>
      <c r="CX316" s="17"/>
      <c r="CY316" s="17"/>
      <c r="CZ316" s="17"/>
      <c r="DA316" s="17"/>
      <c r="DB316" s="17"/>
      <c r="DC316" s="17"/>
      <c r="DD316" s="17"/>
      <c r="DE316" s="17"/>
      <c r="DF316" s="17"/>
      <c r="DG316" s="17"/>
      <c r="DH316" s="17"/>
      <c r="DI316" s="17"/>
      <c r="DJ316" s="17"/>
      <c r="DK316" s="17"/>
      <c r="DL316" s="17"/>
      <c r="DM316" s="17"/>
      <c r="DN316" s="17"/>
      <c r="DO316" s="17"/>
      <c r="DP316" s="17"/>
      <c r="DQ316" s="17"/>
      <c r="DR316" s="17"/>
      <c r="DS316" s="17"/>
      <c r="DT316" s="17"/>
      <c r="DU316" s="17"/>
      <c r="DV316" s="17"/>
      <c r="DW316" s="17"/>
      <c r="DX316" s="17"/>
      <c r="DY316" s="17"/>
      <c r="DZ316" s="17"/>
      <c r="EA316" s="17"/>
      <c r="EB316" s="17"/>
      <c r="EC316" s="17"/>
      <c r="ED316" s="17"/>
      <c r="EE316" s="17"/>
      <c r="EF316" s="17"/>
      <c r="EG316" s="17"/>
      <c r="EH316" s="17"/>
      <c r="EI316" s="17"/>
      <c r="EJ316" s="17"/>
      <c r="EK316" s="17"/>
      <c r="EL316" s="17"/>
      <c r="EM316" s="17"/>
      <c r="EN316" s="17"/>
      <c r="EO316" s="17"/>
      <c r="EP316" s="17"/>
      <c r="EQ316" s="17"/>
      <c r="ER316" s="17"/>
      <c r="ES316" s="17"/>
      <c r="ET316" s="17"/>
      <c r="EU316" s="17"/>
      <c r="EV316" s="17"/>
      <c r="EW316" s="17"/>
      <c r="EX316" s="17"/>
      <c r="EY316" s="17"/>
      <c r="EZ316" s="17"/>
      <c r="FA316" s="17"/>
      <c r="FB316" s="17"/>
      <c r="FC316" s="17"/>
      <c r="FD316" s="17"/>
      <c r="FE316" s="17"/>
      <c r="FF316" s="17"/>
      <c r="FG316" s="17"/>
      <c r="FH316" s="17"/>
      <c r="FI316" s="17"/>
      <c r="FJ316" s="17"/>
      <c r="FK316" s="17"/>
      <c r="FL316" s="17"/>
      <c r="FM316" s="17"/>
      <c r="FN316" s="17"/>
      <c r="FO316" s="17"/>
      <c r="FP316" s="17"/>
      <c r="FQ316" s="17"/>
      <c r="FR316" s="17"/>
      <c r="FS316" s="17"/>
      <c r="FT316" s="17"/>
      <c r="FU316" s="17"/>
      <c r="FV316" s="17"/>
      <c r="FW316" s="17"/>
      <c r="FX316" s="17"/>
      <c r="FY316" s="17"/>
      <c r="FZ316" s="17"/>
      <c r="GA316" s="17"/>
      <c r="GB316" s="17"/>
      <c r="GC316" s="17"/>
      <c r="GD316" s="17"/>
      <c r="GE316" s="17"/>
      <c r="GF316" s="17"/>
      <c r="GG316" s="17"/>
      <c r="GH316" s="17"/>
      <c r="GI316" s="17"/>
      <c r="GJ316" s="17"/>
      <c r="GK316" s="17"/>
      <c r="GL316" s="17"/>
      <c r="GM316" s="17"/>
      <c r="GN316" s="17"/>
      <c r="GO316" s="17"/>
      <c r="GP316" s="17"/>
      <c r="GQ316" s="17"/>
      <c r="GR316" s="17"/>
      <c r="GS316" s="17"/>
      <c r="GT316" s="17"/>
      <c r="GU316" s="17"/>
      <c r="GV316" s="17"/>
      <c r="GW316" s="17"/>
      <c r="GX316" s="17"/>
      <c r="GY316" s="17"/>
      <c r="GZ316" s="17"/>
      <c r="HA316" s="17"/>
      <c r="HB316" s="17"/>
      <c r="HC316" s="17"/>
      <c r="HD316" s="17"/>
      <c r="HE316" s="17"/>
      <c r="HF316" s="17"/>
      <c r="HG316" s="17"/>
      <c r="HH316" s="17"/>
      <c r="HI316" s="17"/>
      <c r="HJ316" s="17"/>
      <c r="HK316" s="17"/>
      <c r="HL316" s="17"/>
      <c r="HM316" s="17"/>
      <c r="HN316" s="17"/>
      <c r="HO316" s="17"/>
      <c r="HP316" s="17"/>
      <c r="HQ316" s="17"/>
      <c r="HR316" s="17"/>
      <c r="HS316" s="17"/>
      <c r="HT316" s="17"/>
      <c r="HU316" s="17"/>
    </row>
    <row r="317" spans="2:229" s="18" customFormat="1" ht="22.5" x14ac:dyDescent="0.2">
      <c r="B317" s="101" t="s">
        <v>803</v>
      </c>
      <c r="C317" s="62" t="s">
        <v>257</v>
      </c>
      <c r="D317" s="66" t="s">
        <v>5</v>
      </c>
      <c r="E317" s="56">
        <v>1</v>
      </c>
      <c r="F317" s="66" t="s">
        <v>153</v>
      </c>
      <c r="G317" s="66" t="s">
        <v>22</v>
      </c>
      <c r="H317" s="15" t="s">
        <v>258</v>
      </c>
      <c r="I317" s="16">
        <v>274.33</v>
      </c>
      <c r="J317" s="112">
        <f t="shared" si="67"/>
        <v>274.33</v>
      </c>
      <c r="K317" s="16"/>
      <c r="L317" s="16">
        <f t="shared" si="64"/>
        <v>0</v>
      </c>
      <c r="M317" s="122"/>
      <c r="N317" s="16">
        <f t="shared" si="65"/>
        <v>0</v>
      </c>
      <c r="O317" s="16"/>
      <c r="P317" s="16">
        <f t="shared" si="66"/>
        <v>0</v>
      </c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7"/>
      <c r="BB317" s="17"/>
      <c r="BC317" s="17"/>
      <c r="BD317" s="17"/>
      <c r="BE317" s="17"/>
      <c r="BF317" s="17"/>
      <c r="BG317" s="17"/>
      <c r="BH317" s="17"/>
      <c r="BI317" s="17"/>
      <c r="BJ317" s="17"/>
      <c r="BK317" s="17"/>
      <c r="BL317" s="17"/>
      <c r="BM317" s="17"/>
      <c r="BN317" s="17"/>
      <c r="BO317" s="17"/>
      <c r="BP317" s="17"/>
      <c r="BQ317" s="17"/>
      <c r="BR317" s="17"/>
      <c r="BS317" s="17"/>
      <c r="BT317" s="17"/>
      <c r="BU317" s="17"/>
      <c r="BV317" s="17"/>
      <c r="BW317" s="17"/>
      <c r="BX317" s="17"/>
      <c r="BY317" s="17"/>
      <c r="BZ317" s="17"/>
      <c r="CA317" s="17"/>
      <c r="CB317" s="17"/>
      <c r="CC317" s="17"/>
      <c r="CD317" s="17"/>
      <c r="CE317" s="17"/>
      <c r="CF317" s="17"/>
      <c r="CG317" s="17"/>
      <c r="CH317" s="17"/>
      <c r="CI317" s="17"/>
      <c r="CJ317" s="17"/>
      <c r="CK317" s="17"/>
      <c r="CL317" s="17"/>
      <c r="CM317" s="17"/>
      <c r="CN317" s="17"/>
      <c r="CO317" s="17"/>
      <c r="CP317" s="17"/>
      <c r="CQ317" s="17"/>
      <c r="CR317" s="17"/>
      <c r="CS317" s="17"/>
      <c r="CT317" s="17"/>
      <c r="CU317" s="17"/>
      <c r="CV317" s="17"/>
      <c r="CW317" s="17"/>
      <c r="CX317" s="17"/>
      <c r="CY317" s="17"/>
      <c r="CZ317" s="17"/>
      <c r="DA317" s="17"/>
      <c r="DB317" s="17"/>
      <c r="DC317" s="17"/>
      <c r="DD317" s="17"/>
      <c r="DE317" s="17"/>
      <c r="DF317" s="17"/>
      <c r="DG317" s="17"/>
      <c r="DH317" s="17"/>
      <c r="DI317" s="17"/>
      <c r="DJ317" s="17"/>
      <c r="DK317" s="17"/>
      <c r="DL317" s="17"/>
      <c r="DM317" s="17"/>
      <c r="DN317" s="17"/>
      <c r="DO317" s="17"/>
      <c r="DP317" s="17"/>
      <c r="DQ317" s="17"/>
      <c r="DR317" s="17"/>
      <c r="DS317" s="17"/>
      <c r="DT317" s="17"/>
      <c r="DU317" s="17"/>
      <c r="DV317" s="17"/>
      <c r="DW317" s="17"/>
      <c r="DX317" s="17"/>
      <c r="DY317" s="17"/>
      <c r="DZ317" s="17"/>
      <c r="EA317" s="17"/>
      <c r="EB317" s="17"/>
      <c r="EC317" s="17"/>
      <c r="ED317" s="17"/>
      <c r="EE317" s="17"/>
      <c r="EF317" s="17"/>
      <c r="EG317" s="17"/>
      <c r="EH317" s="17"/>
      <c r="EI317" s="17"/>
      <c r="EJ317" s="17"/>
      <c r="EK317" s="17"/>
      <c r="EL317" s="17"/>
      <c r="EM317" s="17"/>
      <c r="EN317" s="17"/>
      <c r="EO317" s="17"/>
      <c r="EP317" s="17"/>
      <c r="EQ317" s="17"/>
      <c r="ER317" s="17"/>
      <c r="ES317" s="17"/>
      <c r="ET317" s="17"/>
      <c r="EU317" s="17"/>
      <c r="EV317" s="17"/>
      <c r="EW317" s="17"/>
      <c r="EX317" s="17"/>
      <c r="EY317" s="17"/>
      <c r="EZ317" s="17"/>
      <c r="FA317" s="17"/>
      <c r="FB317" s="17"/>
      <c r="FC317" s="17"/>
      <c r="FD317" s="17"/>
      <c r="FE317" s="17"/>
      <c r="FF317" s="17"/>
      <c r="FG317" s="17"/>
      <c r="FH317" s="17"/>
      <c r="FI317" s="17"/>
      <c r="FJ317" s="17"/>
      <c r="FK317" s="17"/>
      <c r="FL317" s="17"/>
      <c r="FM317" s="17"/>
      <c r="FN317" s="17"/>
      <c r="FO317" s="17"/>
      <c r="FP317" s="17"/>
      <c r="FQ317" s="17"/>
      <c r="FR317" s="17"/>
      <c r="FS317" s="17"/>
      <c r="FT317" s="17"/>
      <c r="FU317" s="17"/>
      <c r="FV317" s="17"/>
      <c r="FW317" s="17"/>
      <c r="FX317" s="17"/>
      <c r="FY317" s="17"/>
      <c r="FZ317" s="17"/>
      <c r="GA317" s="17"/>
      <c r="GB317" s="17"/>
      <c r="GC317" s="17"/>
      <c r="GD317" s="17"/>
      <c r="GE317" s="17"/>
      <c r="GF317" s="17"/>
      <c r="GG317" s="17"/>
      <c r="GH317" s="17"/>
      <c r="GI317" s="17"/>
      <c r="GJ317" s="17"/>
      <c r="GK317" s="17"/>
      <c r="GL317" s="17"/>
      <c r="GM317" s="17"/>
      <c r="GN317" s="17"/>
      <c r="GO317" s="17"/>
      <c r="GP317" s="17"/>
      <c r="GQ317" s="17"/>
      <c r="GR317" s="17"/>
      <c r="GS317" s="17"/>
      <c r="GT317" s="17"/>
      <c r="GU317" s="17"/>
      <c r="GV317" s="17"/>
      <c r="GW317" s="17"/>
      <c r="GX317" s="17"/>
      <c r="GY317" s="17"/>
      <c r="GZ317" s="17"/>
      <c r="HA317" s="17"/>
      <c r="HB317" s="17"/>
      <c r="HC317" s="17"/>
      <c r="HD317" s="17"/>
      <c r="HE317" s="17"/>
      <c r="HF317" s="17"/>
      <c r="HG317" s="17"/>
      <c r="HH317" s="17"/>
      <c r="HI317" s="17"/>
      <c r="HJ317" s="17"/>
      <c r="HK317" s="17"/>
      <c r="HL317" s="17"/>
      <c r="HM317" s="17"/>
      <c r="HN317" s="17"/>
      <c r="HO317" s="17"/>
      <c r="HP317" s="17"/>
      <c r="HQ317" s="17"/>
      <c r="HR317" s="17"/>
      <c r="HS317" s="17"/>
      <c r="HT317" s="17"/>
      <c r="HU317" s="17"/>
    </row>
    <row r="318" spans="2:229" s="18" customFormat="1" ht="22.5" x14ac:dyDescent="0.2">
      <c r="B318" s="101" t="s">
        <v>804</v>
      </c>
      <c r="C318" s="62" t="s">
        <v>259</v>
      </c>
      <c r="D318" s="66" t="s">
        <v>5</v>
      </c>
      <c r="E318" s="56">
        <v>5</v>
      </c>
      <c r="F318" s="66" t="s">
        <v>153</v>
      </c>
      <c r="G318" s="66" t="s">
        <v>22</v>
      </c>
      <c r="H318" s="15" t="s">
        <v>260</v>
      </c>
      <c r="I318" s="16">
        <v>160.74</v>
      </c>
      <c r="J318" s="112">
        <f t="shared" si="67"/>
        <v>803.7</v>
      </c>
      <c r="K318" s="16"/>
      <c r="L318" s="16">
        <f t="shared" si="64"/>
        <v>0</v>
      </c>
      <c r="M318" s="122"/>
      <c r="N318" s="16">
        <f t="shared" si="65"/>
        <v>0</v>
      </c>
      <c r="O318" s="16"/>
      <c r="P318" s="16">
        <f t="shared" si="66"/>
        <v>0</v>
      </c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7"/>
      <c r="BB318" s="17"/>
      <c r="BC318" s="17"/>
      <c r="BD318" s="17"/>
      <c r="BE318" s="17"/>
      <c r="BF318" s="17"/>
      <c r="BG318" s="17"/>
      <c r="BH318" s="17"/>
      <c r="BI318" s="17"/>
      <c r="BJ318" s="17"/>
      <c r="BK318" s="17"/>
      <c r="BL318" s="17"/>
      <c r="BM318" s="17"/>
      <c r="BN318" s="17"/>
      <c r="BO318" s="17"/>
      <c r="BP318" s="17"/>
      <c r="BQ318" s="17"/>
      <c r="BR318" s="17"/>
      <c r="BS318" s="17"/>
      <c r="BT318" s="17"/>
      <c r="BU318" s="17"/>
      <c r="BV318" s="17"/>
      <c r="BW318" s="17"/>
      <c r="BX318" s="17"/>
      <c r="BY318" s="17"/>
      <c r="BZ318" s="17"/>
      <c r="CA318" s="17"/>
      <c r="CB318" s="17"/>
      <c r="CC318" s="17"/>
      <c r="CD318" s="17"/>
      <c r="CE318" s="17"/>
      <c r="CF318" s="17"/>
      <c r="CG318" s="17"/>
      <c r="CH318" s="17"/>
      <c r="CI318" s="17"/>
      <c r="CJ318" s="17"/>
      <c r="CK318" s="17"/>
      <c r="CL318" s="17"/>
      <c r="CM318" s="17"/>
      <c r="CN318" s="17"/>
      <c r="CO318" s="17"/>
      <c r="CP318" s="17"/>
      <c r="CQ318" s="17"/>
      <c r="CR318" s="17"/>
      <c r="CS318" s="17"/>
      <c r="CT318" s="17"/>
      <c r="CU318" s="17"/>
      <c r="CV318" s="17"/>
      <c r="CW318" s="17"/>
      <c r="CX318" s="17"/>
      <c r="CY318" s="17"/>
      <c r="CZ318" s="17"/>
      <c r="DA318" s="17"/>
      <c r="DB318" s="17"/>
      <c r="DC318" s="17"/>
      <c r="DD318" s="17"/>
      <c r="DE318" s="17"/>
      <c r="DF318" s="17"/>
      <c r="DG318" s="17"/>
      <c r="DH318" s="17"/>
      <c r="DI318" s="17"/>
      <c r="DJ318" s="17"/>
      <c r="DK318" s="17"/>
      <c r="DL318" s="17"/>
      <c r="DM318" s="17"/>
      <c r="DN318" s="17"/>
      <c r="DO318" s="17"/>
      <c r="DP318" s="17"/>
      <c r="DQ318" s="17"/>
      <c r="DR318" s="17"/>
      <c r="DS318" s="17"/>
      <c r="DT318" s="17"/>
      <c r="DU318" s="17"/>
      <c r="DV318" s="17"/>
      <c r="DW318" s="17"/>
      <c r="DX318" s="17"/>
      <c r="DY318" s="17"/>
      <c r="DZ318" s="17"/>
      <c r="EA318" s="17"/>
      <c r="EB318" s="17"/>
      <c r="EC318" s="17"/>
      <c r="ED318" s="17"/>
      <c r="EE318" s="17"/>
      <c r="EF318" s="17"/>
      <c r="EG318" s="17"/>
      <c r="EH318" s="17"/>
      <c r="EI318" s="17"/>
      <c r="EJ318" s="17"/>
      <c r="EK318" s="17"/>
      <c r="EL318" s="17"/>
      <c r="EM318" s="17"/>
      <c r="EN318" s="17"/>
      <c r="EO318" s="17"/>
      <c r="EP318" s="17"/>
      <c r="EQ318" s="17"/>
      <c r="ER318" s="17"/>
      <c r="ES318" s="17"/>
      <c r="ET318" s="17"/>
      <c r="EU318" s="17"/>
      <c r="EV318" s="17"/>
      <c r="EW318" s="17"/>
      <c r="EX318" s="17"/>
      <c r="EY318" s="17"/>
      <c r="EZ318" s="17"/>
      <c r="FA318" s="17"/>
      <c r="FB318" s="17"/>
      <c r="FC318" s="17"/>
      <c r="FD318" s="17"/>
      <c r="FE318" s="17"/>
      <c r="FF318" s="17"/>
      <c r="FG318" s="17"/>
      <c r="FH318" s="17"/>
      <c r="FI318" s="17"/>
      <c r="FJ318" s="17"/>
      <c r="FK318" s="17"/>
      <c r="FL318" s="17"/>
      <c r="FM318" s="17"/>
      <c r="FN318" s="17"/>
      <c r="FO318" s="17"/>
      <c r="FP318" s="17"/>
      <c r="FQ318" s="17"/>
      <c r="FR318" s="17"/>
      <c r="FS318" s="17"/>
      <c r="FT318" s="17"/>
      <c r="FU318" s="17"/>
      <c r="FV318" s="17"/>
      <c r="FW318" s="17"/>
      <c r="FX318" s="17"/>
      <c r="FY318" s="17"/>
      <c r="FZ318" s="17"/>
      <c r="GA318" s="17"/>
      <c r="GB318" s="17"/>
      <c r="GC318" s="17"/>
      <c r="GD318" s="17"/>
      <c r="GE318" s="17"/>
      <c r="GF318" s="17"/>
      <c r="GG318" s="17"/>
      <c r="GH318" s="17"/>
      <c r="GI318" s="17"/>
      <c r="GJ318" s="17"/>
      <c r="GK318" s="17"/>
      <c r="GL318" s="17"/>
      <c r="GM318" s="17"/>
      <c r="GN318" s="17"/>
      <c r="GO318" s="17"/>
      <c r="GP318" s="17"/>
      <c r="GQ318" s="17"/>
      <c r="GR318" s="17"/>
      <c r="GS318" s="17"/>
      <c r="GT318" s="17"/>
      <c r="GU318" s="17"/>
      <c r="GV318" s="17"/>
      <c r="GW318" s="17"/>
      <c r="GX318" s="17"/>
      <c r="GY318" s="17"/>
      <c r="GZ318" s="17"/>
      <c r="HA318" s="17"/>
      <c r="HB318" s="17"/>
      <c r="HC318" s="17"/>
      <c r="HD318" s="17"/>
      <c r="HE318" s="17"/>
      <c r="HF318" s="17"/>
      <c r="HG318" s="17"/>
      <c r="HH318" s="17"/>
      <c r="HI318" s="17"/>
      <c r="HJ318" s="17"/>
      <c r="HK318" s="17"/>
      <c r="HL318" s="17"/>
      <c r="HM318" s="17"/>
      <c r="HN318" s="17"/>
      <c r="HO318" s="17"/>
      <c r="HP318" s="17"/>
      <c r="HQ318" s="17"/>
      <c r="HR318" s="17"/>
      <c r="HS318" s="17"/>
      <c r="HT318" s="17"/>
      <c r="HU318" s="17"/>
    </row>
    <row r="319" spans="2:229" s="18" customFormat="1" ht="22.5" x14ac:dyDescent="0.2">
      <c r="B319" s="101" t="s">
        <v>805</v>
      </c>
      <c r="C319" s="62" t="s">
        <v>157</v>
      </c>
      <c r="D319" s="66" t="s">
        <v>5</v>
      </c>
      <c r="E319" s="56">
        <v>21</v>
      </c>
      <c r="F319" s="66" t="s">
        <v>153</v>
      </c>
      <c r="G319" s="66" t="s">
        <v>22</v>
      </c>
      <c r="H319" s="15" t="s">
        <v>158</v>
      </c>
      <c r="I319" s="16">
        <v>121.27</v>
      </c>
      <c r="J319" s="112">
        <f t="shared" si="67"/>
        <v>2546.67</v>
      </c>
      <c r="K319" s="16"/>
      <c r="L319" s="16">
        <f t="shared" si="64"/>
        <v>0</v>
      </c>
      <c r="M319" s="122"/>
      <c r="N319" s="16">
        <f t="shared" si="65"/>
        <v>0</v>
      </c>
      <c r="O319" s="16"/>
      <c r="P319" s="16">
        <f t="shared" si="66"/>
        <v>0</v>
      </c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7"/>
      <c r="BB319" s="17"/>
      <c r="BC319" s="17"/>
      <c r="BD319" s="17"/>
      <c r="BE319" s="17"/>
      <c r="BF319" s="17"/>
      <c r="BG319" s="17"/>
      <c r="BH319" s="17"/>
      <c r="BI319" s="17"/>
      <c r="BJ319" s="17"/>
      <c r="BK319" s="17"/>
      <c r="BL319" s="17"/>
      <c r="BM319" s="17"/>
      <c r="BN319" s="17"/>
      <c r="BO319" s="17"/>
      <c r="BP319" s="17"/>
      <c r="BQ319" s="17"/>
      <c r="BR319" s="17"/>
      <c r="BS319" s="17"/>
      <c r="BT319" s="17"/>
      <c r="BU319" s="17"/>
      <c r="BV319" s="17"/>
      <c r="BW319" s="17"/>
      <c r="BX319" s="17"/>
      <c r="BY319" s="17"/>
      <c r="BZ319" s="17"/>
      <c r="CA319" s="17"/>
      <c r="CB319" s="17"/>
      <c r="CC319" s="17"/>
      <c r="CD319" s="17"/>
      <c r="CE319" s="17"/>
      <c r="CF319" s="17"/>
      <c r="CG319" s="17"/>
      <c r="CH319" s="17"/>
      <c r="CI319" s="17"/>
      <c r="CJ319" s="17"/>
      <c r="CK319" s="17"/>
      <c r="CL319" s="17"/>
      <c r="CM319" s="17"/>
      <c r="CN319" s="17"/>
      <c r="CO319" s="17"/>
      <c r="CP319" s="17"/>
      <c r="CQ319" s="17"/>
      <c r="CR319" s="17"/>
      <c r="CS319" s="17"/>
      <c r="CT319" s="17"/>
      <c r="CU319" s="17"/>
      <c r="CV319" s="17"/>
      <c r="CW319" s="17"/>
      <c r="CX319" s="17"/>
      <c r="CY319" s="17"/>
      <c r="CZ319" s="17"/>
      <c r="DA319" s="17"/>
      <c r="DB319" s="17"/>
      <c r="DC319" s="17"/>
      <c r="DD319" s="17"/>
      <c r="DE319" s="17"/>
      <c r="DF319" s="17"/>
      <c r="DG319" s="17"/>
      <c r="DH319" s="17"/>
      <c r="DI319" s="17"/>
      <c r="DJ319" s="17"/>
      <c r="DK319" s="17"/>
      <c r="DL319" s="17"/>
      <c r="DM319" s="17"/>
      <c r="DN319" s="17"/>
      <c r="DO319" s="17"/>
      <c r="DP319" s="17"/>
      <c r="DQ319" s="17"/>
      <c r="DR319" s="17"/>
      <c r="DS319" s="17"/>
      <c r="DT319" s="17"/>
      <c r="DU319" s="17"/>
      <c r="DV319" s="17"/>
      <c r="DW319" s="17"/>
      <c r="DX319" s="17"/>
      <c r="DY319" s="17"/>
      <c r="DZ319" s="17"/>
      <c r="EA319" s="17"/>
      <c r="EB319" s="17"/>
      <c r="EC319" s="17"/>
      <c r="ED319" s="17"/>
      <c r="EE319" s="17"/>
      <c r="EF319" s="17"/>
      <c r="EG319" s="17"/>
      <c r="EH319" s="17"/>
      <c r="EI319" s="17"/>
      <c r="EJ319" s="17"/>
      <c r="EK319" s="17"/>
      <c r="EL319" s="17"/>
      <c r="EM319" s="17"/>
      <c r="EN319" s="17"/>
      <c r="EO319" s="17"/>
      <c r="EP319" s="17"/>
      <c r="EQ319" s="17"/>
      <c r="ER319" s="17"/>
      <c r="ES319" s="17"/>
      <c r="ET319" s="17"/>
      <c r="EU319" s="17"/>
      <c r="EV319" s="17"/>
      <c r="EW319" s="17"/>
      <c r="EX319" s="17"/>
      <c r="EY319" s="17"/>
      <c r="EZ319" s="17"/>
      <c r="FA319" s="17"/>
      <c r="FB319" s="17"/>
      <c r="FC319" s="17"/>
      <c r="FD319" s="17"/>
      <c r="FE319" s="17"/>
      <c r="FF319" s="17"/>
      <c r="FG319" s="17"/>
      <c r="FH319" s="17"/>
      <c r="FI319" s="17"/>
      <c r="FJ319" s="17"/>
      <c r="FK319" s="17"/>
      <c r="FL319" s="17"/>
      <c r="FM319" s="17"/>
      <c r="FN319" s="17"/>
      <c r="FO319" s="17"/>
      <c r="FP319" s="17"/>
      <c r="FQ319" s="17"/>
      <c r="FR319" s="17"/>
      <c r="FS319" s="17"/>
      <c r="FT319" s="17"/>
      <c r="FU319" s="17"/>
      <c r="FV319" s="17"/>
      <c r="FW319" s="17"/>
      <c r="FX319" s="17"/>
      <c r="FY319" s="17"/>
      <c r="FZ319" s="17"/>
      <c r="GA319" s="17"/>
      <c r="GB319" s="17"/>
      <c r="GC319" s="17"/>
      <c r="GD319" s="17"/>
      <c r="GE319" s="17"/>
      <c r="GF319" s="17"/>
      <c r="GG319" s="17"/>
      <c r="GH319" s="17"/>
      <c r="GI319" s="17"/>
      <c r="GJ319" s="17"/>
      <c r="GK319" s="17"/>
      <c r="GL319" s="17"/>
      <c r="GM319" s="17"/>
      <c r="GN319" s="17"/>
      <c r="GO319" s="17"/>
      <c r="GP319" s="17"/>
      <c r="GQ319" s="17"/>
      <c r="GR319" s="17"/>
      <c r="GS319" s="17"/>
      <c r="GT319" s="17"/>
      <c r="GU319" s="17"/>
      <c r="GV319" s="17"/>
      <c r="GW319" s="17"/>
      <c r="GX319" s="17"/>
      <c r="GY319" s="17"/>
      <c r="GZ319" s="17"/>
      <c r="HA319" s="17"/>
      <c r="HB319" s="17"/>
      <c r="HC319" s="17"/>
      <c r="HD319" s="17"/>
      <c r="HE319" s="17"/>
      <c r="HF319" s="17"/>
      <c r="HG319" s="17"/>
      <c r="HH319" s="17"/>
      <c r="HI319" s="17"/>
      <c r="HJ319" s="17"/>
      <c r="HK319" s="17"/>
      <c r="HL319" s="17"/>
      <c r="HM319" s="17"/>
      <c r="HN319" s="17"/>
      <c r="HO319" s="17"/>
      <c r="HP319" s="17"/>
      <c r="HQ319" s="17"/>
      <c r="HR319" s="17"/>
      <c r="HS319" s="17"/>
      <c r="HT319" s="17"/>
      <c r="HU319" s="17"/>
    </row>
    <row r="320" spans="2:229" s="18" customFormat="1" x14ac:dyDescent="0.2">
      <c r="B320" s="101" t="s">
        <v>965</v>
      </c>
      <c r="C320" s="62" t="s">
        <v>261</v>
      </c>
      <c r="D320" s="66" t="s">
        <v>5</v>
      </c>
      <c r="E320" s="56">
        <v>570</v>
      </c>
      <c r="F320" s="66" t="s">
        <v>160</v>
      </c>
      <c r="G320" s="66" t="s">
        <v>22</v>
      </c>
      <c r="H320" s="15" t="s">
        <v>262</v>
      </c>
      <c r="I320" s="16">
        <v>2.59</v>
      </c>
      <c r="J320" s="112">
        <f t="shared" si="67"/>
        <v>1476.3</v>
      </c>
      <c r="K320" s="16"/>
      <c r="L320" s="16">
        <f t="shared" si="64"/>
        <v>0</v>
      </c>
      <c r="M320" s="122"/>
      <c r="N320" s="16">
        <f t="shared" si="65"/>
        <v>0</v>
      </c>
      <c r="O320" s="16"/>
      <c r="P320" s="16">
        <f t="shared" si="66"/>
        <v>0</v>
      </c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7"/>
      <c r="BQ320" s="17"/>
      <c r="BR320" s="17"/>
      <c r="BS320" s="17"/>
      <c r="BT320" s="17"/>
      <c r="BU320" s="17"/>
      <c r="BV320" s="17"/>
      <c r="BW320" s="17"/>
      <c r="BX320" s="17"/>
      <c r="BY320" s="17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7"/>
      <c r="CN320" s="17"/>
      <c r="CO320" s="17"/>
      <c r="CP320" s="17"/>
      <c r="CQ320" s="17"/>
      <c r="CR320" s="17"/>
      <c r="CS320" s="17"/>
      <c r="CT320" s="17"/>
      <c r="CU320" s="17"/>
      <c r="CV320" s="17"/>
      <c r="CW320" s="17"/>
      <c r="CX320" s="17"/>
      <c r="CY320" s="17"/>
      <c r="CZ320" s="17"/>
      <c r="DA320" s="17"/>
      <c r="DB320" s="17"/>
      <c r="DC320" s="17"/>
      <c r="DD320" s="17"/>
      <c r="DE320" s="17"/>
      <c r="DF320" s="17"/>
      <c r="DG320" s="17"/>
      <c r="DH320" s="17"/>
      <c r="DI320" s="17"/>
      <c r="DJ320" s="17"/>
      <c r="DK320" s="17"/>
      <c r="DL320" s="17"/>
      <c r="DM320" s="17"/>
      <c r="DN320" s="17"/>
      <c r="DO320" s="17"/>
      <c r="DP320" s="17"/>
      <c r="DQ320" s="17"/>
      <c r="DR320" s="17"/>
      <c r="DS320" s="17"/>
      <c r="DT320" s="17"/>
      <c r="DU320" s="17"/>
      <c r="DV320" s="17"/>
      <c r="DW320" s="17"/>
      <c r="DX320" s="17"/>
      <c r="DY320" s="17"/>
      <c r="DZ320" s="17"/>
      <c r="EA320" s="17"/>
      <c r="EB320" s="17"/>
      <c r="EC320" s="17"/>
      <c r="ED320" s="17"/>
      <c r="EE320" s="17"/>
      <c r="EF320" s="17"/>
      <c r="EG320" s="17"/>
      <c r="EH320" s="17"/>
      <c r="EI320" s="17"/>
      <c r="EJ320" s="17"/>
      <c r="EK320" s="17"/>
      <c r="EL320" s="17"/>
      <c r="EM320" s="17"/>
      <c r="EN320" s="17"/>
      <c r="EO320" s="17"/>
      <c r="EP320" s="17"/>
      <c r="EQ320" s="17"/>
      <c r="ER320" s="17"/>
      <c r="ES320" s="17"/>
      <c r="ET320" s="17"/>
      <c r="EU320" s="17"/>
      <c r="EV320" s="17"/>
      <c r="EW320" s="17"/>
      <c r="EX320" s="17"/>
      <c r="EY320" s="17"/>
      <c r="EZ320" s="17"/>
      <c r="FA320" s="17"/>
      <c r="FB320" s="17"/>
      <c r="FC320" s="17"/>
      <c r="FD320" s="17"/>
      <c r="FE320" s="17"/>
      <c r="FF320" s="17"/>
      <c r="FG320" s="17"/>
      <c r="FH320" s="17"/>
      <c r="FI320" s="17"/>
      <c r="FJ320" s="17"/>
      <c r="FK320" s="17"/>
      <c r="FL320" s="17"/>
      <c r="FM320" s="17"/>
      <c r="FN320" s="17"/>
      <c r="FO320" s="17"/>
      <c r="FP320" s="17"/>
      <c r="FQ320" s="17"/>
      <c r="FR320" s="17"/>
      <c r="FS320" s="17"/>
      <c r="FT320" s="17"/>
      <c r="FU320" s="17"/>
      <c r="FV320" s="17"/>
      <c r="FW320" s="17"/>
      <c r="FX320" s="17"/>
      <c r="FY320" s="17"/>
      <c r="FZ320" s="17"/>
      <c r="GA320" s="17"/>
      <c r="GB320" s="17"/>
      <c r="GC320" s="17"/>
      <c r="GD320" s="17"/>
      <c r="GE320" s="17"/>
      <c r="GF320" s="17"/>
      <c r="GG320" s="17"/>
      <c r="GH320" s="17"/>
      <c r="GI320" s="17"/>
      <c r="GJ320" s="17"/>
      <c r="GK320" s="17"/>
      <c r="GL320" s="17"/>
      <c r="GM320" s="17"/>
      <c r="GN320" s="17"/>
      <c r="GO320" s="17"/>
      <c r="GP320" s="17"/>
      <c r="GQ320" s="17"/>
      <c r="GR320" s="17"/>
      <c r="GS320" s="17"/>
      <c r="GT320" s="17"/>
      <c r="GU320" s="17"/>
      <c r="GV320" s="17"/>
      <c r="GW320" s="17"/>
      <c r="GX320" s="17"/>
      <c r="GY320" s="17"/>
      <c r="GZ320" s="17"/>
      <c r="HA320" s="17"/>
      <c r="HB320" s="17"/>
      <c r="HC320" s="17"/>
      <c r="HD320" s="17"/>
      <c r="HE320" s="17"/>
      <c r="HF320" s="17"/>
      <c r="HG320" s="17"/>
      <c r="HH320" s="17"/>
      <c r="HI320" s="17"/>
      <c r="HJ320" s="17"/>
      <c r="HK320" s="17"/>
      <c r="HL320" s="17"/>
      <c r="HM320" s="17"/>
      <c r="HN320" s="17"/>
      <c r="HO320" s="17"/>
      <c r="HP320" s="17"/>
      <c r="HQ320" s="17"/>
      <c r="HR320" s="17"/>
      <c r="HS320" s="17"/>
      <c r="HT320" s="17"/>
      <c r="HU320" s="17"/>
    </row>
    <row r="321" spans="2:229" s="18" customFormat="1" x14ac:dyDescent="0.2">
      <c r="B321" s="108" t="s">
        <v>966</v>
      </c>
      <c r="C321" s="62" t="s">
        <v>263</v>
      </c>
      <c r="D321" s="107" t="s">
        <v>5</v>
      </c>
      <c r="E321" s="56">
        <v>21</v>
      </c>
      <c r="F321" s="107" t="s">
        <v>153</v>
      </c>
      <c r="G321" s="107" t="s">
        <v>22</v>
      </c>
      <c r="H321" s="15" t="s">
        <v>264</v>
      </c>
      <c r="I321" s="16">
        <v>48.31</v>
      </c>
      <c r="J321" s="112">
        <f t="shared" si="67"/>
        <v>1014.51</v>
      </c>
      <c r="K321" s="16"/>
      <c r="L321" s="16">
        <f t="shared" si="64"/>
        <v>0</v>
      </c>
      <c r="M321" s="122"/>
      <c r="N321" s="16">
        <f t="shared" si="65"/>
        <v>0</v>
      </c>
      <c r="O321" s="16"/>
      <c r="P321" s="16">
        <f t="shared" si="66"/>
        <v>0</v>
      </c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7"/>
      <c r="BB321" s="17"/>
      <c r="BC321" s="17"/>
      <c r="BD321" s="17"/>
      <c r="BE321" s="17"/>
      <c r="BF321" s="17"/>
      <c r="BG321" s="17"/>
      <c r="BH321" s="17"/>
      <c r="BI321" s="17"/>
      <c r="BJ321" s="17"/>
      <c r="BK321" s="17"/>
      <c r="BL321" s="17"/>
      <c r="BM321" s="17"/>
      <c r="BN321" s="17"/>
      <c r="BO321" s="17"/>
      <c r="BP321" s="17"/>
      <c r="BQ321" s="17"/>
      <c r="BR321" s="17"/>
      <c r="BS321" s="17"/>
      <c r="BT321" s="17"/>
      <c r="BU321" s="17"/>
      <c r="BV321" s="17"/>
      <c r="BW321" s="17"/>
      <c r="BX321" s="17"/>
      <c r="BY321" s="17"/>
      <c r="BZ321" s="17"/>
      <c r="CA321" s="17"/>
      <c r="CB321" s="17"/>
      <c r="CC321" s="17"/>
      <c r="CD321" s="17"/>
      <c r="CE321" s="17"/>
      <c r="CF321" s="17"/>
      <c r="CG321" s="17"/>
      <c r="CH321" s="17"/>
      <c r="CI321" s="17"/>
      <c r="CJ321" s="17"/>
      <c r="CK321" s="17"/>
      <c r="CL321" s="17"/>
      <c r="CM321" s="17"/>
      <c r="CN321" s="17"/>
      <c r="CO321" s="17"/>
      <c r="CP321" s="17"/>
      <c r="CQ321" s="17"/>
      <c r="CR321" s="17"/>
      <c r="CS321" s="17"/>
      <c r="CT321" s="17"/>
      <c r="CU321" s="17"/>
      <c r="CV321" s="17"/>
      <c r="CW321" s="17"/>
      <c r="CX321" s="17"/>
      <c r="CY321" s="17"/>
      <c r="CZ321" s="17"/>
      <c r="DA321" s="17"/>
      <c r="DB321" s="17"/>
      <c r="DC321" s="17"/>
      <c r="DD321" s="17"/>
      <c r="DE321" s="17"/>
      <c r="DF321" s="17"/>
      <c r="DG321" s="17"/>
      <c r="DH321" s="17"/>
      <c r="DI321" s="17"/>
      <c r="DJ321" s="17"/>
      <c r="DK321" s="17"/>
      <c r="DL321" s="17"/>
      <c r="DM321" s="17"/>
      <c r="DN321" s="17"/>
      <c r="DO321" s="17"/>
      <c r="DP321" s="17"/>
      <c r="DQ321" s="17"/>
      <c r="DR321" s="17"/>
      <c r="DS321" s="17"/>
      <c r="DT321" s="17"/>
      <c r="DU321" s="17"/>
      <c r="DV321" s="17"/>
      <c r="DW321" s="17"/>
      <c r="DX321" s="17"/>
      <c r="DY321" s="17"/>
      <c r="DZ321" s="17"/>
      <c r="EA321" s="17"/>
      <c r="EB321" s="17"/>
      <c r="EC321" s="17"/>
      <c r="ED321" s="17"/>
      <c r="EE321" s="17"/>
      <c r="EF321" s="17"/>
      <c r="EG321" s="17"/>
      <c r="EH321" s="17"/>
      <c r="EI321" s="17"/>
      <c r="EJ321" s="17"/>
      <c r="EK321" s="17"/>
      <c r="EL321" s="17"/>
      <c r="EM321" s="17"/>
      <c r="EN321" s="17"/>
      <c r="EO321" s="17"/>
      <c r="EP321" s="17"/>
      <c r="EQ321" s="17"/>
      <c r="ER321" s="17"/>
      <c r="ES321" s="17"/>
      <c r="ET321" s="17"/>
      <c r="EU321" s="17"/>
      <c r="EV321" s="17"/>
      <c r="EW321" s="17"/>
      <c r="EX321" s="17"/>
      <c r="EY321" s="17"/>
      <c r="EZ321" s="17"/>
      <c r="FA321" s="17"/>
      <c r="FB321" s="17"/>
      <c r="FC321" s="17"/>
      <c r="FD321" s="17"/>
      <c r="FE321" s="17"/>
      <c r="FF321" s="17"/>
      <c r="FG321" s="17"/>
      <c r="FH321" s="17"/>
      <c r="FI321" s="17"/>
      <c r="FJ321" s="17"/>
      <c r="FK321" s="17"/>
      <c r="FL321" s="17"/>
      <c r="FM321" s="17"/>
      <c r="FN321" s="17"/>
      <c r="FO321" s="17"/>
      <c r="FP321" s="17"/>
      <c r="FQ321" s="17"/>
      <c r="FR321" s="17"/>
      <c r="FS321" s="17"/>
      <c r="FT321" s="17"/>
      <c r="FU321" s="17"/>
      <c r="FV321" s="17"/>
      <c r="FW321" s="17"/>
      <c r="FX321" s="17"/>
      <c r="FY321" s="17"/>
      <c r="FZ321" s="17"/>
      <c r="GA321" s="17"/>
      <c r="GB321" s="17"/>
      <c r="GC321" s="17"/>
      <c r="GD321" s="17"/>
      <c r="GE321" s="17"/>
      <c r="GF321" s="17"/>
      <c r="GG321" s="17"/>
      <c r="GH321" s="17"/>
      <c r="GI321" s="17"/>
      <c r="GJ321" s="17"/>
      <c r="GK321" s="17"/>
      <c r="GL321" s="17"/>
      <c r="GM321" s="17"/>
      <c r="GN321" s="17"/>
      <c r="GO321" s="17"/>
      <c r="GP321" s="17"/>
      <c r="GQ321" s="17"/>
      <c r="GR321" s="17"/>
      <c r="GS321" s="17"/>
      <c r="GT321" s="17"/>
      <c r="GU321" s="17"/>
      <c r="GV321" s="17"/>
      <c r="GW321" s="17"/>
      <c r="GX321" s="17"/>
      <c r="GY321" s="17"/>
      <c r="GZ321" s="17"/>
      <c r="HA321" s="17"/>
      <c r="HB321" s="17"/>
      <c r="HC321" s="17"/>
      <c r="HD321" s="17"/>
      <c r="HE321" s="17"/>
      <c r="HF321" s="17"/>
      <c r="HG321" s="17"/>
      <c r="HH321" s="17"/>
      <c r="HI321" s="17"/>
      <c r="HJ321" s="17"/>
      <c r="HK321" s="17"/>
      <c r="HL321" s="17"/>
      <c r="HM321" s="17"/>
      <c r="HN321" s="17"/>
      <c r="HO321" s="17"/>
      <c r="HP321" s="17"/>
      <c r="HQ321" s="17"/>
      <c r="HR321" s="17"/>
      <c r="HS321" s="17"/>
      <c r="HT321" s="17"/>
      <c r="HU321" s="17"/>
    </row>
    <row r="322" spans="2:229" s="18" customFormat="1" ht="33.75" x14ac:dyDescent="0.2">
      <c r="B322" s="108" t="s">
        <v>967</v>
      </c>
      <c r="C322" s="62" t="s">
        <v>265</v>
      </c>
      <c r="D322" s="107" t="s">
        <v>5</v>
      </c>
      <c r="E322" s="56">
        <v>21</v>
      </c>
      <c r="F322" s="107" t="s">
        <v>153</v>
      </c>
      <c r="G322" s="107" t="s">
        <v>208</v>
      </c>
      <c r="H322" s="15" t="s">
        <v>266</v>
      </c>
      <c r="I322" s="16">
        <v>539.29</v>
      </c>
      <c r="J322" s="130">
        <f t="shared" si="67"/>
        <v>11325.09</v>
      </c>
      <c r="K322" s="16"/>
      <c r="L322" s="16">
        <f t="shared" si="64"/>
        <v>0</v>
      </c>
      <c r="M322" s="122"/>
      <c r="N322" s="16">
        <f t="shared" si="65"/>
        <v>0</v>
      </c>
      <c r="O322" s="16"/>
      <c r="P322" s="16">
        <f t="shared" si="66"/>
        <v>0</v>
      </c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  <c r="DA322" s="17"/>
      <c r="DB322" s="17"/>
      <c r="DC322" s="17"/>
      <c r="DD322" s="17"/>
      <c r="DE322" s="17"/>
      <c r="DF322" s="17"/>
      <c r="DG322" s="17"/>
      <c r="DH322" s="17"/>
      <c r="DI322" s="17"/>
      <c r="DJ322" s="17"/>
      <c r="DK322" s="17"/>
      <c r="DL322" s="17"/>
      <c r="DM322" s="17"/>
      <c r="DN322" s="17"/>
      <c r="DO322" s="17"/>
      <c r="DP322" s="17"/>
      <c r="DQ322" s="17"/>
      <c r="DR322" s="17"/>
      <c r="DS322" s="17"/>
      <c r="DT322" s="17"/>
      <c r="DU322" s="17"/>
      <c r="DV322" s="17"/>
      <c r="DW322" s="17"/>
      <c r="DX322" s="17"/>
      <c r="DY322" s="17"/>
      <c r="DZ322" s="17"/>
      <c r="EA322" s="17"/>
      <c r="EB322" s="17"/>
      <c r="EC322" s="17"/>
      <c r="ED322" s="17"/>
      <c r="EE322" s="17"/>
      <c r="EF322" s="17"/>
      <c r="EG322" s="17"/>
      <c r="EH322" s="17"/>
      <c r="EI322" s="17"/>
      <c r="EJ322" s="17"/>
      <c r="EK322" s="17"/>
      <c r="EL322" s="17"/>
      <c r="EM322" s="17"/>
      <c r="EN322" s="17"/>
      <c r="EO322" s="17"/>
      <c r="EP322" s="17"/>
      <c r="EQ322" s="17"/>
      <c r="ER322" s="17"/>
      <c r="ES322" s="17"/>
      <c r="ET322" s="17"/>
      <c r="EU322" s="17"/>
      <c r="EV322" s="17"/>
      <c r="EW322" s="17"/>
      <c r="EX322" s="17"/>
      <c r="EY322" s="17"/>
      <c r="EZ322" s="17"/>
      <c r="FA322" s="17"/>
      <c r="FB322" s="17"/>
      <c r="FC322" s="17"/>
      <c r="FD322" s="17"/>
      <c r="FE322" s="17"/>
      <c r="FF322" s="17"/>
      <c r="FG322" s="17"/>
      <c r="FH322" s="17"/>
      <c r="FI322" s="17"/>
      <c r="FJ322" s="17"/>
      <c r="FK322" s="17"/>
      <c r="FL322" s="17"/>
      <c r="FM322" s="17"/>
      <c r="FN322" s="17"/>
      <c r="FO322" s="17"/>
      <c r="FP322" s="17"/>
      <c r="FQ322" s="17"/>
      <c r="FR322" s="17"/>
      <c r="FS322" s="17"/>
      <c r="FT322" s="17"/>
      <c r="FU322" s="17"/>
      <c r="FV322" s="17"/>
      <c r="FW322" s="17"/>
      <c r="FX322" s="17"/>
      <c r="FY322" s="17"/>
      <c r="FZ322" s="17"/>
      <c r="GA322" s="17"/>
      <c r="GB322" s="17"/>
      <c r="GC322" s="17"/>
      <c r="GD322" s="17"/>
      <c r="GE322" s="17"/>
      <c r="GF322" s="17"/>
      <c r="GG322" s="17"/>
      <c r="GH322" s="17"/>
      <c r="GI322" s="17"/>
      <c r="GJ322" s="17"/>
      <c r="GK322" s="17"/>
      <c r="GL322" s="17"/>
      <c r="GM322" s="17"/>
      <c r="GN322" s="17"/>
      <c r="GO322" s="17"/>
      <c r="GP322" s="17"/>
      <c r="GQ322" s="17"/>
      <c r="GR322" s="17"/>
      <c r="GS322" s="17"/>
      <c r="GT322" s="17"/>
      <c r="GU322" s="17"/>
      <c r="GV322" s="17"/>
      <c r="GW322" s="17"/>
      <c r="GX322" s="17"/>
      <c r="GY322" s="17"/>
      <c r="GZ322" s="17"/>
      <c r="HA322" s="17"/>
      <c r="HB322" s="17"/>
      <c r="HC322" s="17"/>
      <c r="HD322" s="17"/>
      <c r="HE322" s="17"/>
      <c r="HF322" s="17"/>
      <c r="HG322" s="17"/>
      <c r="HH322" s="17"/>
      <c r="HI322" s="17"/>
      <c r="HJ322" s="17"/>
      <c r="HK322" s="17"/>
      <c r="HL322" s="17"/>
      <c r="HM322" s="17"/>
      <c r="HN322" s="17"/>
      <c r="HO322" s="17"/>
      <c r="HP322" s="17"/>
      <c r="HQ322" s="17"/>
      <c r="HR322" s="17"/>
      <c r="HS322" s="17"/>
      <c r="HT322" s="17"/>
      <c r="HU322" s="17"/>
    </row>
    <row r="323" spans="2:229" s="18" customFormat="1" ht="33.75" x14ac:dyDescent="0.2">
      <c r="B323" s="108" t="s">
        <v>968</v>
      </c>
      <c r="C323" s="62" t="s">
        <v>1099</v>
      </c>
      <c r="D323" s="107" t="s">
        <v>5</v>
      </c>
      <c r="E323" s="56">
        <v>21</v>
      </c>
      <c r="F323" s="107" t="s">
        <v>153</v>
      </c>
      <c r="G323" s="107" t="s">
        <v>1104</v>
      </c>
      <c r="H323" s="15" t="s">
        <v>1083</v>
      </c>
      <c r="I323" s="129">
        <v>890.06</v>
      </c>
      <c r="J323" s="130">
        <f>I323*E323</f>
        <v>18691.259999999998</v>
      </c>
      <c r="K323" s="16"/>
      <c r="L323" s="16">
        <f t="shared" si="64"/>
        <v>0</v>
      </c>
      <c r="M323" s="122"/>
      <c r="N323" s="16">
        <f t="shared" si="65"/>
        <v>0</v>
      </c>
      <c r="O323" s="16"/>
      <c r="P323" s="16">
        <f t="shared" si="66"/>
        <v>0</v>
      </c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7"/>
      <c r="BF323" s="17"/>
      <c r="BG323" s="17"/>
      <c r="BH323" s="17"/>
      <c r="BI323" s="17"/>
      <c r="BJ323" s="17"/>
      <c r="BK323" s="17"/>
      <c r="BL323" s="17"/>
      <c r="BM323" s="17"/>
      <c r="BN323" s="17"/>
      <c r="BO323" s="17"/>
      <c r="BP323" s="17"/>
      <c r="BQ323" s="17"/>
      <c r="BR323" s="17"/>
      <c r="BS323" s="17"/>
      <c r="BT323" s="17"/>
      <c r="BU323" s="17"/>
      <c r="BV323" s="17"/>
      <c r="BW323" s="17"/>
      <c r="BX323" s="17"/>
      <c r="BY323" s="17"/>
      <c r="BZ323" s="17"/>
      <c r="CA323" s="17"/>
      <c r="CB323" s="17"/>
      <c r="CC323" s="17"/>
      <c r="CD323" s="17"/>
      <c r="CE323" s="17"/>
      <c r="CF323" s="17"/>
      <c r="CG323" s="17"/>
      <c r="CH323" s="17"/>
      <c r="CI323" s="17"/>
      <c r="CJ323" s="17"/>
      <c r="CK323" s="17"/>
      <c r="CL323" s="17"/>
      <c r="CM323" s="17"/>
      <c r="CN323" s="17"/>
      <c r="CO323" s="17"/>
      <c r="CP323" s="17"/>
      <c r="CQ323" s="17"/>
      <c r="CR323" s="17"/>
      <c r="CS323" s="17"/>
      <c r="CT323" s="17"/>
      <c r="CU323" s="17"/>
      <c r="CV323" s="17"/>
      <c r="CW323" s="17"/>
      <c r="CX323" s="17"/>
      <c r="CY323" s="17"/>
      <c r="CZ323" s="17"/>
      <c r="DA323" s="17"/>
      <c r="DB323" s="17"/>
      <c r="DC323" s="17"/>
      <c r="DD323" s="17"/>
      <c r="DE323" s="17"/>
      <c r="DF323" s="17"/>
      <c r="DG323" s="17"/>
      <c r="DH323" s="17"/>
      <c r="DI323" s="17"/>
      <c r="DJ323" s="17"/>
      <c r="DK323" s="17"/>
      <c r="DL323" s="17"/>
      <c r="DM323" s="17"/>
      <c r="DN323" s="17"/>
      <c r="DO323" s="17"/>
      <c r="DP323" s="17"/>
      <c r="DQ323" s="17"/>
      <c r="DR323" s="17"/>
      <c r="DS323" s="17"/>
      <c r="DT323" s="17"/>
      <c r="DU323" s="17"/>
      <c r="DV323" s="17"/>
      <c r="DW323" s="17"/>
      <c r="DX323" s="17"/>
      <c r="DY323" s="17"/>
      <c r="DZ323" s="17"/>
      <c r="EA323" s="17"/>
      <c r="EB323" s="17"/>
      <c r="EC323" s="17"/>
      <c r="ED323" s="17"/>
      <c r="EE323" s="17"/>
      <c r="EF323" s="17"/>
      <c r="EG323" s="17"/>
      <c r="EH323" s="17"/>
      <c r="EI323" s="17"/>
      <c r="EJ323" s="17"/>
      <c r="EK323" s="17"/>
      <c r="EL323" s="17"/>
      <c r="EM323" s="17"/>
      <c r="EN323" s="17"/>
      <c r="EO323" s="17"/>
      <c r="EP323" s="17"/>
      <c r="EQ323" s="17"/>
      <c r="ER323" s="17"/>
      <c r="ES323" s="17"/>
      <c r="ET323" s="17"/>
      <c r="EU323" s="17"/>
      <c r="EV323" s="17"/>
      <c r="EW323" s="17"/>
      <c r="EX323" s="17"/>
      <c r="EY323" s="17"/>
      <c r="EZ323" s="17"/>
      <c r="FA323" s="17"/>
      <c r="FB323" s="17"/>
      <c r="FC323" s="17"/>
      <c r="FD323" s="17"/>
      <c r="FE323" s="17"/>
      <c r="FF323" s="17"/>
      <c r="FG323" s="17"/>
      <c r="FH323" s="17"/>
      <c r="FI323" s="17"/>
      <c r="FJ323" s="17"/>
      <c r="FK323" s="17"/>
      <c r="FL323" s="17"/>
      <c r="FM323" s="17"/>
      <c r="FN323" s="17"/>
      <c r="FO323" s="17"/>
      <c r="FP323" s="17"/>
      <c r="FQ323" s="17"/>
      <c r="FR323" s="17"/>
      <c r="FS323" s="17"/>
      <c r="FT323" s="17"/>
      <c r="FU323" s="17"/>
      <c r="FV323" s="17"/>
      <c r="FW323" s="17"/>
      <c r="FX323" s="17"/>
      <c r="FY323" s="17"/>
      <c r="FZ323" s="17"/>
      <c r="GA323" s="17"/>
      <c r="GB323" s="17"/>
      <c r="GC323" s="17"/>
      <c r="GD323" s="17"/>
      <c r="GE323" s="17"/>
      <c r="GF323" s="17"/>
      <c r="GG323" s="17"/>
      <c r="GH323" s="17"/>
      <c r="GI323" s="17"/>
      <c r="GJ323" s="17"/>
      <c r="GK323" s="17"/>
      <c r="GL323" s="17"/>
      <c r="GM323" s="17"/>
      <c r="GN323" s="17"/>
      <c r="GO323" s="17"/>
      <c r="GP323" s="17"/>
      <c r="GQ323" s="17"/>
      <c r="GR323" s="17"/>
      <c r="GS323" s="17"/>
      <c r="GT323" s="17"/>
      <c r="GU323" s="17"/>
      <c r="GV323" s="17"/>
      <c r="GW323" s="17"/>
      <c r="GX323" s="17"/>
      <c r="GY323" s="17"/>
      <c r="GZ323" s="17"/>
      <c r="HA323" s="17"/>
      <c r="HB323" s="17"/>
      <c r="HC323" s="17"/>
      <c r="HD323" s="17"/>
      <c r="HE323" s="17"/>
      <c r="HF323" s="17"/>
      <c r="HG323" s="17"/>
      <c r="HH323" s="17"/>
      <c r="HI323" s="17"/>
      <c r="HJ323" s="17"/>
      <c r="HK323" s="17"/>
      <c r="HL323" s="17"/>
      <c r="HM323" s="17"/>
      <c r="HN323" s="17"/>
      <c r="HO323" s="17"/>
      <c r="HP323" s="17"/>
      <c r="HQ323" s="17"/>
      <c r="HR323" s="17"/>
      <c r="HS323" s="17"/>
      <c r="HT323" s="17"/>
      <c r="HU323" s="17"/>
    </row>
    <row r="324" spans="2:229" s="18" customFormat="1" ht="33.75" x14ac:dyDescent="0.2">
      <c r="B324" s="108" t="s">
        <v>969</v>
      </c>
      <c r="C324" s="62" t="s">
        <v>267</v>
      </c>
      <c r="D324" s="107" t="s">
        <v>5</v>
      </c>
      <c r="E324" s="56">
        <v>14</v>
      </c>
      <c r="F324" s="107" t="s">
        <v>153</v>
      </c>
      <c r="G324" s="107" t="s">
        <v>1104</v>
      </c>
      <c r="H324" s="15" t="s">
        <v>1084</v>
      </c>
      <c r="I324" s="129">
        <v>876.49</v>
      </c>
      <c r="J324" s="130">
        <f t="shared" si="67"/>
        <v>12270.86</v>
      </c>
      <c r="K324" s="16"/>
      <c r="L324" s="16">
        <f t="shared" si="64"/>
        <v>0</v>
      </c>
      <c r="M324" s="122"/>
      <c r="N324" s="16">
        <f t="shared" ref="N324:N345" si="68">ROUND(M324*$I324,2)</f>
        <v>0</v>
      </c>
      <c r="O324" s="16"/>
      <c r="P324" s="16">
        <f t="shared" ref="P324:P345" si="69">ROUND(O324*$I324,2)</f>
        <v>0</v>
      </c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7"/>
      <c r="CX324" s="17"/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7"/>
      <c r="DQ324" s="17"/>
      <c r="DR324" s="17"/>
      <c r="DS324" s="17"/>
      <c r="DT324" s="17"/>
      <c r="DU324" s="17"/>
      <c r="DV324" s="17"/>
      <c r="DW324" s="17"/>
      <c r="DX324" s="17"/>
      <c r="DY324" s="17"/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  <c r="EJ324" s="17"/>
      <c r="EK324" s="17"/>
      <c r="EL324" s="17"/>
      <c r="EM324" s="17"/>
      <c r="EN324" s="17"/>
      <c r="EO324" s="17"/>
      <c r="EP324" s="17"/>
      <c r="EQ324" s="17"/>
      <c r="ER324" s="17"/>
      <c r="ES324" s="17"/>
      <c r="ET324" s="17"/>
      <c r="EU324" s="17"/>
      <c r="EV324" s="17"/>
      <c r="EW324" s="17"/>
      <c r="EX324" s="17"/>
      <c r="EY324" s="17"/>
      <c r="EZ324" s="17"/>
      <c r="FA324" s="17"/>
      <c r="FB324" s="17"/>
      <c r="FC324" s="17"/>
      <c r="FD324" s="17"/>
      <c r="FE324" s="17"/>
      <c r="FF324" s="17"/>
      <c r="FG324" s="17"/>
      <c r="FH324" s="17"/>
      <c r="FI324" s="17"/>
      <c r="FJ324" s="17"/>
      <c r="FK324" s="17"/>
      <c r="FL324" s="17"/>
      <c r="FM324" s="17"/>
      <c r="FN324" s="17"/>
      <c r="FO324" s="17"/>
      <c r="FP324" s="17"/>
      <c r="FQ324" s="17"/>
      <c r="FR324" s="17"/>
      <c r="FS324" s="17"/>
      <c r="FT324" s="17"/>
      <c r="FU324" s="17"/>
      <c r="FV324" s="17"/>
      <c r="FW324" s="17"/>
      <c r="FX324" s="17"/>
      <c r="FY324" s="17"/>
      <c r="FZ324" s="17"/>
      <c r="GA324" s="17"/>
      <c r="GB324" s="17"/>
      <c r="GC324" s="17"/>
      <c r="GD324" s="17"/>
      <c r="GE324" s="17"/>
      <c r="GF324" s="17"/>
      <c r="GG324" s="17"/>
      <c r="GH324" s="17"/>
      <c r="GI324" s="17"/>
      <c r="GJ324" s="17"/>
      <c r="GK324" s="17"/>
      <c r="GL324" s="17"/>
      <c r="GM324" s="17"/>
      <c r="GN324" s="17"/>
      <c r="GO324" s="17"/>
      <c r="GP324" s="17"/>
      <c r="GQ324" s="17"/>
      <c r="GR324" s="17"/>
      <c r="GS324" s="17"/>
      <c r="GT324" s="17"/>
      <c r="GU324" s="17"/>
      <c r="GV324" s="17"/>
      <c r="GW324" s="17"/>
      <c r="GX324" s="17"/>
      <c r="GY324" s="17"/>
      <c r="GZ324" s="17"/>
      <c r="HA324" s="17"/>
      <c r="HB324" s="17"/>
      <c r="HC324" s="17"/>
      <c r="HD324" s="17"/>
      <c r="HE324" s="17"/>
      <c r="HF324" s="17"/>
      <c r="HG324" s="17"/>
      <c r="HH324" s="17"/>
      <c r="HI324" s="17"/>
      <c r="HJ324" s="17"/>
      <c r="HK324" s="17"/>
      <c r="HL324" s="17"/>
      <c r="HM324" s="17"/>
      <c r="HN324" s="17"/>
      <c r="HO324" s="17"/>
      <c r="HP324" s="17"/>
      <c r="HQ324" s="17"/>
      <c r="HR324" s="17"/>
      <c r="HS324" s="17"/>
      <c r="HT324" s="17"/>
      <c r="HU324" s="17"/>
    </row>
    <row r="325" spans="2:229" s="18" customFormat="1" ht="33.75" x14ac:dyDescent="0.2">
      <c r="B325" s="108" t="s">
        <v>970</v>
      </c>
      <c r="C325" s="62" t="s">
        <v>1095</v>
      </c>
      <c r="D325" s="107" t="s">
        <v>5</v>
      </c>
      <c r="E325" s="56">
        <v>231</v>
      </c>
      <c r="F325" s="107" t="s">
        <v>153</v>
      </c>
      <c r="G325" s="107" t="s">
        <v>22</v>
      </c>
      <c r="H325" s="15" t="s">
        <v>1094</v>
      </c>
      <c r="I325" s="16">
        <v>45.55</v>
      </c>
      <c r="J325" s="112">
        <f t="shared" si="67"/>
        <v>10522.05</v>
      </c>
      <c r="K325" s="16"/>
      <c r="L325" s="16">
        <f t="shared" si="64"/>
        <v>0</v>
      </c>
      <c r="M325" s="122"/>
      <c r="N325" s="16">
        <f t="shared" si="68"/>
        <v>0</v>
      </c>
      <c r="O325" s="16"/>
      <c r="P325" s="16">
        <f t="shared" si="69"/>
        <v>0</v>
      </c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7"/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7"/>
      <c r="BX325" s="17"/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7"/>
      <c r="CX325" s="17"/>
      <c r="CY325" s="17"/>
      <c r="CZ325" s="17"/>
      <c r="DA325" s="17"/>
      <c r="DB325" s="17"/>
      <c r="DC325" s="17"/>
      <c r="DD325" s="17"/>
      <c r="DE325" s="17"/>
      <c r="DF325" s="17"/>
      <c r="DG325" s="17"/>
      <c r="DH325" s="17"/>
      <c r="DI325" s="17"/>
      <c r="DJ325" s="17"/>
      <c r="DK325" s="17"/>
      <c r="DL325" s="17"/>
      <c r="DM325" s="17"/>
      <c r="DN325" s="17"/>
      <c r="DO325" s="17"/>
      <c r="DP325" s="17"/>
      <c r="DQ325" s="17"/>
      <c r="DR325" s="17"/>
      <c r="DS325" s="17"/>
      <c r="DT325" s="17"/>
      <c r="DU325" s="17"/>
      <c r="DV325" s="17"/>
      <c r="DW325" s="17"/>
      <c r="DX325" s="17"/>
      <c r="DY325" s="17"/>
      <c r="DZ325" s="17"/>
      <c r="EA325" s="17"/>
      <c r="EB325" s="17"/>
      <c r="EC325" s="17"/>
      <c r="ED325" s="17"/>
      <c r="EE325" s="17"/>
      <c r="EF325" s="17"/>
      <c r="EG325" s="17"/>
      <c r="EH325" s="17"/>
      <c r="EI325" s="17"/>
      <c r="EJ325" s="17"/>
      <c r="EK325" s="17"/>
      <c r="EL325" s="17"/>
      <c r="EM325" s="17"/>
      <c r="EN325" s="17"/>
      <c r="EO325" s="17"/>
      <c r="EP325" s="17"/>
      <c r="EQ325" s="17"/>
      <c r="ER325" s="17"/>
      <c r="ES325" s="17"/>
      <c r="ET325" s="17"/>
      <c r="EU325" s="17"/>
      <c r="EV325" s="17"/>
      <c r="EW325" s="17"/>
      <c r="EX325" s="17"/>
      <c r="EY325" s="17"/>
      <c r="EZ325" s="17"/>
      <c r="FA325" s="17"/>
      <c r="FB325" s="17"/>
      <c r="FC325" s="17"/>
      <c r="FD325" s="17"/>
      <c r="FE325" s="17"/>
      <c r="FF325" s="17"/>
      <c r="FG325" s="17"/>
      <c r="FH325" s="17"/>
      <c r="FI325" s="17"/>
      <c r="FJ325" s="17"/>
      <c r="FK325" s="17"/>
      <c r="FL325" s="17"/>
      <c r="FM325" s="17"/>
      <c r="FN325" s="17"/>
      <c r="FO325" s="17"/>
      <c r="FP325" s="17"/>
      <c r="FQ325" s="17"/>
      <c r="FR325" s="17"/>
      <c r="FS325" s="17"/>
      <c r="FT325" s="17"/>
      <c r="FU325" s="17"/>
      <c r="FV325" s="17"/>
      <c r="FW325" s="17"/>
      <c r="FX325" s="17"/>
      <c r="FY325" s="17"/>
      <c r="FZ325" s="17"/>
      <c r="GA325" s="17"/>
      <c r="GB325" s="17"/>
      <c r="GC325" s="17"/>
      <c r="GD325" s="17"/>
      <c r="GE325" s="17"/>
      <c r="GF325" s="17"/>
      <c r="GG325" s="17"/>
      <c r="GH325" s="17"/>
      <c r="GI325" s="17"/>
      <c r="GJ325" s="17"/>
      <c r="GK325" s="17"/>
      <c r="GL325" s="17"/>
      <c r="GM325" s="17"/>
      <c r="GN325" s="17"/>
      <c r="GO325" s="17"/>
      <c r="GP325" s="17"/>
      <c r="GQ325" s="17"/>
      <c r="GR325" s="17"/>
      <c r="GS325" s="17"/>
      <c r="GT325" s="17"/>
      <c r="GU325" s="17"/>
      <c r="GV325" s="17"/>
      <c r="GW325" s="17"/>
      <c r="GX325" s="17"/>
      <c r="GY325" s="17"/>
      <c r="GZ325" s="17"/>
      <c r="HA325" s="17"/>
      <c r="HB325" s="17"/>
      <c r="HC325" s="17"/>
      <c r="HD325" s="17"/>
      <c r="HE325" s="17"/>
      <c r="HF325" s="17"/>
      <c r="HG325" s="17"/>
      <c r="HH325" s="17"/>
      <c r="HI325" s="17"/>
      <c r="HJ325" s="17"/>
      <c r="HK325" s="17"/>
      <c r="HL325" s="17"/>
      <c r="HM325" s="17"/>
      <c r="HN325" s="17"/>
      <c r="HO325" s="17"/>
      <c r="HP325" s="17"/>
      <c r="HQ325" s="17"/>
      <c r="HR325" s="17"/>
      <c r="HS325" s="17"/>
      <c r="HT325" s="17"/>
      <c r="HU325" s="17"/>
    </row>
    <row r="326" spans="2:229" s="18" customFormat="1" ht="33.75" x14ac:dyDescent="0.2">
      <c r="B326" s="108" t="s">
        <v>971</v>
      </c>
      <c r="C326" s="35" t="s">
        <v>1092</v>
      </c>
      <c r="D326" s="107" t="s">
        <v>5</v>
      </c>
      <c r="E326" s="56">
        <v>462</v>
      </c>
      <c r="F326" s="107" t="s">
        <v>153</v>
      </c>
      <c r="G326" s="107" t="s">
        <v>22</v>
      </c>
      <c r="H326" s="15" t="s">
        <v>1093</v>
      </c>
      <c r="I326" s="16">
        <v>38.26</v>
      </c>
      <c r="J326" s="112">
        <f t="shared" si="67"/>
        <v>17676.12</v>
      </c>
      <c r="K326" s="16"/>
      <c r="L326" s="16">
        <f t="shared" si="64"/>
        <v>0</v>
      </c>
      <c r="M326" s="122"/>
      <c r="N326" s="16">
        <f t="shared" si="68"/>
        <v>0</v>
      </c>
      <c r="O326" s="16"/>
      <c r="P326" s="16">
        <f t="shared" si="69"/>
        <v>0</v>
      </c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7"/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7"/>
      <c r="BO326" s="17"/>
      <c r="BP326" s="17"/>
      <c r="BQ326" s="17"/>
      <c r="BR326" s="17"/>
      <c r="BS326" s="17"/>
      <c r="BT326" s="17"/>
      <c r="BU326" s="17"/>
      <c r="BV326" s="17"/>
      <c r="BW326" s="17"/>
      <c r="BX326" s="17"/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7"/>
      <c r="CO326" s="17"/>
      <c r="CP326" s="17"/>
      <c r="CQ326" s="17"/>
      <c r="CR326" s="17"/>
      <c r="CS326" s="17"/>
      <c r="CT326" s="17"/>
      <c r="CU326" s="17"/>
      <c r="CV326" s="17"/>
      <c r="CW326" s="17"/>
      <c r="CX326" s="1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7"/>
      <c r="DL326" s="17"/>
      <c r="DM326" s="17"/>
      <c r="DN326" s="17"/>
      <c r="DO326" s="17"/>
      <c r="DP326" s="17"/>
      <c r="DQ326" s="17"/>
      <c r="DR326" s="17"/>
      <c r="DS326" s="17"/>
      <c r="DT326" s="17"/>
      <c r="DU326" s="17"/>
      <c r="DV326" s="17"/>
      <c r="DW326" s="17"/>
      <c r="DX326" s="17"/>
      <c r="DY326" s="17"/>
      <c r="DZ326" s="17"/>
      <c r="EA326" s="17"/>
      <c r="EB326" s="17"/>
      <c r="EC326" s="17"/>
      <c r="ED326" s="17"/>
      <c r="EE326" s="17"/>
      <c r="EF326" s="17"/>
      <c r="EG326" s="17"/>
      <c r="EH326" s="17"/>
      <c r="EI326" s="17"/>
      <c r="EJ326" s="17"/>
      <c r="EK326" s="17"/>
      <c r="EL326" s="17"/>
      <c r="EM326" s="17"/>
      <c r="EN326" s="17"/>
      <c r="EO326" s="17"/>
      <c r="EP326" s="17"/>
      <c r="EQ326" s="17"/>
      <c r="ER326" s="17"/>
      <c r="ES326" s="17"/>
      <c r="ET326" s="17"/>
      <c r="EU326" s="17"/>
      <c r="EV326" s="17"/>
      <c r="EW326" s="17"/>
      <c r="EX326" s="17"/>
      <c r="EY326" s="17"/>
      <c r="EZ326" s="17"/>
      <c r="FA326" s="17"/>
      <c r="FB326" s="17"/>
      <c r="FC326" s="17"/>
      <c r="FD326" s="17"/>
      <c r="FE326" s="17"/>
      <c r="FF326" s="17"/>
      <c r="FG326" s="17"/>
      <c r="FH326" s="17"/>
      <c r="FI326" s="17"/>
      <c r="FJ326" s="17"/>
      <c r="FK326" s="17"/>
      <c r="FL326" s="17"/>
      <c r="FM326" s="17"/>
      <c r="FN326" s="17"/>
      <c r="FO326" s="17"/>
      <c r="FP326" s="17"/>
      <c r="FQ326" s="17"/>
      <c r="FR326" s="17"/>
      <c r="FS326" s="17"/>
      <c r="FT326" s="17"/>
      <c r="FU326" s="17"/>
      <c r="FV326" s="17"/>
      <c r="FW326" s="17"/>
      <c r="FX326" s="17"/>
      <c r="FY326" s="17"/>
      <c r="FZ326" s="17"/>
      <c r="GA326" s="17"/>
      <c r="GB326" s="17"/>
      <c r="GC326" s="17"/>
      <c r="GD326" s="17"/>
      <c r="GE326" s="17"/>
      <c r="GF326" s="17"/>
      <c r="GG326" s="17"/>
      <c r="GH326" s="17"/>
      <c r="GI326" s="17"/>
      <c r="GJ326" s="17"/>
      <c r="GK326" s="17"/>
      <c r="GL326" s="17"/>
      <c r="GM326" s="17"/>
      <c r="GN326" s="17"/>
      <c r="GO326" s="17"/>
      <c r="GP326" s="17"/>
      <c r="GQ326" s="17"/>
      <c r="GR326" s="17"/>
      <c r="GS326" s="17"/>
      <c r="GT326" s="17"/>
      <c r="GU326" s="17"/>
      <c r="GV326" s="17"/>
      <c r="GW326" s="17"/>
      <c r="GX326" s="17"/>
      <c r="GY326" s="17"/>
      <c r="GZ326" s="17"/>
      <c r="HA326" s="17"/>
      <c r="HB326" s="17"/>
      <c r="HC326" s="17"/>
      <c r="HD326" s="17"/>
      <c r="HE326" s="17"/>
      <c r="HF326" s="17"/>
      <c r="HG326" s="17"/>
      <c r="HH326" s="17"/>
      <c r="HI326" s="17"/>
      <c r="HJ326" s="17"/>
      <c r="HK326" s="17"/>
      <c r="HL326" s="17"/>
      <c r="HM326" s="17"/>
      <c r="HN326" s="17"/>
      <c r="HO326" s="17"/>
      <c r="HP326" s="17"/>
      <c r="HQ326" s="17"/>
      <c r="HR326" s="17"/>
      <c r="HS326" s="17"/>
      <c r="HT326" s="17"/>
      <c r="HU326" s="17"/>
    </row>
    <row r="327" spans="2:229" s="18" customFormat="1" ht="33.75" x14ac:dyDescent="0.2">
      <c r="B327" s="108" t="s">
        <v>972</v>
      </c>
      <c r="C327" s="35" t="s">
        <v>268</v>
      </c>
      <c r="D327" s="107" t="s">
        <v>5</v>
      </c>
      <c r="E327" s="56">
        <v>4</v>
      </c>
      <c r="F327" s="107" t="s">
        <v>153</v>
      </c>
      <c r="G327" s="107" t="s">
        <v>1104</v>
      </c>
      <c r="H327" s="15" t="s">
        <v>1085</v>
      </c>
      <c r="I327" s="16">
        <v>94</v>
      </c>
      <c r="J327" s="112">
        <f t="shared" si="67"/>
        <v>376</v>
      </c>
      <c r="K327" s="16"/>
      <c r="L327" s="16">
        <f t="shared" si="64"/>
        <v>0</v>
      </c>
      <c r="M327" s="122"/>
      <c r="N327" s="16">
        <f t="shared" si="68"/>
        <v>0</v>
      </c>
      <c r="O327" s="16"/>
      <c r="P327" s="16">
        <f t="shared" si="69"/>
        <v>0</v>
      </c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7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7"/>
      <c r="BO327" s="17"/>
      <c r="BP327" s="17"/>
      <c r="BQ327" s="17"/>
      <c r="BR327" s="17"/>
      <c r="BS327" s="17"/>
      <c r="BT327" s="17"/>
      <c r="BU327" s="17"/>
      <c r="BV327" s="17"/>
      <c r="BW327" s="17"/>
      <c r="BX327" s="17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7"/>
      <c r="CO327" s="17"/>
      <c r="CP327" s="17"/>
      <c r="CQ327" s="17"/>
      <c r="CR327" s="17"/>
      <c r="CS327" s="17"/>
      <c r="CT327" s="17"/>
      <c r="CU327" s="17"/>
      <c r="CV327" s="17"/>
      <c r="CW327" s="17"/>
      <c r="CX327" s="17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7"/>
      <c r="DL327" s="17"/>
      <c r="DM327" s="17"/>
      <c r="DN327" s="17"/>
      <c r="DO327" s="17"/>
      <c r="DP327" s="17"/>
      <c r="DQ327" s="17"/>
      <c r="DR327" s="17"/>
      <c r="DS327" s="17"/>
      <c r="DT327" s="17"/>
      <c r="DU327" s="17"/>
      <c r="DV327" s="17"/>
      <c r="DW327" s="17"/>
      <c r="DX327" s="17"/>
      <c r="DY327" s="17"/>
      <c r="DZ327" s="17"/>
      <c r="EA327" s="17"/>
      <c r="EB327" s="17"/>
      <c r="EC327" s="17"/>
      <c r="ED327" s="17"/>
      <c r="EE327" s="17"/>
      <c r="EF327" s="17"/>
      <c r="EG327" s="17"/>
      <c r="EH327" s="17"/>
      <c r="EI327" s="17"/>
      <c r="EJ327" s="17"/>
      <c r="EK327" s="17"/>
      <c r="EL327" s="17"/>
      <c r="EM327" s="17"/>
      <c r="EN327" s="17"/>
      <c r="EO327" s="17"/>
      <c r="EP327" s="17"/>
      <c r="EQ327" s="17"/>
      <c r="ER327" s="17"/>
      <c r="ES327" s="17"/>
      <c r="ET327" s="17"/>
      <c r="EU327" s="17"/>
      <c r="EV327" s="17"/>
      <c r="EW327" s="17"/>
      <c r="EX327" s="17"/>
      <c r="EY327" s="17"/>
      <c r="EZ327" s="17"/>
      <c r="FA327" s="17"/>
      <c r="FB327" s="17"/>
      <c r="FC327" s="17"/>
      <c r="FD327" s="17"/>
      <c r="FE327" s="17"/>
      <c r="FF327" s="17"/>
      <c r="FG327" s="17"/>
      <c r="FH327" s="17"/>
      <c r="FI327" s="17"/>
      <c r="FJ327" s="17"/>
      <c r="FK327" s="17"/>
      <c r="FL327" s="17"/>
      <c r="FM327" s="17"/>
      <c r="FN327" s="17"/>
      <c r="FO327" s="17"/>
      <c r="FP327" s="17"/>
      <c r="FQ327" s="17"/>
      <c r="FR327" s="17"/>
      <c r="FS327" s="17"/>
      <c r="FT327" s="17"/>
      <c r="FU327" s="17"/>
      <c r="FV327" s="17"/>
      <c r="FW327" s="17"/>
      <c r="FX327" s="17"/>
      <c r="FY327" s="17"/>
      <c r="FZ327" s="17"/>
      <c r="GA327" s="17"/>
      <c r="GB327" s="17"/>
      <c r="GC327" s="17"/>
      <c r="GD327" s="17"/>
      <c r="GE327" s="17"/>
      <c r="GF327" s="17"/>
      <c r="GG327" s="17"/>
      <c r="GH327" s="17"/>
      <c r="GI327" s="17"/>
      <c r="GJ327" s="17"/>
      <c r="GK327" s="17"/>
      <c r="GL327" s="17"/>
      <c r="GM327" s="17"/>
      <c r="GN327" s="17"/>
      <c r="GO327" s="17"/>
      <c r="GP327" s="17"/>
      <c r="GQ327" s="17"/>
      <c r="GR327" s="17"/>
      <c r="GS327" s="17"/>
      <c r="GT327" s="17"/>
      <c r="GU327" s="17"/>
      <c r="GV327" s="17"/>
      <c r="GW327" s="17"/>
      <c r="GX327" s="17"/>
      <c r="GY327" s="17"/>
      <c r="GZ327" s="17"/>
      <c r="HA327" s="17"/>
      <c r="HB327" s="17"/>
      <c r="HC327" s="17"/>
      <c r="HD327" s="17"/>
      <c r="HE327" s="17"/>
      <c r="HF327" s="17"/>
      <c r="HG327" s="17"/>
      <c r="HH327" s="17"/>
      <c r="HI327" s="17"/>
      <c r="HJ327" s="17"/>
      <c r="HK327" s="17"/>
      <c r="HL327" s="17"/>
      <c r="HM327" s="17"/>
      <c r="HN327" s="17"/>
      <c r="HO327" s="17"/>
      <c r="HP327" s="17"/>
      <c r="HQ327" s="17"/>
      <c r="HR327" s="17"/>
      <c r="HS327" s="17"/>
      <c r="HT327" s="17"/>
      <c r="HU327" s="17"/>
    </row>
    <row r="328" spans="2:229" s="18" customFormat="1" ht="22.5" x14ac:dyDescent="0.2">
      <c r="B328" s="108" t="s">
        <v>973</v>
      </c>
      <c r="C328" s="35" t="s">
        <v>269</v>
      </c>
      <c r="D328" s="107" t="s">
        <v>5</v>
      </c>
      <c r="E328" s="56">
        <v>26</v>
      </c>
      <c r="F328" s="107" t="s">
        <v>153</v>
      </c>
      <c r="G328" s="107" t="s">
        <v>1104</v>
      </c>
      <c r="H328" s="15" t="s">
        <v>1086</v>
      </c>
      <c r="I328" s="16">
        <v>221.49</v>
      </c>
      <c r="J328" s="112">
        <f t="shared" si="67"/>
        <v>5758.74</v>
      </c>
      <c r="K328" s="16"/>
      <c r="L328" s="16">
        <f t="shared" si="64"/>
        <v>0</v>
      </c>
      <c r="M328" s="122"/>
      <c r="N328" s="16">
        <f t="shared" si="68"/>
        <v>0</v>
      </c>
      <c r="O328" s="16"/>
      <c r="P328" s="16">
        <f t="shared" si="69"/>
        <v>0</v>
      </c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7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7"/>
      <c r="BO328" s="17"/>
      <c r="BP328" s="17"/>
      <c r="BQ328" s="17"/>
      <c r="BR328" s="17"/>
      <c r="BS328" s="17"/>
      <c r="BT328" s="17"/>
      <c r="BU328" s="17"/>
      <c r="BV328" s="17"/>
      <c r="BW328" s="17"/>
      <c r="BX328" s="17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7"/>
      <c r="CO328" s="17"/>
      <c r="CP328" s="17"/>
      <c r="CQ328" s="17"/>
      <c r="CR328" s="17"/>
      <c r="CS328" s="17"/>
      <c r="CT328" s="17"/>
      <c r="CU328" s="17"/>
      <c r="CV328" s="17"/>
      <c r="CW328" s="17"/>
      <c r="CX328" s="17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7"/>
      <c r="DL328" s="17"/>
      <c r="DM328" s="17"/>
      <c r="DN328" s="17"/>
      <c r="DO328" s="17"/>
      <c r="DP328" s="17"/>
      <c r="DQ328" s="17"/>
      <c r="DR328" s="17"/>
      <c r="DS328" s="17"/>
      <c r="DT328" s="17"/>
      <c r="DU328" s="17"/>
      <c r="DV328" s="17"/>
      <c r="DW328" s="17"/>
      <c r="DX328" s="17"/>
      <c r="DY328" s="17"/>
      <c r="DZ328" s="17"/>
      <c r="EA328" s="17"/>
      <c r="EB328" s="17"/>
      <c r="EC328" s="17"/>
      <c r="ED328" s="17"/>
      <c r="EE328" s="17"/>
      <c r="EF328" s="17"/>
      <c r="EG328" s="17"/>
      <c r="EH328" s="17"/>
      <c r="EI328" s="17"/>
      <c r="EJ328" s="17"/>
      <c r="EK328" s="17"/>
      <c r="EL328" s="17"/>
      <c r="EM328" s="17"/>
      <c r="EN328" s="17"/>
      <c r="EO328" s="17"/>
      <c r="EP328" s="17"/>
      <c r="EQ328" s="17"/>
      <c r="ER328" s="17"/>
      <c r="ES328" s="17"/>
      <c r="ET328" s="17"/>
      <c r="EU328" s="17"/>
      <c r="EV328" s="17"/>
      <c r="EW328" s="17"/>
      <c r="EX328" s="17"/>
      <c r="EY328" s="17"/>
      <c r="EZ328" s="17"/>
      <c r="FA328" s="17"/>
      <c r="FB328" s="17"/>
      <c r="FC328" s="17"/>
      <c r="FD328" s="17"/>
      <c r="FE328" s="17"/>
      <c r="FF328" s="17"/>
      <c r="FG328" s="17"/>
      <c r="FH328" s="17"/>
      <c r="FI328" s="17"/>
      <c r="FJ328" s="17"/>
      <c r="FK328" s="17"/>
      <c r="FL328" s="17"/>
      <c r="FM328" s="17"/>
      <c r="FN328" s="17"/>
      <c r="FO328" s="17"/>
      <c r="FP328" s="17"/>
      <c r="FQ328" s="17"/>
      <c r="FR328" s="17"/>
      <c r="FS328" s="17"/>
      <c r="FT328" s="17"/>
      <c r="FU328" s="17"/>
      <c r="FV328" s="17"/>
      <c r="FW328" s="17"/>
      <c r="FX328" s="17"/>
      <c r="FY328" s="17"/>
      <c r="FZ328" s="17"/>
      <c r="GA328" s="17"/>
      <c r="GB328" s="17"/>
      <c r="GC328" s="17"/>
      <c r="GD328" s="17"/>
      <c r="GE328" s="17"/>
      <c r="GF328" s="17"/>
      <c r="GG328" s="17"/>
      <c r="GH328" s="17"/>
      <c r="GI328" s="17"/>
      <c r="GJ328" s="17"/>
      <c r="GK328" s="17"/>
      <c r="GL328" s="17"/>
      <c r="GM328" s="17"/>
      <c r="GN328" s="17"/>
      <c r="GO328" s="17"/>
      <c r="GP328" s="17"/>
      <c r="GQ328" s="17"/>
      <c r="GR328" s="17"/>
      <c r="GS328" s="17"/>
      <c r="GT328" s="17"/>
      <c r="GU328" s="17"/>
      <c r="GV328" s="17"/>
      <c r="GW328" s="17"/>
      <c r="GX328" s="17"/>
      <c r="GY328" s="17"/>
      <c r="GZ328" s="17"/>
      <c r="HA328" s="17"/>
      <c r="HB328" s="17"/>
      <c r="HC328" s="17"/>
      <c r="HD328" s="17"/>
      <c r="HE328" s="17"/>
      <c r="HF328" s="17"/>
      <c r="HG328" s="17"/>
      <c r="HH328" s="17"/>
      <c r="HI328" s="17"/>
      <c r="HJ328" s="17"/>
      <c r="HK328" s="17"/>
      <c r="HL328" s="17"/>
      <c r="HM328" s="17"/>
      <c r="HN328" s="17"/>
      <c r="HO328" s="17"/>
      <c r="HP328" s="17"/>
      <c r="HQ328" s="17"/>
      <c r="HR328" s="17"/>
      <c r="HS328" s="17"/>
      <c r="HT328" s="17"/>
      <c r="HU328" s="17"/>
    </row>
    <row r="329" spans="2:229" s="18" customFormat="1" ht="22.5" x14ac:dyDescent="0.2">
      <c r="B329" s="108" t="s">
        <v>974</v>
      </c>
      <c r="C329" s="35" t="s">
        <v>270</v>
      </c>
      <c r="D329" s="107" t="s">
        <v>5</v>
      </c>
      <c r="E329" s="56">
        <v>13</v>
      </c>
      <c r="F329" s="107" t="s">
        <v>153</v>
      </c>
      <c r="G329" s="107" t="s">
        <v>1104</v>
      </c>
      <c r="H329" s="15" t="s">
        <v>1096</v>
      </c>
      <c r="I329" s="16">
        <v>75.98</v>
      </c>
      <c r="J329" s="112">
        <f t="shared" si="67"/>
        <v>987.74</v>
      </c>
      <c r="K329" s="16"/>
      <c r="L329" s="16">
        <f t="shared" si="64"/>
        <v>0</v>
      </c>
      <c r="M329" s="122"/>
      <c r="N329" s="16">
        <f t="shared" si="68"/>
        <v>0</v>
      </c>
      <c r="O329" s="16"/>
      <c r="P329" s="16">
        <f t="shared" si="69"/>
        <v>0</v>
      </c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7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7"/>
      <c r="BO329" s="17"/>
      <c r="BP329" s="17"/>
      <c r="BQ329" s="17"/>
      <c r="BR329" s="17"/>
      <c r="BS329" s="17"/>
      <c r="BT329" s="17"/>
      <c r="BU329" s="17"/>
      <c r="BV329" s="17"/>
      <c r="BW329" s="17"/>
      <c r="BX329" s="17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7"/>
      <c r="CO329" s="17"/>
      <c r="CP329" s="17"/>
      <c r="CQ329" s="17"/>
      <c r="CR329" s="17"/>
      <c r="CS329" s="17"/>
      <c r="CT329" s="17"/>
      <c r="CU329" s="17"/>
      <c r="CV329" s="17"/>
      <c r="CW329" s="17"/>
      <c r="CX329" s="17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7"/>
      <c r="DL329" s="17"/>
      <c r="DM329" s="17"/>
      <c r="DN329" s="17"/>
      <c r="DO329" s="17"/>
      <c r="DP329" s="17"/>
      <c r="DQ329" s="17"/>
      <c r="DR329" s="17"/>
      <c r="DS329" s="17"/>
      <c r="DT329" s="17"/>
      <c r="DU329" s="17"/>
      <c r="DV329" s="17"/>
      <c r="DW329" s="17"/>
      <c r="DX329" s="17"/>
      <c r="DY329" s="17"/>
      <c r="DZ329" s="17"/>
      <c r="EA329" s="17"/>
      <c r="EB329" s="17"/>
      <c r="EC329" s="17"/>
      <c r="ED329" s="17"/>
      <c r="EE329" s="17"/>
      <c r="EF329" s="17"/>
      <c r="EG329" s="17"/>
      <c r="EH329" s="17"/>
      <c r="EI329" s="17"/>
      <c r="EJ329" s="17"/>
      <c r="EK329" s="17"/>
      <c r="EL329" s="17"/>
      <c r="EM329" s="17"/>
      <c r="EN329" s="17"/>
      <c r="EO329" s="17"/>
      <c r="EP329" s="17"/>
      <c r="EQ329" s="17"/>
      <c r="ER329" s="17"/>
      <c r="ES329" s="17"/>
      <c r="ET329" s="17"/>
      <c r="EU329" s="17"/>
      <c r="EV329" s="17"/>
      <c r="EW329" s="17"/>
      <c r="EX329" s="17"/>
      <c r="EY329" s="17"/>
      <c r="EZ329" s="17"/>
      <c r="FA329" s="17"/>
      <c r="FB329" s="17"/>
      <c r="FC329" s="17"/>
      <c r="FD329" s="17"/>
      <c r="FE329" s="17"/>
      <c r="FF329" s="17"/>
      <c r="FG329" s="17"/>
      <c r="FH329" s="17"/>
      <c r="FI329" s="17"/>
      <c r="FJ329" s="17"/>
      <c r="FK329" s="17"/>
      <c r="FL329" s="17"/>
      <c r="FM329" s="17"/>
      <c r="FN329" s="17"/>
      <c r="FO329" s="17"/>
      <c r="FP329" s="17"/>
      <c r="FQ329" s="17"/>
      <c r="FR329" s="17"/>
      <c r="FS329" s="17"/>
      <c r="FT329" s="17"/>
      <c r="FU329" s="17"/>
      <c r="FV329" s="17"/>
      <c r="FW329" s="17"/>
      <c r="FX329" s="17"/>
      <c r="FY329" s="17"/>
      <c r="FZ329" s="17"/>
      <c r="GA329" s="17"/>
      <c r="GB329" s="17"/>
      <c r="GC329" s="17"/>
      <c r="GD329" s="17"/>
      <c r="GE329" s="17"/>
      <c r="GF329" s="17"/>
      <c r="GG329" s="17"/>
      <c r="GH329" s="17"/>
      <c r="GI329" s="17"/>
      <c r="GJ329" s="17"/>
      <c r="GK329" s="17"/>
      <c r="GL329" s="17"/>
      <c r="GM329" s="17"/>
      <c r="GN329" s="17"/>
      <c r="GO329" s="17"/>
      <c r="GP329" s="17"/>
      <c r="GQ329" s="17"/>
      <c r="GR329" s="17"/>
      <c r="GS329" s="17"/>
      <c r="GT329" s="17"/>
      <c r="GU329" s="17"/>
      <c r="GV329" s="17"/>
      <c r="GW329" s="17"/>
      <c r="GX329" s="17"/>
      <c r="GY329" s="17"/>
      <c r="GZ329" s="17"/>
      <c r="HA329" s="17"/>
      <c r="HB329" s="17"/>
      <c r="HC329" s="17"/>
      <c r="HD329" s="17"/>
      <c r="HE329" s="17"/>
      <c r="HF329" s="17"/>
      <c r="HG329" s="17"/>
      <c r="HH329" s="17"/>
      <c r="HI329" s="17"/>
      <c r="HJ329" s="17"/>
      <c r="HK329" s="17"/>
      <c r="HL329" s="17"/>
      <c r="HM329" s="17"/>
      <c r="HN329" s="17"/>
      <c r="HO329" s="17"/>
      <c r="HP329" s="17"/>
      <c r="HQ329" s="17"/>
      <c r="HR329" s="17"/>
      <c r="HS329" s="17"/>
      <c r="HT329" s="17"/>
      <c r="HU329" s="17"/>
    </row>
    <row r="330" spans="2:229" s="18" customFormat="1" x14ac:dyDescent="0.2">
      <c r="B330" s="101" t="s">
        <v>975</v>
      </c>
      <c r="C330" s="35" t="s">
        <v>271</v>
      </c>
      <c r="D330" s="66" t="s">
        <v>5</v>
      </c>
      <c r="E330" s="56">
        <v>11</v>
      </c>
      <c r="F330" s="66" t="s">
        <v>180</v>
      </c>
      <c r="G330" s="66" t="s">
        <v>22</v>
      </c>
      <c r="H330" s="15" t="s">
        <v>272</v>
      </c>
      <c r="I330" s="16">
        <v>12.61</v>
      </c>
      <c r="J330" s="112">
        <f t="shared" si="67"/>
        <v>138.70999999999998</v>
      </c>
      <c r="K330" s="16"/>
      <c r="L330" s="16">
        <f t="shared" si="64"/>
        <v>0</v>
      </c>
      <c r="M330" s="122"/>
      <c r="N330" s="16">
        <f t="shared" si="68"/>
        <v>0</v>
      </c>
      <c r="O330" s="16"/>
      <c r="P330" s="16">
        <f t="shared" si="69"/>
        <v>0</v>
      </c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7"/>
      <c r="DL330" s="17"/>
      <c r="DM330" s="17"/>
      <c r="DN330" s="17"/>
      <c r="DO330" s="17"/>
      <c r="DP330" s="17"/>
      <c r="DQ330" s="17"/>
      <c r="DR330" s="17"/>
      <c r="DS330" s="17"/>
      <c r="DT330" s="17"/>
      <c r="DU330" s="17"/>
      <c r="DV330" s="17"/>
      <c r="DW330" s="17"/>
      <c r="DX330" s="17"/>
      <c r="DY330" s="17"/>
      <c r="DZ330" s="17"/>
      <c r="EA330" s="17"/>
      <c r="EB330" s="17"/>
      <c r="EC330" s="17"/>
      <c r="ED330" s="17"/>
      <c r="EE330" s="17"/>
      <c r="EF330" s="17"/>
      <c r="EG330" s="17"/>
      <c r="EH330" s="17"/>
      <c r="EI330" s="17"/>
      <c r="EJ330" s="17"/>
      <c r="EK330" s="17"/>
      <c r="EL330" s="17"/>
      <c r="EM330" s="17"/>
      <c r="EN330" s="17"/>
      <c r="EO330" s="17"/>
      <c r="EP330" s="17"/>
      <c r="EQ330" s="17"/>
      <c r="ER330" s="17"/>
      <c r="ES330" s="17"/>
      <c r="ET330" s="17"/>
      <c r="EU330" s="17"/>
      <c r="EV330" s="17"/>
      <c r="EW330" s="17"/>
      <c r="EX330" s="17"/>
      <c r="EY330" s="17"/>
      <c r="EZ330" s="17"/>
      <c r="FA330" s="17"/>
      <c r="FB330" s="17"/>
      <c r="FC330" s="17"/>
      <c r="FD330" s="17"/>
      <c r="FE330" s="17"/>
      <c r="FF330" s="17"/>
      <c r="FG330" s="17"/>
      <c r="FH330" s="17"/>
      <c r="FI330" s="17"/>
      <c r="FJ330" s="17"/>
      <c r="FK330" s="17"/>
      <c r="FL330" s="17"/>
      <c r="FM330" s="17"/>
      <c r="FN330" s="17"/>
      <c r="FO330" s="17"/>
      <c r="FP330" s="17"/>
      <c r="FQ330" s="17"/>
      <c r="FR330" s="17"/>
      <c r="FS330" s="17"/>
      <c r="FT330" s="17"/>
      <c r="FU330" s="17"/>
      <c r="FV330" s="17"/>
      <c r="FW330" s="17"/>
      <c r="FX330" s="17"/>
      <c r="FY330" s="17"/>
      <c r="FZ330" s="17"/>
      <c r="GA330" s="17"/>
      <c r="GB330" s="17"/>
      <c r="GC330" s="17"/>
      <c r="GD330" s="17"/>
      <c r="GE330" s="17"/>
      <c r="GF330" s="17"/>
      <c r="GG330" s="17"/>
      <c r="GH330" s="17"/>
      <c r="GI330" s="17"/>
      <c r="GJ330" s="17"/>
      <c r="GK330" s="17"/>
      <c r="GL330" s="17"/>
      <c r="GM330" s="17"/>
      <c r="GN330" s="17"/>
      <c r="GO330" s="17"/>
      <c r="GP330" s="17"/>
      <c r="GQ330" s="17"/>
      <c r="GR330" s="17"/>
      <c r="GS330" s="17"/>
      <c r="GT330" s="17"/>
      <c r="GU330" s="17"/>
      <c r="GV330" s="17"/>
      <c r="GW330" s="17"/>
      <c r="GX330" s="17"/>
      <c r="GY330" s="17"/>
      <c r="GZ330" s="17"/>
      <c r="HA330" s="17"/>
      <c r="HB330" s="17"/>
      <c r="HC330" s="17"/>
      <c r="HD330" s="17"/>
      <c r="HE330" s="17"/>
      <c r="HF330" s="17"/>
      <c r="HG330" s="17"/>
      <c r="HH330" s="17"/>
      <c r="HI330" s="17"/>
      <c r="HJ330" s="17"/>
      <c r="HK330" s="17"/>
      <c r="HL330" s="17"/>
      <c r="HM330" s="17"/>
      <c r="HN330" s="17"/>
      <c r="HO330" s="17"/>
      <c r="HP330" s="17"/>
      <c r="HQ330" s="17"/>
      <c r="HR330" s="17"/>
      <c r="HS330" s="17"/>
      <c r="HT330" s="17"/>
      <c r="HU330" s="17"/>
    </row>
    <row r="331" spans="2:229" s="18" customFormat="1" x14ac:dyDescent="0.2">
      <c r="B331" s="101" t="s">
        <v>976</v>
      </c>
      <c r="C331" s="62" t="s">
        <v>273</v>
      </c>
      <c r="D331" s="66" t="s">
        <v>5</v>
      </c>
      <c r="E331" s="56">
        <v>17</v>
      </c>
      <c r="F331" s="66" t="s">
        <v>180</v>
      </c>
      <c r="G331" s="66" t="s">
        <v>22</v>
      </c>
      <c r="H331" s="15" t="s">
        <v>274</v>
      </c>
      <c r="I331" s="16">
        <v>20.91</v>
      </c>
      <c r="J331" s="112">
        <f t="shared" si="67"/>
        <v>355.47</v>
      </c>
      <c r="K331" s="16"/>
      <c r="L331" s="16">
        <f t="shared" si="64"/>
        <v>0</v>
      </c>
      <c r="M331" s="122"/>
      <c r="N331" s="16">
        <f t="shared" si="68"/>
        <v>0</v>
      </c>
      <c r="O331" s="16"/>
      <c r="P331" s="16">
        <f t="shared" si="69"/>
        <v>0</v>
      </c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7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7"/>
      <c r="BO331" s="17"/>
      <c r="BP331" s="17"/>
      <c r="BQ331" s="17"/>
      <c r="BR331" s="17"/>
      <c r="BS331" s="17"/>
      <c r="BT331" s="17"/>
      <c r="BU331" s="17"/>
      <c r="BV331" s="17"/>
      <c r="BW331" s="17"/>
      <c r="BX331" s="17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7"/>
      <c r="CO331" s="17"/>
      <c r="CP331" s="17"/>
      <c r="CQ331" s="17"/>
      <c r="CR331" s="17"/>
      <c r="CS331" s="17"/>
      <c r="CT331" s="17"/>
      <c r="CU331" s="17"/>
      <c r="CV331" s="17"/>
      <c r="CW331" s="17"/>
      <c r="CX331" s="17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7"/>
      <c r="DL331" s="17"/>
      <c r="DM331" s="17"/>
      <c r="DN331" s="17"/>
      <c r="DO331" s="17"/>
      <c r="DP331" s="17"/>
      <c r="DQ331" s="17"/>
      <c r="DR331" s="17"/>
      <c r="DS331" s="17"/>
      <c r="DT331" s="17"/>
      <c r="DU331" s="17"/>
      <c r="DV331" s="17"/>
      <c r="DW331" s="17"/>
      <c r="DX331" s="17"/>
      <c r="DY331" s="17"/>
      <c r="DZ331" s="17"/>
      <c r="EA331" s="17"/>
      <c r="EB331" s="17"/>
      <c r="EC331" s="17"/>
      <c r="ED331" s="17"/>
      <c r="EE331" s="17"/>
      <c r="EF331" s="17"/>
      <c r="EG331" s="17"/>
      <c r="EH331" s="17"/>
      <c r="EI331" s="17"/>
      <c r="EJ331" s="17"/>
      <c r="EK331" s="17"/>
      <c r="EL331" s="17"/>
      <c r="EM331" s="17"/>
      <c r="EN331" s="17"/>
      <c r="EO331" s="17"/>
      <c r="EP331" s="17"/>
      <c r="EQ331" s="17"/>
      <c r="ER331" s="17"/>
      <c r="ES331" s="17"/>
      <c r="ET331" s="17"/>
      <c r="EU331" s="17"/>
      <c r="EV331" s="17"/>
      <c r="EW331" s="17"/>
      <c r="EX331" s="17"/>
      <c r="EY331" s="17"/>
      <c r="EZ331" s="17"/>
      <c r="FA331" s="17"/>
      <c r="FB331" s="17"/>
      <c r="FC331" s="17"/>
      <c r="FD331" s="17"/>
      <c r="FE331" s="17"/>
      <c r="FF331" s="17"/>
      <c r="FG331" s="17"/>
      <c r="FH331" s="17"/>
      <c r="FI331" s="17"/>
      <c r="FJ331" s="17"/>
      <c r="FK331" s="17"/>
      <c r="FL331" s="17"/>
      <c r="FM331" s="17"/>
      <c r="FN331" s="17"/>
      <c r="FO331" s="17"/>
      <c r="FP331" s="17"/>
      <c r="FQ331" s="17"/>
      <c r="FR331" s="17"/>
      <c r="FS331" s="17"/>
      <c r="FT331" s="17"/>
      <c r="FU331" s="17"/>
      <c r="FV331" s="17"/>
      <c r="FW331" s="17"/>
      <c r="FX331" s="17"/>
      <c r="FY331" s="17"/>
      <c r="FZ331" s="17"/>
      <c r="GA331" s="17"/>
      <c r="GB331" s="17"/>
      <c r="GC331" s="17"/>
      <c r="GD331" s="17"/>
      <c r="GE331" s="17"/>
      <c r="GF331" s="17"/>
      <c r="GG331" s="17"/>
      <c r="GH331" s="17"/>
      <c r="GI331" s="17"/>
      <c r="GJ331" s="17"/>
      <c r="GK331" s="17"/>
      <c r="GL331" s="17"/>
      <c r="GM331" s="17"/>
      <c r="GN331" s="17"/>
      <c r="GO331" s="17"/>
      <c r="GP331" s="17"/>
      <c r="GQ331" s="17"/>
      <c r="GR331" s="17"/>
      <c r="GS331" s="17"/>
      <c r="GT331" s="17"/>
      <c r="GU331" s="17"/>
      <c r="GV331" s="17"/>
      <c r="GW331" s="17"/>
      <c r="GX331" s="17"/>
      <c r="GY331" s="17"/>
      <c r="GZ331" s="17"/>
      <c r="HA331" s="17"/>
      <c r="HB331" s="17"/>
      <c r="HC331" s="17"/>
      <c r="HD331" s="17"/>
      <c r="HE331" s="17"/>
      <c r="HF331" s="17"/>
      <c r="HG331" s="17"/>
      <c r="HH331" s="17"/>
      <c r="HI331" s="17"/>
      <c r="HJ331" s="17"/>
      <c r="HK331" s="17"/>
      <c r="HL331" s="17"/>
      <c r="HM331" s="17"/>
      <c r="HN331" s="17"/>
      <c r="HO331" s="17"/>
      <c r="HP331" s="17"/>
      <c r="HQ331" s="17"/>
      <c r="HR331" s="17"/>
      <c r="HS331" s="17"/>
      <c r="HT331" s="17"/>
      <c r="HU331" s="17"/>
    </row>
    <row r="332" spans="2:229" s="18" customFormat="1" x14ac:dyDescent="0.2">
      <c r="B332" s="101" t="s">
        <v>977</v>
      </c>
      <c r="C332" s="35" t="s">
        <v>275</v>
      </c>
      <c r="D332" s="66" t="s">
        <v>5</v>
      </c>
      <c r="E332" s="56">
        <v>28</v>
      </c>
      <c r="F332" s="66" t="s">
        <v>180</v>
      </c>
      <c r="G332" s="66" t="s">
        <v>22</v>
      </c>
      <c r="H332" s="15" t="s">
        <v>276</v>
      </c>
      <c r="I332" s="16">
        <v>28.11</v>
      </c>
      <c r="J332" s="112">
        <f t="shared" si="67"/>
        <v>787.07999999999993</v>
      </c>
      <c r="K332" s="16"/>
      <c r="L332" s="16">
        <f t="shared" si="64"/>
        <v>0</v>
      </c>
      <c r="M332" s="122"/>
      <c r="N332" s="16">
        <f t="shared" si="68"/>
        <v>0</v>
      </c>
      <c r="O332" s="16"/>
      <c r="P332" s="16">
        <f t="shared" si="69"/>
        <v>0</v>
      </c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7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7"/>
      <c r="BO332" s="17"/>
      <c r="BP332" s="17"/>
      <c r="BQ332" s="17"/>
      <c r="BR332" s="17"/>
      <c r="BS332" s="17"/>
      <c r="BT332" s="17"/>
      <c r="BU332" s="17"/>
      <c r="BV332" s="17"/>
      <c r="BW332" s="17"/>
      <c r="BX332" s="17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7"/>
      <c r="CO332" s="17"/>
      <c r="CP332" s="17"/>
      <c r="CQ332" s="17"/>
      <c r="CR332" s="17"/>
      <c r="CS332" s="17"/>
      <c r="CT332" s="17"/>
      <c r="CU332" s="17"/>
      <c r="CV332" s="17"/>
      <c r="CW332" s="17"/>
      <c r="CX332" s="17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7"/>
      <c r="DL332" s="17"/>
      <c r="DM332" s="17"/>
      <c r="DN332" s="17"/>
      <c r="DO332" s="17"/>
      <c r="DP332" s="17"/>
      <c r="DQ332" s="17"/>
      <c r="DR332" s="17"/>
      <c r="DS332" s="17"/>
      <c r="DT332" s="17"/>
      <c r="DU332" s="17"/>
      <c r="DV332" s="17"/>
      <c r="DW332" s="17"/>
      <c r="DX332" s="17"/>
      <c r="DY332" s="17"/>
      <c r="DZ332" s="17"/>
      <c r="EA332" s="17"/>
      <c r="EB332" s="17"/>
      <c r="EC332" s="17"/>
      <c r="ED332" s="17"/>
      <c r="EE332" s="17"/>
      <c r="EF332" s="17"/>
      <c r="EG332" s="17"/>
      <c r="EH332" s="17"/>
      <c r="EI332" s="17"/>
      <c r="EJ332" s="17"/>
      <c r="EK332" s="17"/>
      <c r="EL332" s="17"/>
      <c r="EM332" s="17"/>
      <c r="EN332" s="17"/>
      <c r="EO332" s="17"/>
      <c r="EP332" s="17"/>
      <c r="EQ332" s="17"/>
      <c r="ER332" s="17"/>
      <c r="ES332" s="17"/>
      <c r="ET332" s="17"/>
      <c r="EU332" s="17"/>
      <c r="EV332" s="17"/>
      <c r="EW332" s="17"/>
      <c r="EX332" s="17"/>
      <c r="EY332" s="17"/>
      <c r="EZ332" s="17"/>
      <c r="FA332" s="17"/>
      <c r="FB332" s="17"/>
      <c r="FC332" s="17"/>
      <c r="FD332" s="17"/>
      <c r="FE332" s="17"/>
      <c r="FF332" s="17"/>
      <c r="FG332" s="17"/>
      <c r="FH332" s="17"/>
      <c r="FI332" s="17"/>
      <c r="FJ332" s="17"/>
      <c r="FK332" s="17"/>
      <c r="FL332" s="17"/>
      <c r="FM332" s="17"/>
      <c r="FN332" s="17"/>
      <c r="FO332" s="17"/>
      <c r="FP332" s="17"/>
      <c r="FQ332" s="17"/>
      <c r="FR332" s="17"/>
      <c r="FS332" s="17"/>
      <c r="FT332" s="17"/>
      <c r="FU332" s="17"/>
      <c r="FV332" s="17"/>
      <c r="FW332" s="17"/>
      <c r="FX332" s="17"/>
      <c r="FY332" s="17"/>
      <c r="FZ332" s="17"/>
      <c r="GA332" s="17"/>
      <c r="GB332" s="17"/>
      <c r="GC332" s="17"/>
      <c r="GD332" s="17"/>
      <c r="GE332" s="17"/>
      <c r="GF332" s="17"/>
      <c r="GG332" s="17"/>
      <c r="GH332" s="17"/>
      <c r="GI332" s="17"/>
      <c r="GJ332" s="17"/>
      <c r="GK332" s="17"/>
      <c r="GL332" s="17"/>
      <c r="GM332" s="17"/>
      <c r="GN332" s="17"/>
      <c r="GO332" s="17"/>
      <c r="GP332" s="17"/>
      <c r="GQ332" s="17"/>
      <c r="GR332" s="17"/>
      <c r="GS332" s="17"/>
      <c r="GT332" s="17"/>
      <c r="GU332" s="17"/>
      <c r="GV332" s="17"/>
      <c r="GW332" s="17"/>
      <c r="GX332" s="17"/>
      <c r="GY332" s="17"/>
      <c r="GZ332" s="17"/>
      <c r="HA332" s="17"/>
      <c r="HB332" s="17"/>
      <c r="HC332" s="17"/>
      <c r="HD332" s="17"/>
      <c r="HE332" s="17"/>
      <c r="HF332" s="17"/>
      <c r="HG332" s="17"/>
      <c r="HH332" s="17"/>
      <c r="HI332" s="17"/>
      <c r="HJ332" s="17"/>
      <c r="HK332" s="17"/>
      <c r="HL332" s="17"/>
      <c r="HM332" s="17"/>
      <c r="HN332" s="17"/>
      <c r="HO332" s="17"/>
      <c r="HP332" s="17"/>
      <c r="HQ332" s="17"/>
      <c r="HR332" s="17"/>
      <c r="HS332" s="17"/>
      <c r="HT332" s="17"/>
      <c r="HU332" s="17"/>
    </row>
    <row r="333" spans="2:229" s="18" customFormat="1" ht="22.5" x14ac:dyDescent="0.2">
      <c r="B333" s="101" t="s">
        <v>978</v>
      </c>
      <c r="C333" s="62" t="s">
        <v>277</v>
      </c>
      <c r="D333" s="66" t="s">
        <v>5</v>
      </c>
      <c r="E333" s="56">
        <v>1</v>
      </c>
      <c r="F333" s="66" t="s">
        <v>180</v>
      </c>
      <c r="G333" s="66" t="s">
        <v>22</v>
      </c>
      <c r="H333" s="15" t="s">
        <v>278</v>
      </c>
      <c r="I333" s="16">
        <v>27.19</v>
      </c>
      <c r="J333" s="112">
        <f t="shared" si="67"/>
        <v>27.19</v>
      </c>
      <c r="K333" s="16"/>
      <c r="L333" s="16">
        <f t="shared" si="64"/>
        <v>0</v>
      </c>
      <c r="M333" s="122"/>
      <c r="N333" s="16">
        <f t="shared" si="68"/>
        <v>0</v>
      </c>
      <c r="O333" s="16"/>
      <c r="P333" s="16">
        <f t="shared" si="69"/>
        <v>0</v>
      </c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7"/>
      <c r="BB333" s="17"/>
      <c r="BC333" s="17"/>
      <c r="BD333" s="17"/>
      <c r="BE333" s="17"/>
      <c r="BF333" s="17"/>
      <c r="BG333" s="17"/>
      <c r="BH333" s="17"/>
      <c r="BI333" s="17"/>
      <c r="BJ333" s="17"/>
      <c r="BK333" s="17"/>
      <c r="BL333" s="17"/>
      <c r="BM333" s="17"/>
      <c r="BN333" s="17"/>
      <c r="BO333" s="17"/>
      <c r="BP333" s="17"/>
      <c r="BQ333" s="17"/>
      <c r="BR333" s="17"/>
      <c r="BS333" s="17"/>
      <c r="BT333" s="17"/>
      <c r="BU333" s="17"/>
      <c r="BV333" s="17"/>
      <c r="BW333" s="17"/>
      <c r="BX333" s="17"/>
      <c r="BY333" s="17"/>
      <c r="BZ333" s="17"/>
      <c r="CA333" s="17"/>
      <c r="CB333" s="17"/>
      <c r="CC333" s="17"/>
      <c r="CD333" s="17"/>
      <c r="CE333" s="17"/>
      <c r="CF333" s="17"/>
      <c r="CG333" s="17"/>
      <c r="CH333" s="17"/>
      <c r="CI333" s="17"/>
      <c r="CJ333" s="17"/>
      <c r="CK333" s="17"/>
      <c r="CL333" s="17"/>
      <c r="CM333" s="17"/>
      <c r="CN333" s="17"/>
      <c r="CO333" s="17"/>
      <c r="CP333" s="17"/>
      <c r="CQ333" s="17"/>
      <c r="CR333" s="17"/>
      <c r="CS333" s="17"/>
      <c r="CT333" s="17"/>
      <c r="CU333" s="17"/>
      <c r="CV333" s="17"/>
      <c r="CW333" s="17"/>
      <c r="CX333" s="17"/>
      <c r="CY333" s="17"/>
      <c r="CZ333" s="17"/>
      <c r="DA333" s="17"/>
      <c r="DB333" s="17"/>
      <c r="DC333" s="17"/>
      <c r="DD333" s="17"/>
      <c r="DE333" s="17"/>
      <c r="DF333" s="17"/>
      <c r="DG333" s="17"/>
      <c r="DH333" s="17"/>
      <c r="DI333" s="17"/>
      <c r="DJ333" s="17"/>
      <c r="DK333" s="17"/>
      <c r="DL333" s="17"/>
      <c r="DM333" s="17"/>
      <c r="DN333" s="17"/>
      <c r="DO333" s="17"/>
      <c r="DP333" s="17"/>
      <c r="DQ333" s="17"/>
      <c r="DR333" s="17"/>
      <c r="DS333" s="17"/>
      <c r="DT333" s="17"/>
      <c r="DU333" s="17"/>
      <c r="DV333" s="17"/>
      <c r="DW333" s="17"/>
      <c r="DX333" s="17"/>
      <c r="DY333" s="17"/>
      <c r="DZ333" s="17"/>
      <c r="EA333" s="17"/>
      <c r="EB333" s="17"/>
      <c r="EC333" s="17"/>
      <c r="ED333" s="17"/>
      <c r="EE333" s="17"/>
      <c r="EF333" s="17"/>
      <c r="EG333" s="17"/>
      <c r="EH333" s="17"/>
      <c r="EI333" s="17"/>
      <c r="EJ333" s="17"/>
      <c r="EK333" s="17"/>
      <c r="EL333" s="17"/>
      <c r="EM333" s="17"/>
      <c r="EN333" s="17"/>
      <c r="EO333" s="17"/>
      <c r="EP333" s="17"/>
      <c r="EQ333" s="17"/>
      <c r="ER333" s="17"/>
      <c r="ES333" s="17"/>
      <c r="ET333" s="17"/>
      <c r="EU333" s="17"/>
      <c r="EV333" s="17"/>
      <c r="EW333" s="17"/>
      <c r="EX333" s="17"/>
      <c r="EY333" s="17"/>
      <c r="EZ333" s="17"/>
      <c r="FA333" s="17"/>
      <c r="FB333" s="17"/>
      <c r="FC333" s="17"/>
      <c r="FD333" s="17"/>
      <c r="FE333" s="17"/>
      <c r="FF333" s="17"/>
      <c r="FG333" s="17"/>
      <c r="FH333" s="17"/>
      <c r="FI333" s="17"/>
      <c r="FJ333" s="17"/>
      <c r="FK333" s="17"/>
      <c r="FL333" s="17"/>
      <c r="FM333" s="17"/>
      <c r="FN333" s="17"/>
      <c r="FO333" s="17"/>
      <c r="FP333" s="17"/>
      <c r="FQ333" s="17"/>
      <c r="FR333" s="17"/>
      <c r="FS333" s="17"/>
      <c r="FT333" s="17"/>
      <c r="FU333" s="17"/>
      <c r="FV333" s="17"/>
      <c r="FW333" s="17"/>
      <c r="FX333" s="17"/>
      <c r="FY333" s="17"/>
      <c r="FZ333" s="17"/>
      <c r="GA333" s="17"/>
      <c r="GB333" s="17"/>
      <c r="GC333" s="17"/>
      <c r="GD333" s="17"/>
      <c r="GE333" s="17"/>
      <c r="GF333" s="17"/>
      <c r="GG333" s="17"/>
      <c r="GH333" s="17"/>
      <c r="GI333" s="17"/>
      <c r="GJ333" s="17"/>
      <c r="GK333" s="17"/>
      <c r="GL333" s="17"/>
      <c r="GM333" s="17"/>
      <c r="GN333" s="17"/>
      <c r="GO333" s="17"/>
      <c r="GP333" s="17"/>
      <c r="GQ333" s="17"/>
      <c r="GR333" s="17"/>
      <c r="GS333" s="17"/>
      <c r="GT333" s="17"/>
      <c r="GU333" s="17"/>
      <c r="GV333" s="17"/>
      <c r="GW333" s="17"/>
      <c r="GX333" s="17"/>
      <c r="GY333" s="17"/>
      <c r="GZ333" s="17"/>
      <c r="HA333" s="17"/>
      <c r="HB333" s="17"/>
      <c r="HC333" s="17"/>
      <c r="HD333" s="17"/>
      <c r="HE333" s="17"/>
      <c r="HF333" s="17"/>
      <c r="HG333" s="17"/>
      <c r="HH333" s="17"/>
      <c r="HI333" s="17"/>
      <c r="HJ333" s="17"/>
      <c r="HK333" s="17"/>
      <c r="HL333" s="17"/>
      <c r="HM333" s="17"/>
      <c r="HN333" s="17"/>
      <c r="HO333" s="17"/>
      <c r="HP333" s="17"/>
      <c r="HQ333" s="17"/>
      <c r="HR333" s="17"/>
      <c r="HS333" s="17"/>
      <c r="HT333" s="17"/>
      <c r="HU333" s="17"/>
    </row>
    <row r="334" spans="2:229" s="18" customFormat="1" x14ac:dyDescent="0.2">
      <c r="B334" s="101" t="s">
        <v>979</v>
      </c>
      <c r="C334" s="62" t="s">
        <v>279</v>
      </c>
      <c r="D334" s="66" t="s">
        <v>5</v>
      </c>
      <c r="E334" s="56">
        <v>175</v>
      </c>
      <c r="F334" s="66" t="s">
        <v>153</v>
      </c>
      <c r="G334" s="66" t="s">
        <v>22</v>
      </c>
      <c r="H334" s="15" t="s">
        <v>280</v>
      </c>
      <c r="I334" s="16">
        <v>21.88</v>
      </c>
      <c r="J334" s="112">
        <f t="shared" si="67"/>
        <v>3829</v>
      </c>
      <c r="K334" s="16"/>
      <c r="L334" s="16">
        <f t="shared" si="64"/>
        <v>0</v>
      </c>
      <c r="M334" s="122"/>
      <c r="N334" s="16">
        <f t="shared" si="68"/>
        <v>0</v>
      </c>
      <c r="O334" s="16"/>
      <c r="P334" s="16">
        <f t="shared" si="69"/>
        <v>0</v>
      </c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7"/>
      <c r="BQ334" s="17"/>
      <c r="BR334" s="17"/>
      <c r="BS334" s="17"/>
      <c r="BT334" s="17"/>
      <c r="BU334" s="17"/>
      <c r="BV334" s="17"/>
      <c r="BW334" s="17"/>
      <c r="BX334" s="17"/>
      <c r="BY334" s="17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7"/>
      <c r="CN334" s="17"/>
      <c r="CO334" s="17"/>
      <c r="CP334" s="17"/>
      <c r="CQ334" s="17"/>
      <c r="CR334" s="17"/>
      <c r="CS334" s="17"/>
      <c r="CT334" s="17"/>
      <c r="CU334" s="17"/>
      <c r="CV334" s="17"/>
      <c r="CW334" s="17"/>
      <c r="CX334" s="17"/>
      <c r="CY334" s="17"/>
      <c r="CZ334" s="17"/>
      <c r="DA334" s="17"/>
      <c r="DB334" s="17"/>
      <c r="DC334" s="17"/>
      <c r="DD334" s="17"/>
      <c r="DE334" s="17"/>
      <c r="DF334" s="17"/>
      <c r="DG334" s="17"/>
      <c r="DH334" s="17"/>
      <c r="DI334" s="17"/>
      <c r="DJ334" s="17"/>
      <c r="DK334" s="17"/>
      <c r="DL334" s="17"/>
      <c r="DM334" s="17"/>
      <c r="DN334" s="17"/>
      <c r="DO334" s="17"/>
      <c r="DP334" s="17"/>
      <c r="DQ334" s="17"/>
      <c r="DR334" s="17"/>
      <c r="DS334" s="17"/>
      <c r="DT334" s="17"/>
      <c r="DU334" s="17"/>
      <c r="DV334" s="17"/>
      <c r="DW334" s="17"/>
      <c r="DX334" s="17"/>
      <c r="DY334" s="17"/>
      <c r="DZ334" s="17"/>
      <c r="EA334" s="17"/>
      <c r="EB334" s="17"/>
      <c r="EC334" s="17"/>
      <c r="ED334" s="17"/>
      <c r="EE334" s="17"/>
      <c r="EF334" s="17"/>
      <c r="EG334" s="17"/>
      <c r="EH334" s="17"/>
      <c r="EI334" s="17"/>
      <c r="EJ334" s="17"/>
      <c r="EK334" s="17"/>
      <c r="EL334" s="17"/>
      <c r="EM334" s="17"/>
      <c r="EN334" s="17"/>
      <c r="EO334" s="17"/>
      <c r="EP334" s="17"/>
      <c r="EQ334" s="17"/>
      <c r="ER334" s="17"/>
      <c r="ES334" s="17"/>
      <c r="ET334" s="17"/>
      <c r="EU334" s="17"/>
      <c r="EV334" s="17"/>
      <c r="EW334" s="17"/>
      <c r="EX334" s="17"/>
      <c r="EY334" s="17"/>
      <c r="EZ334" s="17"/>
      <c r="FA334" s="17"/>
      <c r="FB334" s="17"/>
      <c r="FC334" s="17"/>
      <c r="FD334" s="17"/>
      <c r="FE334" s="17"/>
      <c r="FF334" s="17"/>
      <c r="FG334" s="17"/>
      <c r="FH334" s="17"/>
      <c r="FI334" s="17"/>
      <c r="FJ334" s="17"/>
      <c r="FK334" s="17"/>
      <c r="FL334" s="17"/>
      <c r="FM334" s="17"/>
      <c r="FN334" s="17"/>
      <c r="FO334" s="17"/>
      <c r="FP334" s="17"/>
      <c r="FQ334" s="17"/>
      <c r="FR334" s="17"/>
      <c r="FS334" s="17"/>
      <c r="FT334" s="17"/>
      <c r="FU334" s="17"/>
      <c r="FV334" s="17"/>
      <c r="FW334" s="17"/>
      <c r="FX334" s="17"/>
      <c r="FY334" s="17"/>
      <c r="FZ334" s="17"/>
      <c r="GA334" s="17"/>
      <c r="GB334" s="17"/>
      <c r="GC334" s="17"/>
      <c r="GD334" s="17"/>
      <c r="GE334" s="17"/>
      <c r="GF334" s="17"/>
      <c r="GG334" s="17"/>
      <c r="GH334" s="17"/>
      <c r="GI334" s="17"/>
      <c r="GJ334" s="17"/>
      <c r="GK334" s="17"/>
      <c r="GL334" s="17"/>
      <c r="GM334" s="17"/>
      <c r="GN334" s="17"/>
      <c r="GO334" s="17"/>
      <c r="GP334" s="17"/>
      <c r="GQ334" s="17"/>
      <c r="GR334" s="17"/>
      <c r="GS334" s="17"/>
      <c r="GT334" s="17"/>
      <c r="GU334" s="17"/>
      <c r="GV334" s="17"/>
      <c r="GW334" s="17"/>
      <c r="GX334" s="17"/>
      <c r="GY334" s="17"/>
      <c r="GZ334" s="17"/>
      <c r="HA334" s="17"/>
      <c r="HB334" s="17"/>
      <c r="HC334" s="17"/>
      <c r="HD334" s="17"/>
      <c r="HE334" s="17"/>
      <c r="HF334" s="17"/>
      <c r="HG334" s="17"/>
      <c r="HH334" s="17"/>
      <c r="HI334" s="17"/>
      <c r="HJ334" s="17"/>
      <c r="HK334" s="17"/>
      <c r="HL334" s="17"/>
      <c r="HM334" s="17"/>
      <c r="HN334" s="17"/>
      <c r="HO334" s="17"/>
      <c r="HP334" s="17"/>
      <c r="HQ334" s="17"/>
      <c r="HR334" s="17"/>
      <c r="HS334" s="17"/>
      <c r="HT334" s="17"/>
      <c r="HU334" s="17"/>
    </row>
    <row r="335" spans="2:229" s="18" customFormat="1" x14ac:dyDescent="0.2">
      <c r="B335" s="108" t="s">
        <v>980</v>
      </c>
      <c r="C335" s="35" t="s">
        <v>60</v>
      </c>
      <c r="D335" s="107" t="s">
        <v>5</v>
      </c>
      <c r="E335" s="56">
        <v>58</v>
      </c>
      <c r="F335" s="107" t="s">
        <v>153</v>
      </c>
      <c r="G335" s="107" t="s">
        <v>22</v>
      </c>
      <c r="H335" s="15" t="s">
        <v>26</v>
      </c>
      <c r="I335" s="16">
        <v>21.88</v>
      </c>
      <c r="J335" s="112">
        <f t="shared" si="67"/>
        <v>1269.04</v>
      </c>
      <c r="K335" s="16"/>
      <c r="L335" s="16">
        <f t="shared" si="64"/>
        <v>0</v>
      </c>
      <c r="M335" s="122"/>
      <c r="N335" s="16">
        <f t="shared" si="68"/>
        <v>0</v>
      </c>
      <c r="O335" s="16"/>
      <c r="P335" s="16">
        <f t="shared" si="69"/>
        <v>0</v>
      </c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  <c r="CS335" s="17"/>
      <c r="CT335" s="17"/>
      <c r="CU335" s="17"/>
      <c r="CV335" s="17"/>
      <c r="CW335" s="17"/>
      <c r="CX335" s="17"/>
      <c r="CY335" s="17"/>
      <c r="CZ335" s="17"/>
      <c r="DA335" s="17"/>
      <c r="DB335" s="17"/>
      <c r="DC335" s="17"/>
      <c r="DD335" s="17"/>
      <c r="DE335" s="17"/>
      <c r="DF335" s="17"/>
      <c r="DG335" s="17"/>
      <c r="DH335" s="17"/>
      <c r="DI335" s="17"/>
      <c r="DJ335" s="17"/>
      <c r="DK335" s="17"/>
      <c r="DL335" s="17"/>
      <c r="DM335" s="17"/>
      <c r="DN335" s="17"/>
      <c r="DO335" s="17"/>
      <c r="DP335" s="17"/>
      <c r="DQ335" s="17"/>
      <c r="DR335" s="17"/>
      <c r="DS335" s="17"/>
      <c r="DT335" s="17"/>
      <c r="DU335" s="17"/>
      <c r="DV335" s="17"/>
      <c r="DW335" s="17"/>
      <c r="DX335" s="17"/>
      <c r="DY335" s="17"/>
      <c r="DZ335" s="17"/>
      <c r="EA335" s="17"/>
      <c r="EB335" s="17"/>
      <c r="EC335" s="17"/>
      <c r="ED335" s="17"/>
      <c r="EE335" s="17"/>
      <c r="EF335" s="17"/>
      <c r="EG335" s="17"/>
      <c r="EH335" s="17"/>
      <c r="EI335" s="17"/>
      <c r="EJ335" s="17"/>
      <c r="EK335" s="17"/>
      <c r="EL335" s="17"/>
      <c r="EM335" s="17"/>
      <c r="EN335" s="17"/>
      <c r="EO335" s="17"/>
      <c r="EP335" s="17"/>
      <c r="EQ335" s="17"/>
      <c r="ER335" s="17"/>
      <c r="ES335" s="17"/>
      <c r="ET335" s="17"/>
      <c r="EU335" s="17"/>
      <c r="EV335" s="17"/>
      <c r="EW335" s="17"/>
      <c r="EX335" s="17"/>
      <c r="EY335" s="17"/>
      <c r="EZ335" s="17"/>
      <c r="FA335" s="17"/>
      <c r="FB335" s="17"/>
      <c r="FC335" s="17"/>
      <c r="FD335" s="17"/>
      <c r="FE335" s="17"/>
      <c r="FF335" s="17"/>
      <c r="FG335" s="17"/>
      <c r="FH335" s="17"/>
      <c r="FI335" s="17"/>
      <c r="FJ335" s="17"/>
      <c r="FK335" s="17"/>
      <c r="FL335" s="17"/>
      <c r="FM335" s="17"/>
      <c r="FN335" s="17"/>
      <c r="FO335" s="17"/>
      <c r="FP335" s="17"/>
      <c r="FQ335" s="17"/>
      <c r="FR335" s="17"/>
      <c r="FS335" s="17"/>
      <c r="FT335" s="17"/>
      <c r="FU335" s="17"/>
      <c r="FV335" s="17"/>
      <c r="FW335" s="17"/>
      <c r="FX335" s="17"/>
      <c r="FY335" s="17"/>
      <c r="FZ335" s="17"/>
      <c r="GA335" s="17"/>
      <c r="GB335" s="17"/>
      <c r="GC335" s="17"/>
      <c r="GD335" s="17"/>
      <c r="GE335" s="17"/>
      <c r="GF335" s="17"/>
      <c r="GG335" s="17"/>
      <c r="GH335" s="17"/>
      <c r="GI335" s="17"/>
      <c r="GJ335" s="17"/>
      <c r="GK335" s="17"/>
      <c r="GL335" s="17"/>
      <c r="GM335" s="17"/>
      <c r="GN335" s="17"/>
      <c r="GO335" s="17"/>
      <c r="GP335" s="17"/>
      <c r="GQ335" s="17"/>
      <c r="GR335" s="17"/>
      <c r="GS335" s="17"/>
      <c r="GT335" s="17"/>
      <c r="GU335" s="17"/>
      <c r="GV335" s="17"/>
      <c r="GW335" s="17"/>
      <c r="GX335" s="17"/>
      <c r="GY335" s="17"/>
      <c r="GZ335" s="17"/>
      <c r="HA335" s="17"/>
      <c r="HB335" s="17"/>
      <c r="HC335" s="17"/>
      <c r="HD335" s="17"/>
      <c r="HE335" s="17"/>
      <c r="HF335" s="17"/>
      <c r="HG335" s="17"/>
      <c r="HH335" s="17"/>
      <c r="HI335" s="17"/>
      <c r="HJ335" s="17"/>
      <c r="HK335" s="17"/>
      <c r="HL335" s="17"/>
      <c r="HM335" s="17"/>
      <c r="HN335" s="17"/>
      <c r="HO335" s="17"/>
      <c r="HP335" s="17"/>
      <c r="HQ335" s="17"/>
      <c r="HR335" s="17"/>
      <c r="HS335" s="17"/>
      <c r="HT335" s="17"/>
      <c r="HU335" s="17"/>
    </row>
    <row r="336" spans="2:229" s="18" customFormat="1" ht="22.5" x14ac:dyDescent="0.2">
      <c r="B336" s="108" t="s">
        <v>981</v>
      </c>
      <c r="C336" s="35" t="s">
        <v>281</v>
      </c>
      <c r="D336" s="107" t="s">
        <v>5</v>
      </c>
      <c r="E336" s="56">
        <v>39</v>
      </c>
      <c r="F336" s="107" t="s">
        <v>153</v>
      </c>
      <c r="G336" s="107" t="s">
        <v>208</v>
      </c>
      <c r="H336" s="15">
        <v>92005</v>
      </c>
      <c r="I336" s="16">
        <v>40.049999999999997</v>
      </c>
      <c r="J336" s="112">
        <f t="shared" si="67"/>
        <v>1561.9499999999998</v>
      </c>
      <c r="K336" s="16"/>
      <c r="L336" s="16">
        <f t="shared" si="64"/>
        <v>0</v>
      </c>
      <c r="M336" s="122"/>
      <c r="N336" s="16">
        <f t="shared" si="68"/>
        <v>0</v>
      </c>
      <c r="O336" s="16"/>
      <c r="P336" s="16">
        <f t="shared" si="69"/>
        <v>0</v>
      </c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7"/>
      <c r="BB336" s="17"/>
      <c r="BC336" s="17"/>
      <c r="BD336" s="17"/>
      <c r="BE336" s="17"/>
      <c r="BF336" s="17"/>
      <c r="BG336" s="17"/>
      <c r="BH336" s="17"/>
      <c r="BI336" s="17"/>
      <c r="BJ336" s="17"/>
      <c r="BK336" s="17"/>
      <c r="BL336" s="17"/>
      <c r="BM336" s="17"/>
      <c r="BN336" s="17"/>
      <c r="BO336" s="17"/>
      <c r="BP336" s="17"/>
      <c r="BQ336" s="17"/>
      <c r="BR336" s="17"/>
      <c r="BS336" s="17"/>
      <c r="BT336" s="17"/>
      <c r="BU336" s="17"/>
      <c r="BV336" s="17"/>
      <c r="BW336" s="17"/>
      <c r="BX336" s="17"/>
      <c r="BY336" s="17"/>
      <c r="BZ336" s="17"/>
      <c r="CA336" s="17"/>
      <c r="CB336" s="17"/>
      <c r="CC336" s="17"/>
      <c r="CD336" s="17"/>
      <c r="CE336" s="17"/>
      <c r="CF336" s="17"/>
      <c r="CG336" s="17"/>
      <c r="CH336" s="17"/>
      <c r="CI336" s="17"/>
      <c r="CJ336" s="17"/>
      <c r="CK336" s="17"/>
      <c r="CL336" s="17"/>
      <c r="CM336" s="17"/>
      <c r="CN336" s="17"/>
      <c r="CO336" s="17"/>
      <c r="CP336" s="17"/>
      <c r="CQ336" s="17"/>
      <c r="CR336" s="17"/>
      <c r="CS336" s="17"/>
      <c r="CT336" s="17"/>
      <c r="CU336" s="17"/>
      <c r="CV336" s="17"/>
      <c r="CW336" s="17"/>
      <c r="CX336" s="17"/>
      <c r="CY336" s="17"/>
      <c r="CZ336" s="17"/>
      <c r="DA336" s="17"/>
      <c r="DB336" s="17"/>
      <c r="DC336" s="17"/>
      <c r="DD336" s="17"/>
      <c r="DE336" s="17"/>
      <c r="DF336" s="17"/>
      <c r="DG336" s="17"/>
      <c r="DH336" s="17"/>
      <c r="DI336" s="17"/>
      <c r="DJ336" s="17"/>
      <c r="DK336" s="17"/>
      <c r="DL336" s="17"/>
      <c r="DM336" s="17"/>
      <c r="DN336" s="17"/>
      <c r="DO336" s="17"/>
      <c r="DP336" s="17"/>
      <c r="DQ336" s="17"/>
      <c r="DR336" s="17"/>
      <c r="DS336" s="17"/>
      <c r="DT336" s="17"/>
      <c r="DU336" s="17"/>
      <c r="DV336" s="17"/>
      <c r="DW336" s="17"/>
      <c r="DX336" s="17"/>
      <c r="DY336" s="17"/>
      <c r="DZ336" s="17"/>
      <c r="EA336" s="17"/>
      <c r="EB336" s="17"/>
      <c r="EC336" s="17"/>
      <c r="ED336" s="17"/>
      <c r="EE336" s="17"/>
      <c r="EF336" s="17"/>
      <c r="EG336" s="17"/>
      <c r="EH336" s="17"/>
      <c r="EI336" s="17"/>
      <c r="EJ336" s="17"/>
      <c r="EK336" s="17"/>
      <c r="EL336" s="17"/>
      <c r="EM336" s="17"/>
      <c r="EN336" s="17"/>
      <c r="EO336" s="17"/>
      <c r="EP336" s="17"/>
      <c r="EQ336" s="17"/>
      <c r="ER336" s="17"/>
      <c r="ES336" s="17"/>
      <c r="ET336" s="17"/>
      <c r="EU336" s="17"/>
      <c r="EV336" s="17"/>
      <c r="EW336" s="17"/>
      <c r="EX336" s="17"/>
      <c r="EY336" s="17"/>
      <c r="EZ336" s="17"/>
      <c r="FA336" s="17"/>
      <c r="FB336" s="17"/>
      <c r="FC336" s="17"/>
      <c r="FD336" s="17"/>
      <c r="FE336" s="17"/>
      <c r="FF336" s="17"/>
      <c r="FG336" s="17"/>
      <c r="FH336" s="17"/>
      <c r="FI336" s="17"/>
      <c r="FJ336" s="17"/>
      <c r="FK336" s="17"/>
      <c r="FL336" s="17"/>
      <c r="FM336" s="17"/>
      <c r="FN336" s="17"/>
      <c r="FO336" s="17"/>
      <c r="FP336" s="17"/>
      <c r="FQ336" s="17"/>
      <c r="FR336" s="17"/>
      <c r="FS336" s="17"/>
      <c r="FT336" s="17"/>
      <c r="FU336" s="17"/>
      <c r="FV336" s="17"/>
      <c r="FW336" s="17"/>
      <c r="FX336" s="17"/>
      <c r="FY336" s="17"/>
      <c r="FZ336" s="17"/>
      <c r="GA336" s="17"/>
      <c r="GB336" s="17"/>
      <c r="GC336" s="17"/>
      <c r="GD336" s="17"/>
      <c r="GE336" s="17"/>
      <c r="GF336" s="17"/>
      <c r="GG336" s="17"/>
      <c r="GH336" s="17"/>
      <c r="GI336" s="17"/>
      <c r="GJ336" s="17"/>
      <c r="GK336" s="17"/>
      <c r="GL336" s="17"/>
      <c r="GM336" s="17"/>
      <c r="GN336" s="17"/>
      <c r="GO336" s="17"/>
      <c r="GP336" s="17"/>
      <c r="GQ336" s="17"/>
      <c r="GR336" s="17"/>
      <c r="GS336" s="17"/>
      <c r="GT336" s="17"/>
      <c r="GU336" s="17"/>
      <c r="GV336" s="17"/>
      <c r="GW336" s="17"/>
      <c r="GX336" s="17"/>
      <c r="GY336" s="17"/>
      <c r="GZ336" s="17"/>
      <c r="HA336" s="17"/>
      <c r="HB336" s="17"/>
      <c r="HC336" s="17"/>
      <c r="HD336" s="17"/>
      <c r="HE336" s="17"/>
      <c r="HF336" s="17"/>
      <c r="HG336" s="17"/>
      <c r="HH336" s="17"/>
      <c r="HI336" s="17"/>
      <c r="HJ336" s="17"/>
      <c r="HK336" s="17"/>
      <c r="HL336" s="17"/>
      <c r="HM336" s="17"/>
      <c r="HN336" s="17"/>
      <c r="HO336" s="17"/>
      <c r="HP336" s="17"/>
      <c r="HQ336" s="17"/>
      <c r="HR336" s="17"/>
      <c r="HS336" s="17"/>
      <c r="HT336" s="17"/>
      <c r="HU336" s="17"/>
    </row>
    <row r="337" spans="2:229" s="18" customFormat="1" x14ac:dyDescent="0.2">
      <c r="B337" s="108" t="s">
        <v>982</v>
      </c>
      <c r="C337" s="35" t="s">
        <v>282</v>
      </c>
      <c r="D337" s="107" t="s">
        <v>5</v>
      </c>
      <c r="E337" s="56">
        <v>2</v>
      </c>
      <c r="F337" s="107" t="s">
        <v>180</v>
      </c>
      <c r="G337" s="107" t="s">
        <v>22</v>
      </c>
      <c r="H337" s="15" t="s">
        <v>283</v>
      </c>
      <c r="I337" s="16">
        <v>22.41</v>
      </c>
      <c r="J337" s="112">
        <f t="shared" si="67"/>
        <v>44.82</v>
      </c>
      <c r="K337" s="16"/>
      <c r="L337" s="16">
        <f t="shared" si="64"/>
        <v>0</v>
      </c>
      <c r="M337" s="122"/>
      <c r="N337" s="16">
        <f t="shared" si="68"/>
        <v>0</v>
      </c>
      <c r="O337" s="16"/>
      <c r="P337" s="16">
        <f t="shared" si="69"/>
        <v>0</v>
      </c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7"/>
      <c r="BY337" s="17"/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7"/>
      <c r="CY337" s="17"/>
      <c r="CZ337" s="17"/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7"/>
      <c r="DR337" s="17"/>
      <c r="DS337" s="17"/>
      <c r="DT337" s="17"/>
      <c r="DU337" s="17"/>
      <c r="DV337" s="17"/>
      <c r="DW337" s="17"/>
      <c r="DX337" s="17"/>
      <c r="DY337" s="17"/>
      <c r="DZ337" s="17"/>
      <c r="EA337" s="17"/>
      <c r="EB337" s="17"/>
      <c r="EC337" s="17"/>
      <c r="ED337" s="17"/>
      <c r="EE337" s="17"/>
      <c r="EF337" s="17"/>
      <c r="EG337" s="17"/>
      <c r="EH337" s="17"/>
      <c r="EI337" s="17"/>
      <c r="EJ337" s="17"/>
      <c r="EK337" s="17"/>
      <c r="EL337" s="17"/>
      <c r="EM337" s="17"/>
      <c r="EN337" s="17"/>
      <c r="EO337" s="17"/>
      <c r="EP337" s="17"/>
      <c r="EQ337" s="17"/>
      <c r="ER337" s="17"/>
      <c r="ES337" s="17"/>
      <c r="ET337" s="17"/>
      <c r="EU337" s="17"/>
      <c r="EV337" s="17"/>
      <c r="EW337" s="17"/>
      <c r="EX337" s="17"/>
      <c r="EY337" s="17"/>
      <c r="EZ337" s="17"/>
      <c r="FA337" s="17"/>
      <c r="FB337" s="17"/>
      <c r="FC337" s="17"/>
      <c r="FD337" s="17"/>
      <c r="FE337" s="17"/>
      <c r="FF337" s="17"/>
      <c r="FG337" s="17"/>
      <c r="FH337" s="17"/>
      <c r="FI337" s="17"/>
      <c r="FJ337" s="17"/>
      <c r="FK337" s="17"/>
      <c r="FL337" s="17"/>
      <c r="FM337" s="17"/>
      <c r="FN337" s="17"/>
      <c r="FO337" s="17"/>
      <c r="FP337" s="17"/>
      <c r="FQ337" s="17"/>
      <c r="FR337" s="17"/>
      <c r="FS337" s="17"/>
      <c r="FT337" s="17"/>
      <c r="FU337" s="17"/>
      <c r="FV337" s="17"/>
      <c r="FW337" s="17"/>
      <c r="FX337" s="17"/>
      <c r="FY337" s="17"/>
      <c r="FZ337" s="17"/>
      <c r="GA337" s="17"/>
      <c r="GB337" s="17"/>
      <c r="GC337" s="17"/>
      <c r="GD337" s="17"/>
      <c r="GE337" s="17"/>
      <c r="GF337" s="17"/>
      <c r="GG337" s="17"/>
      <c r="GH337" s="17"/>
      <c r="GI337" s="17"/>
      <c r="GJ337" s="17"/>
      <c r="GK337" s="17"/>
      <c r="GL337" s="17"/>
      <c r="GM337" s="17"/>
      <c r="GN337" s="17"/>
      <c r="GO337" s="17"/>
      <c r="GP337" s="17"/>
      <c r="GQ337" s="17"/>
      <c r="GR337" s="17"/>
      <c r="GS337" s="17"/>
      <c r="GT337" s="17"/>
      <c r="GU337" s="17"/>
      <c r="GV337" s="17"/>
      <c r="GW337" s="17"/>
      <c r="GX337" s="17"/>
      <c r="GY337" s="17"/>
      <c r="GZ337" s="17"/>
      <c r="HA337" s="17"/>
      <c r="HB337" s="17"/>
      <c r="HC337" s="17"/>
      <c r="HD337" s="17"/>
      <c r="HE337" s="17"/>
      <c r="HF337" s="17"/>
      <c r="HG337" s="17"/>
      <c r="HH337" s="17"/>
      <c r="HI337" s="17"/>
      <c r="HJ337" s="17"/>
      <c r="HK337" s="17"/>
      <c r="HL337" s="17"/>
      <c r="HM337" s="17"/>
      <c r="HN337" s="17"/>
      <c r="HO337" s="17"/>
      <c r="HP337" s="17"/>
      <c r="HQ337" s="17"/>
      <c r="HR337" s="17"/>
      <c r="HS337" s="17"/>
      <c r="HT337" s="17"/>
      <c r="HU337" s="17"/>
    </row>
    <row r="338" spans="2:229" s="18" customFormat="1" x14ac:dyDescent="0.2">
      <c r="B338" s="108" t="s">
        <v>983</v>
      </c>
      <c r="C338" s="35" t="s">
        <v>284</v>
      </c>
      <c r="D338" s="107" t="s">
        <v>5</v>
      </c>
      <c r="E338" s="56">
        <v>3</v>
      </c>
      <c r="F338" s="107" t="s">
        <v>153</v>
      </c>
      <c r="G338" s="107" t="s">
        <v>22</v>
      </c>
      <c r="H338" s="15" t="s">
        <v>285</v>
      </c>
      <c r="I338" s="16">
        <v>8.17</v>
      </c>
      <c r="J338" s="112">
        <f t="shared" si="67"/>
        <v>24.509999999999998</v>
      </c>
      <c r="K338" s="16"/>
      <c r="L338" s="16">
        <f t="shared" si="64"/>
        <v>0</v>
      </c>
      <c r="M338" s="122"/>
      <c r="N338" s="16">
        <f t="shared" si="68"/>
        <v>0</v>
      </c>
      <c r="O338" s="16"/>
      <c r="P338" s="16">
        <f t="shared" si="69"/>
        <v>0</v>
      </c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7"/>
      <c r="BP338" s="17"/>
      <c r="BQ338" s="17"/>
      <c r="BR338" s="17"/>
      <c r="BS338" s="17"/>
      <c r="BT338" s="17"/>
      <c r="BU338" s="17"/>
      <c r="BV338" s="17"/>
      <c r="BW338" s="17"/>
      <c r="BX338" s="17"/>
      <c r="BY338" s="17"/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7"/>
      <c r="CP338" s="17"/>
      <c r="CQ338" s="17"/>
      <c r="CR338" s="17"/>
      <c r="CS338" s="17"/>
      <c r="CT338" s="17"/>
      <c r="CU338" s="17"/>
      <c r="CV338" s="17"/>
      <c r="CW338" s="17"/>
      <c r="CX338" s="17"/>
      <c r="CY338" s="17"/>
      <c r="CZ338" s="17"/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7"/>
      <c r="DM338" s="17"/>
      <c r="DN338" s="17"/>
      <c r="DO338" s="17"/>
      <c r="DP338" s="17"/>
      <c r="DQ338" s="17"/>
      <c r="DR338" s="17"/>
      <c r="DS338" s="17"/>
      <c r="DT338" s="17"/>
      <c r="DU338" s="17"/>
      <c r="DV338" s="17"/>
      <c r="DW338" s="17"/>
      <c r="DX338" s="17"/>
      <c r="DY338" s="17"/>
      <c r="DZ338" s="17"/>
      <c r="EA338" s="17"/>
      <c r="EB338" s="17"/>
      <c r="EC338" s="17"/>
      <c r="ED338" s="17"/>
      <c r="EE338" s="17"/>
      <c r="EF338" s="17"/>
      <c r="EG338" s="17"/>
      <c r="EH338" s="17"/>
      <c r="EI338" s="17"/>
      <c r="EJ338" s="17"/>
      <c r="EK338" s="17"/>
      <c r="EL338" s="17"/>
      <c r="EM338" s="17"/>
      <c r="EN338" s="17"/>
      <c r="EO338" s="17"/>
      <c r="EP338" s="17"/>
      <c r="EQ338" s="17"/>
      <c r="ER338" s="17"/>
      <c r="ES338" s="17"/>
      <c r="ET338" s="17"/>
      <c r="EU338" s="17"/>
      <c r="EV338" s="17"/>
      <c r="EW338" s="17"/>
      <c r="EX338" s="17"/>
      <c r="EY338" s="17"/>
      <c r="EZ338" s="17"/>
      <c r="FA338" s="17"/>
      <c r="FB338" s="17"/>
      <c r="FC338" s="17"/>
      <c r="FD338" s="17"/>
      <c r="FE338" s="17"/>
      <c r="FF338" s="17"/>
      <c r="FG338" s="17"/>
      <c r="FH338" s="17"/>
      <c r="FI338" s="17"/>
      <c r="FJ338" s="17"/>
      <c r="FK338" s="17"/>
      <c r="FL338" s="17"/>
      <c r="FM338" s="17"/>
      <c r="FN338" s="17"/>
      <c r="FO338" s="17"/>
      <c r="FP338" s="17"/>
      <c r="FQ338" s="17"/>
      <c r="FR338" s="17"/>
      <c r="FS338" s="17"/>
      <c r="FT338" s="17"/>
      <c r="FU338" s="17"/>
      <c r="FV338" s="17"/>
      <c r="FW338" s="17"/>
      <c r="FX338" s="17"/>
      <c r="FY338" s="17"/>
      <c r="FZ338" s="17"/>
      <c r="GA338" s="17"/>
      <c r="GB338" s="17"/>
      <c r="GC338" s="17"/>
      <c r="GD338" s="17"/>
      <c r="GE338" s="17"/>
      <c r="GF338" s="17"/>
      <c r="GG338" s="17"/>
      <c r="GH338" s="17"/>
      <c r="GI338" s="17"/>
      <c r="GJ338" s="17"/>
      <c r="GK338" s="17"/>
      <c r="GL338" s="17"/>
      <c r="GM338" s="17"/>
      <c r="GN338" s="17"/>
      <c r="GO338" s="17"/>
      <c r="GP338" s="17"/>
      <c r="GQ338" s="17"/>
      <c r="GR338" s="17"/>
      <c r="GS338" s="17"/>
      <c r="GT338" s="17"/>
      <c r="GU338" s="17"/>
      <c r="GV338" s="17"/>
      <c r="GW338" s="17"/>
      <c r="GX338" s="17"/>
      <c r="GY338" s="17"/>
      <c r="GZ338" s="17"/>
      <c r="HA338" s="17"/>
      <c r="HB338" s="17"/>
      <c r="HC338" s="17"/>
      <c r="HD338" s="17"/>
      <c r="HE338" s="17"/>
      <c r="HF338" s="17"/>
      <c r="HG338" s="17"/>
      <c r="HH338" s="17"/>
      <c r="HI338" s="17"/>
      <c r="HJ338" s="17"/>
      <c r="HK338" s="17"/>
      <c r="HL338" s="17"/>
      <c r="HM338" s="17"/>
      <c r="HN338" s="17"/>
      <c r="HO338" s="17"/>
      <c r="HP338" s="17"/>
      <c r="HQ338" s="17"/>
      <c r="HR338" s="17"/>
      <c r="HS338" s="17"/>
      <c r="HT338" s="17"/>
      <c r="HU338" s="17"/>
    </row>
    <row r="339" spans="2:229" s="18" customFormat="1" ht="22.5" x14ac:dyDescent="0.2">
      <c r="B339" s="108" t="s">
        <v>984</v>
      </c>
      <c r="C339" s="35" t="s">
        <v>198</v>
      </c>
      <c r="D339" s="107" t="s">
        <v>5</v>
      </c>
      <c r="E339" s="56">
        <v>435</v>
      </c>
      <c r="F339" s="107" t="s">
        <v>153</v>
      </c>
      <c r="G339" s="107" t="s">
        <v>22</v>
      </c>
      <c r="H339" s="15" t="s">
        <v>199</v>
      </c>
      <c r="I339" s="16">
        <v>6.82</v>
      </c>
      <c r="J339" s="112">
        <f t="shared" si="67"/>
        <v>2966.7000000000003</v>
      </c>
      <c r="K339" s="16"/>
      <c r="L339" s="16">
        <f t="shared" si="64"/>
        <v>0</v>
      </c>
      <c r="M339" s="122"/>
      <c r="N339" s="16">
        <f t="shared" si="68"/>
        <v>0</v>
      </c>
      <c r="O339" s="16"/>
      <c r="P339" s="16">
        <f t="shared" si="69"/>
        <v>0</v>
      </c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7"/>
      <c r="BB339" s="17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7"/>
      <c r="BP339" s="17"/>
      <c r="BQ339" s="17"/>
      <c r="BR339" s="17"/>
      <c r="BS339" s="17"/>
      <c r="BT339" s="17"/>
      <c r="BU339" s="17"/>
      <c r="BV339" s="17"/>
      <c r="BW339" s="17"/>
      <c r="BX339" s="17"/>
      <c r="BY339" s="17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7"/>
      <c r="CP339" s="17"/>
      <c r="CQ339" s="17"/>
      <c r="CR339" s="17"/>
      <c r="CS339" s="17"/>
      <c r="CT339" s="17"/>
      <c r="CU339" s="17"/>
      <c r="CV339" s="17"/>
      <c r="CW339" s="17"/>
      <c r="CX339" s="17"/>
      <c r="CY339" s="17"/>
      <c r="CZ339" s="17"/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7"/>
      <c r="DM339" s="17"/>
      <c r="DN339" s="17"/>
      <c r="DO339" s="17"/>
      <c r="DP339" s="17"/>
      <c r="DQ339" s="17"/>
      <c r="DR339" s="17"/>
      <c r="DS339" s="17"/>
      <c r="DT339" s="17"/>
      <c r="DU339" s="17"/>
      <c r="DV339" s="17"/>
      <c r="DW339" s="17"/>
      <c r="DX339" s="17"/>
      <c r="DY339" s="17"/>
      <c r="DZ339" s="17"/>
      <c r="EA339" s="17"/>
      <c r="EB339" s="17"/>
      <c r="EC339" s="17"/>
      <c r="ED339" s="17"/>
      <c r="EE339" s="17"/>
      <c r="EF339" s="17"/>
      <c r="EG339" s="17"/>
      <c r="EH339" s="17"/>
      <c r="EI339" s="17"/>
      <c r="EJ339" s="17"/>
      <c r="EK339" s="17"/>
      <c r="EL339" s="17"/>
      <c r="EM339" s="17"/>
      <c r="EN339" s="17"/>
      <c r="EO339" s="17"/>
      <c r="EP339" s="17"/>
      <c r="EQ339" s="17"/>
      <c r="ER339" s="17"/>
      <c r="ES339" s="17"/>
      <c r="ET339" s="17"/>
      <c r="EU339" s="17"/>
      <c r="EV339" s="17"/>
      <c r="EW339" s="17"/>
      <c r="EX339" s="17"/>
      <c r="EY339" s="17"/>
      <c r="EZ339" s="17"/>
      <c r="FA339" s="17"/>
      <c r="FB339" s="17"/>
      <c r="FC339" s="17"/>
      <c r="FD339" s="17"/>
      <c r="FE339" s="17"/>
      <c r="FF339" s="17"/>
      <c r="FG339" s="17"/>
      <c r="FH339" s="17"/>
      <c r="FI339" s="17"/>
      <c r="FJ339" s="17"/>
      <c r="FK339" s="17"/>
      <c r="FL339" s="17"/>
      <c r="FM339" s="17"/>
      <c r="FN339" s="17"/>
      <c r="FO339" s="17"/>
      <c r="FP339" s="17"/>
      <c r="FQ339" s="17"/>
      <c r="FR339" s="17"/>
      <c r="FS339" s="17"/>
      <c r="FT339" s="17"/>
      <c r="FU339" s="17"/>
      <c r="FV339" s="17"/>
      <c r="FW339" s="17"/>
      <c r="FX339" s="17"/>
      <c r="FY339" s="17"/>
      <c r="FZ339" s="17"/>
      <c r="GA339" s="17"/>
      <c r="GB339" s="17"/>
      <c r="GC339" s="17"/>
      <c r="GD339" s="17"/>
      <c r="GE339" s="17"/>
      <c r="GF339" s="17"/>
      <c r="GG339" s="17"/>
      <c r="GH339" s="17"/>
      <c r="GI339" s="17"/>
      <c r="GJ339" s="17"/>
      <c r="GK339" s="17"/>
      <c r="GL339" s="17"/>
      <c r="GM339" s="17"/>
      <c r="GN339" s="17"/>
      <c r="GO339" s="17"/>
      <c r="GP339" s="17"/>
      <c r="GQ339" s="17"/>
      <c r="GR339" s="17"/>
      <c r="GS339" s="17"/>
      <c r="GT339" s="17"/>
      <c r="GU339" s="17"/>
      <c r="GV339" s="17"/>
      <c r="GW339" s="17"/>
      <c r="GX339" s="17"/>
      <c r="GY339" s="17"/>
      <c r="GZ339" s="17"/>
      <c r="HA339" s="17"/>
      <c r="HB339" s="17"/>
      <c r="HC339" s="17"/>
      <c r="HD339" s="17"/>
      <c r="HE339" s="17"/>
      <c r="HF339" s="17"/>
      <c r="HG339" s="17"/>
      <c r="HH339" s="17"/>
      <c r="HI339" s="17"/>
      <c r="HJ339" s="17"/>
      <c r="HK339" s="17"/>
      <c r="HL339" s="17"/>
      <c r="HM339" s="17"/>
      <c r="HN339" s="17"/>
      <c r="HO339" s="17"/>
      <c r="HP339" s="17"/>
      <c r="HQ339" s="17"/>
      <c r="HR339" s="17"/>
      <c r="HS339" s="17"/>
      <c r="HT339" s="17"/>
      <c r="HU339" s="17"/>
    </row>
    <row r="340" spans="2:229" s="18" customFormat="1" ht="22.5" x14ac:dyDescent="0.2">
      <c r="B340" s="108" t="s">
        <v>985</v>
      </c>
      <c r="C340" s="35" t="s">
        <v>200</v>
      </c>
      <c r="D340" s="107" t="s">
        <v>5</v>
      </c>
      <c r="E340" s="56">
        <v>9</v>
      </c>
      <c r="F340" s="107" t="s">
        <v>153</v>
      </c>
      <c r="G340" s="107" t="s">
        <v>22</v>
      </c>
      <c r="H340" s="15" t="s">
        <v>201</v>
      </c>
      <c r="I340" s="16">
        <v>7.79</v>
      </c>
      <c r="J340" s="112">
        <f t="shared" si="67"/>
        <v>70.11</v>
      </c>
      <c r="K340" s="16"/>
      <c r="L340" s="16">
        <f t="shared" si="64"/>
        <v>0</v>
      </c>
      <c r="M340" s="122"/>
      <c r="N340" s="16">
        <f t="shared" si="68"/>
        <v>0</v>
      </c>
      <c r="O340" s="16"/>
      <c r="P340" s="16">
        <f t="shared" si="69"/>
        <v>0</v>
      </c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7"/>
      <c r="BB340" s="17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7"/>
      <c r="BP340" s="17"/>
      <c r="BQ340" s="17"/>
      <c r="BR340" s="17"/>
      <c r="BS340" s="17"/>
      <c r="BT340" s="17"/>
      <c r="BU340" s="17"/>
      <c r="BV340" s="17"/>
      <c r="BW340" s="17"/>
      <c r="BX340" s="17"/>
      <c r="BY340" s="17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7"/>
      <c r="CP340" s="17"/>
      <c r="CQ340" s="17"/>
      <c r="CR340" s="17"/>
      <c r="CS340" s="17"/>
      <c r="CT340" s="17"/>
      <c r="CU340" s="17"/>
      <c r="CV340" s="17"/>
      <c r="CW340" s="17"/>
      <c r="CX340" s="17"/>
      <c r="CY340" s="17"/>
      <c r="CZ340" s="17"/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7"/>
      <c r="DM340" s="17"/>
      <c r="DN340" s="17"/>
      <c r="DO340" s="17"/>
      <c r="DP340" s="17"/>
      <c r="DQ340" s="17"/>
      <c r="DR340" s="17"/>
      <c r="DS340" s="17"/>
      <c r="DT340" s="17"/>
      <c r="DU340" s="17"/>
      <c r="DV340" s="17"/>
      <c r="DW340" s="17"/>
      <c r="DX340" s="17"/>
      <c r="DY340" s="17"/>
      <c r="DZ340" s="17"/>
      <c r="EA340" s="17"/>
      <c r="EB340" s="17"/>
      <c r="EC340" s="17"/>
      <c r="ED340" s="17"/>
      <c r="EE340" s="17"/>
      <c r="EF340" s="17"/>
      <c r="EG340" s="17"/>
      <c r="EH340" s="17"/>
      <c r="EI340" s="17"/>
      <c r="EJ340" s="17"/>
      <c r="EK340" s="17"/>
      <c r="EL340" s="17"/>
      <c r="EM340" s="17"/>
      <c r="EN340" s="17"/>
      <c r="EO340" s="17"/>
      <c r="EP340" s="17"/>
      <c r="EQ340" s="17"/>
      <c r="ER340" s="17"/>
      <c r="ES340" s="17"/>
      <c r="ET340" s="17"/>
      <c r="EU340" s="17"/>
      <c r="EV340" s="17"/>
      <c r="EW340" s="17"/>
      <c r="EX340" s="17"/>
      <c r="EY340" s="17"/>
      <c r="EZ340" s="17"/>
      <c r="FA340" s="17"/>
      <c r="FB340" s="17"/>
      <c r="FC340" s="17"/>
      <c r="FD340" s="17"/>
      <c r="FE340" s="17"/>
      <c r="FF340" s="17"/>
      <c r="FG340" s="17"/>
      <c r="FH340" s="17"/>
      <c r="FI340" s="17"/>
      <c r="FJ340" s="17"/>
      <c r="FK340" s="17"/>
      <c r="FL340" s="17"/>
      <c r="FM340" s="17"/>
      <c r="FN340" s="17"/>
      <c r="FO340" s="17"/>
      <c r="FP340" s="17"/>
      <c r="FQ340" s="17"/>
      <c r="FR340" s="17"/>
      <c r="FS340" s="17"/>
      <c r="FT340" s="17"/>
      <c r="FU340" s="17"/>
      <c r="FV340" s="17"/>
      <c r="FW340" s="17"/>
      <c r="FX340" s="17"/>
      <c r="FY340" s="17"/>
      <c r="FZ340" s="17"/>
      <c r="GA340" s="17"/>
      <c r="GB340" s="17"/>
      <c r="GC340" s="17"/>
      <c r="GD340" s="17"/>
      <c r="GE340" s="17"/>
      <c r="GF340" s="17"/>
      <c r="GG340" s="17"/>
      <c r="GH340" s="17"/>
      <c r="GI340" s="17"/>
      <c r="GJ340" s="17"/>
      <c r="GK340" s="17"/>
      <c r="GL340" s="17"/>
      <c r="GM340" s="17"/>
      <c r="GN340" s="17"/>
      <c r="GO340" s="17"/>
      <c r="GP340" s="17"/>
      <c r="GQ340" s="17"/>
      <c r="GR340" s="17"/>
      <c r="GS340" s="17"/>
      <c r="GT340" s="17"/>
      <c r="GU340" s="17"/>
      <c r="GV340" s="17"/>
      <c r="GW340" s="17"/>
      <c r="GX340" s="17"/>
      <c r="GY340" s="17"/>
      <c r="GZ340" s="17"/>
      <c r="HA340" s="17"/>
      <c r="HB340" s="17"/>
      <c r="HC340" s="17"/>
      <c r="HD340" s="17"/>
      <c r="HE340" s="17"/>
      <c r="HF340" s="17"/>
      <c r="HG340" s="17"/>
      <c r="HH340" s="17"/>
      <c r="HI340" s="17"/>
      <c r="HJ340" s="17"/>
      <c r="HK340" s="17"/>
      <c r="HL340" s="17"/>
      <c r="HM340" s="17"/>
      <c r="HN340" s="17"/>
      <c r="HO340" s="17"/>
      <c r="HP340" s="17"/>
      <c r="HQ340" s="17"/>
      <c r="HR340" s="17"/>
      <c r="HS340" s="17"/>
      <c r="HT340" s="17"/>
      <c r="HU340" s="17"/>
    </row>
    <row r="341" spans="2:229" s="18" customFormat="1" ht="22.5" x14ac:dyDescent="0.2">
      <c r="B341" s="108" t="s">
        <v>986</v>
      </c>
      <c r="C341" s="35" t="s">
        <v>286</v>
      </c>
      <c r="D341" s="107" t="s">
        <v>5</v>
      </c>
      <c r="E341" s="56">
        <v>5</v>
      </c>
      <c r="F341" s="107" t="s">
        <v>153</v>
      </c>
      <c r="G341" s="107" t="s">
        <v>1104</v>
      </c>
      <c r="H341" s="15" t="s">
        <v>1097</v>
      </c>
      <c r="I341" s="16">
        <v>485.12</v>
      </c>
      <c r="J341" s="112">
        <f t="shared" si="67"/>
        <v>2425.6</v>
      </c>
      <c r="K341" s="16"/>
      <c r="L341" s="16">
        <f t="shared" si="64"/>
        <v>0</v>
      </c>
      <c r="M341" s="122"/>
      <c r="N341" s="16">
        <f t="shared" si="68"/>
        <v>0</v>
      </c>
      <c r="O341" s="16"/>
      <c r="P341" s="16">
        <f t="shared" si="69"/>
        <v>0</v>
      </c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7"/>
      <c r="BB341" s="17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7"/>
      <c r="BP341" s="17"/>
      <c r="BQ341" s="17"/>
      <c r="BR341" s="17"/>
      <c r="BS341" s="17"/>
      <c r="BT341" s="17"/>
      <c r="BU341" s="17"/>
      <c r="BV341" s="17"/>
      <c r="BW341" s="17"/>
      <c r="BX341" s="17"/>
      <c r="BY341" s="17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7"/>
      <c r="CP341" s="17"/>
      <c r="CQ341" s="17"/>
      <c r="CR341" s="17"/>
      <c r="CS341" s="17"/>
      <c r="CT341" s="17"/>
      <c r="CU341" s="17"/>
      <c r="CV341" s="17"/>
      <c r="CW341" s="17"/>
      <c r="CX341" s="17"/>
      <c r="CY341" s="17"/>
      <c r="CZ341" s="17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7"/>
      <c r="DM341" s="17"/>
      <c r="DN341" s="17"/>
      <c r="DO341" s="17"/>
      <c r="DP341" s="17"/>
      <c r="DQ341" s="17"/>
      <c r="DR341" s="17"/>
      <c r="DS341" s="17"/>
      <c r="DT341" s="17"/>
      <c r="DU341" s="17"/>
      <c r="DV341" s="17"/>
      <c r="DW341" s="17"/>
      <c r="DX341" s="17"/>
      <c r="DY341" s="17"/>
      <c r="DZ341" s="17"/>
      <c r="EA341" s="17"/>
      <c r="EB341" s="17"/>
      <c r="EC341" s="17"/>
      <c r="ED341" s="17"/>
      <c r="EE341" s="17"/>
      <c r="EF341" s="17"/>
      <c r="EG341" s="17"/>
      <c r="EH341" s="17"/>
      <c r="EI341" s="17"/>
      <c r="EJ341" s="17"/>
      <c r="EK341" s="17"/>
      <c r="EL341" s="17"/>
      <c r="EM341" s="17"/>
      <c r="EN341" s="17"/>
      <c r="EO341" s="17"/>
      <c r="EP341" s="17"/>
      <c r="EQ341" s="17"/>
      <c r="ER341" s="17"/>
      <c r="ES341" s="17"/>
      <c r="ET341" s="17"/>
      <c r="EU341" s="17"/>
      <c r="EV341" s="17"/>
      <c r="EW341" s="17"/>
      <c r="EX341" s="17"/>
      <c r="EY341" s="17"/>
      <c r="EZ341" s="17"/>
      <c r="FA341" s="17"/>
      <c r="FB341" s="17"/>
      <c r="FC341" s="17"/>
      <c r="FD341" s="17"/>
      <c r="FE341" s="17"/>
      <c r="FF341" s="17"/>
      <c r="FG341" s="17"/>
      <c r="FH341" s="17"/>
      <c r="FI341" s="17"/>
      <c r="FJ341" s="17"/>
      <c r="FK341" s="17"/>
      <c r="FL341" s="17"/>
      <c r="FM341" s="17"/>
      <c r="FN341" s="17"/>
      <c r="FO341" s="17"/>
      <c r="FP341" s="17"/>
      <c r="FQ341" s="17"/>
      <c r="FR341" s="17"/>
      <c r="FS341" s="17"/>
      <c r="FT341" s="17"/>
      <c r="FU341" s="17"/>
      <c r="FV341" s="17"/>
      <c r="FW341" s="17"/>
      <c r="FX341" s="17"/>
      <c r="FY341" s="17"/>
      <c r="FZ341" s="17"/>
      <c r="GA341" s="17"/>
      <c r="GB341" s="17"/>
      <c r="GC341" s="17"/>
      <c r="GD341" s="17"/>
      <c r="GE341" s="17"/>
      <c r="GF341" s="17"/>
      <c r="GG341" s="17"/>
      <c r="GH341" s="17"/>
      <c r="GI341" s="17"/>
      <c r="GJ341" s="17"/>
      <c r="GK341" s="17"/>
      <c r="GL341" s="17"/>
      <c r="GM341" s="17"/>
      <c r="GN341" s="17"/>
      <c r="GO341" s="17"/>
      <c r="GP341" s="17"/>
      <c r="GQ341" s="17"/>
      <c r="GR341" s="17"/>
      <c r="GS341" s="17"/>
      <c r="GT341" s="17"/>
      <c r="GU341" s="17"/>
      <c r="GV341" s="17"/>
      <c r="GW341" s="17"/>
      <c r="GX341" s="17"/>
      <c r="GY341" s="17"/>
      <c r="GZ341" s="17"/>
      <c r="HA341" s="17"/>
      <c r="HB341" s="17"/>
      <c r="HC341" s="17"/>
      <c r="HD341" s="17"/>
      <c r="HE341" s="17"/>
      <c r="HF341" s="17"/>
      <c r="HG341" s="17"/>
      <c r="HH341" s="17"/>
      <c r="HI341" s="17"/>
      <c r="HJ341" s="17"/>
      <c r="HK341" s="17"/>
      <c r="HL341" s="17"/>
      <c r="HM341" s="17"/>
      <c r="HN341" s="17"/>
      <c r="HO341" s="17"/>
      <c r="HP341" s="17"/>
      <c r="HQ341" s="17"/>
      <c r="HR341" s="17"/>
      <c r="HS341" s="17"/>
      <c r="HT341" s="17"/>
      <c r="HU341" s="17"/>
    </row>
    <row r="342" spans="2:229" s="18" customFormat="1" ht="33.75" x14ac:dyDescent="0.2">
      <c r="B342" s="108" t="s">
        <v>987</v>
      </c>
      <c r="C342" s="35" t="s">
        <v>759</v>
      </c>
      <c r="D342" s="107" t="s">
        <v>5</v>
      </c>
      <c r="E342" s="56">
        <v>3590</v>
      </c>
      <c r="F342" s="107" t="s">
        <v>160</v>
      </c>
      <c r="G342" s="107" t="s">
        <v>22</v>
      </c>
      <c r="H342" s="15" t="s">
        <v>760</v>
      </c>
      <c r="I342" s="16">
        <v>2.08</v>
      </c>
      <c r="J342" s="112">
        <f t="shared" si="67"/>
        <v>7467.2</v>
      </c>
      <c r="K342" s="16"/>
      <c r="L342" s="16">
        <f t="shared" si="64"/>
        <v>0</v>
      </c>
      <c r="M342" s="122"/>
      <c r="N342" s="16">
        <f t="shared" si="68"/>
        <v>0</v>
      </c>
      <c r="O342" s="16"/>
      <c r="P342" s="16">
        <f t="shared" si="69"/>
        <v>0</v>
      </c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7"/>
      <c r="BQ342" s="17"/>
      <c r="BR342" s="17"/>
      <c r="BS342" s="17"/>
      <c r="BT342" s="17"/>
      <c r="BU342" s="17"/>
      <c r="BV342" s="17"/>
      <c r="BW342" s="17"/>
      <c r="BX342" s="17"/>
      <c r="BY342" s="17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7"/>
      <c r="CP342" s="17"/>
      <c r="CQ342" s="17"/>
      <c r="CR342" s="17"/>
      <c r="CS342" s="17"/>
      <c r="CT342" s="17"/>
      <c r="CU342" s="17"/>
      <c r="CV342" s="17"/>
      <c r="CW342" s="17"/>
      <c r="CX342" s="17"/>
      <c r="CY342" s="17"/>
      <c r="CZ342" s="17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7"/>
      <c r="DM342" s="17"/>
      <c r="DN342" s="17"/>
      <c r="DO342" s="17"/>
      <c r="DP342" s="17"/>
      <c r="DQ342" s="17"/>
      <c r="DR342" s="17"/>
      <c r="DS342" s="17"/>
      <c r="DT342" s="17"/>
      <c r="DU342" s="17"/>
      <c r="DV342" s="17"/>
      <c r="DW342" s="17"/>
      <c r="DX342" s="17"/>
      <c r="DY342" s="17"/>
      <c r="DZ342" s="17"/>
      <c r="EA342" s="17"/>
      <c r="EB342" s="17"/>
      <c r="EC342" s="17"/>
      <c r="ED342" s="17"/>
      <c r="EE342" s="17"/>
      <c r="EF342" s="17"/>
      <c r="EG342" s="17"/>
      <c r="EH342" s="17"/>
      <c r="EI342" s="17"/>
      <c r="EJ342" s="17"/>
      <c r="EK342" s="17"/>
      <c r="EL342" s="17"/>
      <c r="EM342" s="17"/>
      <c r="EN342" s="17"/>
      <c r="EO342" s="17"/>
      <c r="EP342" s="17"/>
      <c r="EQ342" s="17"/>
      <c r="ER342" s="17"/>
      <c r="ES342" s="17"/>
      <c r="ET342" s="17"/>
      <c r="EU342" s="17"/>
      <c r="EV342" s="17"/>
      <c r="EW342" s="17"/>
      <c r="EX342" s="17"/>
      <c r="EY342" s="17"/>
      <c r="EZ342" s="17"/>
      <c r="FA342" s="17"/>
      <c r="FB342" s="17"/>
      <c r="FC342" s="17"/>
      <c r="FD342" s="17"/>
      <c r="FE342" s="17"/>
      <c r="FF342" s="17"/>
      <c r="FG342" s="17"/>
      <c r="FH342" s="17"/>
      <c r="FI342" s="17"/>
      <c r="FJ342" s="17"/>
      <c r="FK342" s="17"/>
      <c r="FL342" s="17"/>
      <c r="FM342" s="17"/>
      <c r="FN342" s="17"/>
      <c r="FO342" s="17"/>
      <c r="FP342" s="17"/>
      <c r="FQ342" s="17"/>
      <c r="FR342" s="17"/>
      <c r="FS342" s="17"/>
      <c r="FT342" s="17"/>
      <c r="FU342" s="17"/>
      <c r="FV342" s="17"/>
      <c r="FW342" s="17"/>
      <c r="FX342" s="17"/>
      <c r="FY342" s="17"/>
      <c r="FZ342" s="17"/>
      <c r="GA342" s="17"/>
      <c r="GB342" s="17"/>
      <c r="GC342" s="17"/>
      <c r="GD342" s="17"/>
      <c r="GE342" s="17"/>
      <c r="GF342" s="17"/>
      <c r="GG342" s="17"/>
      <c r="GH342" s="17"/>
      <c r="GI342" s="17"/>
      <c r="GJ342" s="17"/>
      <c r="GK342" s="17"/>
      <c r="GL342" s="17"/>
      <c r="GM342" s="17"/>
      <c r="GN342" s="17"/>
      <c r="GO342" s="17"/>
      <c r="GP342" s="17"/>
      <c r="GQ342" s="17"/>
      <c r="GR342" s="17"/>
      <c r="GS342" s="17"/>
      <c r="GT342" s="17"/>
      <c r="GU342" s="17"/>
      <c r="GV342" s="17"/>
      <c r="GW342" s="17"/>
      <c r="GX342" s="17"/>
      <c r="GY342" s="17"/>
      <c r="GZ342" s="17"/>
      <c r="HA342" s="17"/>
      <c r="HB342" s="17"/>
      <c r="HC342" s="17"/>
      <c r="HD342" s="17"/>
      <c r="HE342" s="17"/>
      <c r="HF342" s="17"/>
      <c r="HG342" s="17"/>
      <c r="HH342" s="17"/>
      <c r="HI342" s="17"/>
      <c r="HJ342" s="17"/>
      <c r="HK342" s="17"/>
      <c r="HL342" s="17"/>
      <c r="HM342" s="17"/>
      <c r="HN342" s="17"/>
      <c r="HO342" s="17"/>
      <c r="HP342" s="17"/>
      <c r="HQ342" s="17"/>
      <c r="HR342" s="17"/>
      <c r="HS342" s="17"/>
      <c r="HT342" s="17"/>
      <c r="HU342" s="17"/>
    </row>
    <row r="343" spans="2:229" s="18" customFormat="1" ht="33.75" x14ac:dyDescent="0.2">
      <c r="B343" s="108" t="s">
        <v>988</v>
      </c>
      <c r="C343" s="35" t="s">
        <v>761</v>
      </c>
      <c r="D343" s="107" t="s">
        <v>5</v>
      </c>
      <c r="E343" s="56">
        <v>4440</v>
      </c>
      <c r="F343" s="107" t="s">
        <v>160</v>
      </c>
      <c r="G343" s="107" t="s">
        <v>22</v>
      </c>
      <c r="H343" s="15" t="s">
        <v>762</v>
      </c>
      <c r="I343" s="16">
        <v>3.33</v>
      </c>
      <c r="J343" s="112">
        <f t="shared" si="67"/>
        <v>14785.2</v>
      </c>
      <c r="K343" s="16"/>
      <c r="L343" s="16">
        <f t="shared" si="64"/>
        <v>0</v>
      </c>
      <c r="M343" s="122"/>
      <c r="N343" s="16">
        <f t="shared" si="68"/>
        <v>0</v>
      </c>
      <c r="O343" s="16"/>
      <c r="P343" s="16">
        <f t="shared" si="69"/>
        <v>0</v>
      </c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7"/>
      <c r="BB343" s="17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7"/>
      <c r="BP343" s="17"/>
      <c r="BQ343" s="17"/>
      <c r="BR343" s="17"/>
      <c r="BS343" s="17"/>
      <c r="BT343" s="17"/>
      <c r="BU343" s="17"/>
      <c r="BV343" s="17"/>
      <c r="BW343" s="17"/>
      <c r="BX343" s="17"/>
      <c r="BY343" s="17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7"/>
      <c r="CP343" s="17"/>
      <c r="CQ343" s="17"/>
      <c r="CR343" s="17"/>
      <c r="CS343" s="17"/>
      <c r="CT343" s="17"/>
      <c r="CU343" s="17"/>
      <c r="CV343" s="17"/>
      <c r="CW343" s="17"/>
      <c r="CX343" s="17"/>
      <c r="CY343" s="17"/>
      <c r="CZ343" s="17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7"/>
      <c r="DM343" s="17"/>
      <c r="DN343" s="17"/>
      <c r="DO343" s="17"/>
      <c r="DP343" s="17"/>
      <c r="DQ343" s="17"/>
      <c r="DR343" s="17"/>
      <c r="DS343" s="17"/>
      <c r="DT343" s="17"/>
      <c r="DU343" s="17"/>
      <c r="DV343" s="17"/>
      <c r="DW343" s="17"/>
      <c r="DX343" s="17"/>
      <c r="DY343" s="17"/>
      <c r="DZ343" s="17"/>
      <c r="EA343" s="17"/>
      <c r="EB343" s="17"/>
      <c r="EC343" s="17"/>
      <c r="ED343" s="17"/>
      <c r="EE343" s="17"/>
      <c r="EF343" s="17"/>
      <c r="EG343" s="17"/>
      <c r="EH343" s="17"/>
      <c r="EI343" s="17"/>
      <c r="EJ343" s="17"/>
      <c r="EK343" s="17"/>
      <c r="EL343" s="17"/>
      <c r="EM343" s="17"/>
      <c r="EN343" s="17"/>
      <c r="EO343" s="17"/>
      <c r="EP343" s="17"/>
      <c r="EQ343" s="17"/>
      <c r="ER343" s="17"/>
      <c r="ES343" s="17"/>
      <c r="ET343" s="17"/>
      <c r="EU343" s="17"/>
      <c r="EV343" s="17"/>
      <c r="EW343" s="17"/>
      <c r="EX343" s="17"/>
      <c r="EY343" s="17"/>
      <c r="EZ343" s="17"/>
      <c r="FA343" s="17"/>
      <c r="FB343" s="17"/>
      <c r="FC343" s="17"/>
      <c r="FD343" s="17"/>
      <c r="FE343" s="17"/>
      <c r="FF343" s="17"/>
      <c r="FG343" s="17"/>
      <c r="FH343" s="17"/>
      <c r="FI343" s="17"/>
      <c r="FJ343" s="17"/>
      <c r="FK343" s="17"/>
      <c r="FL343" s="17"/>
      <c r="FM343" s="17"/>
      <c r="FN343" s="17"/>
      <c r="FO343" s="17"/>
      <c r="FP343" s="17"/>
      <c r="FQ343" s="17"/>
      <c r="FR343" s="17"/>
      <c r="FS343" s="17"/>
      <c r="FT343" s="17"/>
      <c r="FU343" s="17"/>
      <c r="FV343" s="17"/>
      <c r="FW343" s="17"/>
      <c r="FX343" s="17"/>
      <c r="FY343" s="17"/>
      <c r="FZ343" s="17"/>
      <c r="GA343" s="17"/>
      <c r="GB343" s="17"/>
      <c r="GC343" s="17"/>
      <c r="GD343" s="17"/>
      <c r="GE343" s="17"/>
      <c r="GF343" s="17"/>
      <c r="GG343" s="17"/>
      <c r="GH343" s="17"/>
      <c r="GI343" s="17"/>
      <c r="GJ343" s="17"/>
      <c r="GK343" s="17"/>
      <c r="GL343" s="17"/>
      <c r="GM343" s="17"/>
      <c r="GN343" s="17"/>
      <c r="GO343" s="17"/>
      <c r="GP343" s="17"/>
      <c r="GQ343" s="17"/>
      <c r="GR343" s="17"/>
      <c r="GS343" s="17"/>
      <c r="GT343" s="17"/>
      <c r="GU343" s="17"/>
      <c r="GV343" s="17"/>
      <c r="GW343" s="17"/>
      <c r="GX343" s="17"/>
      <c r="GY343" s="17"/>
      <c r="GZ343" s="17"/>
      <c r="HA343" s="17"/>
      <c r="HB343" s="17"/>
      <c r="HC343" s="17"/>
      <c r="HD343" s="17"/>
      <c r="HE343" s="17"/>
      <c r="HF343" s="17"/>
      <c r="HG343" s="17"/>
      <c r="HH343" s="17"/>
      <c r="HI343" s="17"/>
      <c r="HJ343" s="17"/>
      <c r="HK343" s="17"/>
      <c r="HL343" s="17"/>
      <c r="HM343" s="17"/>
      <c r="HN343" s="17"/>
      <c r="HO343" s="17"/>
      <c r="HP343" s="17"/>
      <c r="HQ343" s="17"/>
      <c r="HR343" s="17"/>
      <c r="HS343" s="17"/>
      <c r="HT343" s="17"/>
      <c r="HU343" s="17"/>
    </row>
    <row r="344" spans="2:229" s="18" customFormat="1" ht="33.75" x14ac:dyDescent="0.2">
      <c r="B344" s="108" t="s">
        <v>989</v>
      </c>
      <c r="C344" s="35" t="s">
        <v>763</v>
      </c>
      <c r="D344" s="107" t="s">
        <v>5</v>
      </c>
      <c r="E344" s="56">
        <v>420</v>
      </c>
      <c r="F344" s="107" t="s">
        <v>160</v>
      </c>
      <c r="G344" s="107" t="s">
        <v>22</v>
      </c>
      <c r="H344" s="15" t="s">
        <v>764</v>
      </c>
      <c r="I344" s="16">
        <v>4.5999999999999996</v>
      </c>
      <c r="J344" s="112">
        <f t="shared" si="67"/>
        <v>1931.9999999999998</v>
      </c>
      <c r="K344" s="16"/>
      <c r="L344" s="16">
        <f t="shared" si="64"/>
        <v>0</v>
      </c>
      <c r="M344" s="122"/>
      <c r="N344" s="16">
        <f t="shared" si="68"/>
        <v>0</v>
      </c>
      <c r="O344" s="16"/>
      <c r="P344" s="16">
        <f t="shared" si="69"/>
        <v>0</v>
      </c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7"/>
      <c r="BB344" s="17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7"/>
      <c r="BP344" s="17"/>
      <c r="BQ344" s="17"/>
      <c r="BR344" s="17"/>
      <c r="BS344" s="17"/>
      <c r="BT344" s="17"/>
      <c r="BU344" s="17"/>
      <c r="BV344" s="17"/>
      <c r="BW344" s="17"/>
      <c r="BX344" s="17"/>
      <c r="BY344" s="17"/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7"/>
      <c r="CP344" s="17"/>
      <c r="CQ344" s="17"/>
      <c r="CR344" s="17"/>
      <c r="CS344" s="17"/>
      <c r="CT344" s="17"/>
      <c r="CU344" s="17"/>
      <c r="CV344" s="17"/>
      <c r="CW344" s="17"/>
      <c r="CX344" s="17"/>
      <c r="CY344" s="17"/>
      <c r="CZ344" s="17"/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7"/>
      <c r="DM344" s="17"/>
      <c r="DN344" s="17"/>
      <c r="DO344" s="17"/>
      <c r="DP344" s="17"/>
      <c r="DQ344" s="17"/>
      <c r="DR344" s="17"/>
      <c r="DS344" s="17"/>
      <c r="DT344" s="17"/>
      <c r="DU344" s="17"/>
      <c r="DV344" s="17"/>
      <c r="DW344" s="17"/>
      <c r="DX344" s="17"/>
      <c r="DY344" s="17"/>
      <c r="DZ344" s="17"/>
      <c r="EA344" s="17"/>
      <c r="EB344" s="17"/>
      <c r="EC344" s="17"/>
      <c r="ED344" s="17"/>
      <c r="EE344" s="17"/>
      <c r="EF344" s="17"/>
      <c r="EG344" s="17"/>
      <c r="EH344" s="17"/>
      <c r="EI344" s="17"/>
      <c r="EJ344" s="17"/>
      <c r="EK344" s="17"/>
      <c r="EL344" s="17"/>
      <c r="EM344" s="17"/>
      <c r="EN344" s="17"/>
      <c r="EO344" s="17"/>
      <c r="EP344" s="17"/>
      <c r="EQ344" s="17"/>
      <c r="ER344" s="17"/>
      <c r="ES344" s="17"/>
      <c r="ET344" s="17"/>
      <c r="EU344" s="17"/>
      <c r="EV344" s="17"/>
      <c r="EW344" s="17"/>
      <c r="EX344" s="17"/>
      <c r="EY344" s="17"/>
      <c r="EZ344" s="17"/>
      <c r="FA344" s="17"/>
      <c r="FB344" s="17"/>
      <c r="FC344" s="17"/>
      <c r="FD344" s="17"/>
      <c r="FE344" s="17"/>
      <c r="FF344" s="17"/>
      <c r="FG344" s="17"/>
      <c r="FH344" s="17"/>
      <c r="FI344" s="17"/>
      <c r="FJ344" s="17"/>
      <c r="FK344" s="17"/>
      <c r="FL344" s="17"/>
      <c r="FM344" s="17"/>
      <c r="FN344" s="17"/>
      <c r="FO344" s="17"/>
      <c r="FP344" s="17"/>
      <c r="FQ344" s="17"/>
      <c r="FR344" s="17"/>
      <c r="FS344" s="17"/>
      <c r="FT344" s="17"/>
      <c r="FU344" s="17"/>
      <c r="FV344" s="17"/>
      <c r="FW344" s="17"/>
      <c r="FX344" s="17"/>
      <c r="FY344" s="17"/>
      <c r="FZ344" s="17"/>
      <c r="GA344" s="17"/>
      <c r="GB344" s="17"/>
      <c r="GC344" s="17"/>
      <c r="GD344" s="17"/>
      <c r="GE344" s="17"/>
      <c r="GF344" s="17"/>
      <c r="GG344" s="17"/>
      <c r="GH344" s="17"/>
      <c r="GI344" s="17"/>
      <c r="GJ344" s="17"/>
      <c r="GK344" s="17"/>
      <c r="GL344" s="17"/>
      <c r="GM344" s="17"/>
      <c r="GN344" s="17"/>
      <c r="GO344" s="17"/>
      <c r="GP344" s="17"/>
      <c r="GQ344" s="17"/>
      <c r="GR344" s="17"/>
      <c r="GS344" s="17"/>
      <c r="GT344" s="17"/>
      <c r="GU344" s="17"/>
      <c r="GV344" s="17"/>
      <c r="GW344" s="17"/>
      <c r="GX344" s="17"/>
      <c r="GY344" s="17"/>
      <c r="GZ344" s="17"/>
      <c r="HA344" s="17"/>
      <c r="HB344" s="17"/>
      <c r="HC344" s="17"/>
      <c r="HD344" s="17"/>
      <c r="HE344" s="17"/>
      <c r="HF344" s="17"/>
      <c r="HG344" s="17"/>
      <c r="HH344" s="17"/>
      <c r="HI344" s="17"/>
      <c r="HJ344" s="17"/>
      <c r="HK344" s="17"/>
      <c r="HL344" s="17"/>
      <c r="HM344" s="17"/>
      <c r="HN344" s="17"/>
      <c r="HO344" s="17"/>
      <c r="HP344" s="17"/>
      <c r="HQ344" s="17"/>
      <c r="HR344" s="17"/>
      <c r="HS344" s="17"/>
      <c r="HT344" s="17"/>
      <c r="HU344" s="17"/>
    </row>
    <row r="345" spans="2:229" s="18" customFormat="1" ht="33.75" x14ac:dyDescent="0.2">
      <c r="B345" s="108" t="s">
        <v>990</v>
      </c>
      <c r="C345" s="35" t="s">
        <v>765</v>
      </c>
      <c r="D345" s="107" t="s">
        <v>5</v>
      </c>
      <c r="E345" s="56">
        <v>95</v>
      </c>
      <c r="F345" s="107" t="s">
        <v>160</v>
      </c>
      <c r="G345" s="107" t="s">
        <v>22</v>
      </c>
      <c r="H345" s="15" t="s">
        <v>766</v>
      </c>
      <c r="I345" s="16">
        <v>6.55</v>
      </c>
      <c r="J345" s="112">
        <f t="shared" si="67"/>
        <v>622.25</v>
      </c>
      <c r="K345" s="16"/>
      <c r="L345" s="16">
        <f t="shared" si="64"/>
        <v>0</v>
      </c>
      <c r="M345" s="122"/>
      <c r="N345" s="16">
        <f t="shared" si="68"/>
        <v>0</v>
      </c>
      <c r="O345" s="16"/>
      <c r="P345" s="16">
        <f t="shared" si="69"/>
        <v>0</v>
      </c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7"/>
      <c r="BP345" s="17"/>
      <c r="BQ345" s="17"/>
      <c r="BR345" s="17"/>
      <c r="BS345" s="17"/>
      <c r="BT345" s="17"/>
      <c r="BU345" s="17"/>
      <c r="BV345" s="17"/>
      <c r="BW345" s="17"/>
      <c r="BX345" s="17"/>
      <c r="BY345" s="17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7"/>
      <c r="CP345" s="17"/>
      <c r="CQ345" s="17"/>
      <c r="CR345" s="17"/>
      <c r="CS345" s="17"/>
      <c r="CT345" s="17"/>
      <c r="CU345" s="17"/>
      <c r="CV345" s="17"/>
      <c r="CW345" s="17"/>
      <c r="CX345" s="17"/>
      <c r="CY345" s="17"/>
      <c r="CZ345" s="17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7"/>
      <c r="DM345" s="17"/>
      <c r="DN345" s="17"/>
      <c r="DO345" s="17"/>
      <c r="DP345" s="17"/>
      <c r="DQ345" s="17"/>
      <c r="DR345" s="17"/>
      <c r="DS345" s="17"/>
      <c r="DT345" s="17"/>
      <c r="DU345" s="17"/>
      <c r="DV345" s="17"/>
      <c r="DW345" s="17"/>
      <c r="DX345" s="17"/>
      <c r="DY345" s="17"/>
      <c r="DZ345" s="17"/>
      <c r="EA345" s="17"/>
      <c r="EB345" s="17"/>
      <c r="EC345" s="17"/>
      <c r="ED345" s="17"/>
      <c r="EE345" s="17"/>
      <c r="EF345" s="17"/>
      <c r="EG345" s="17"/>
      <c r="EH345" s="17"/>
      <c r="EI345" s="17"/>
      <c r="EJ345" s="17"/>
      <c r="EK345" s="17"/>
      <c r="EL345" s="17"/>
      <c r="EM345" s="17"/>
      <c r="EN345" s="17"/>
      <c r="EO345" s="17"/>
      <c r="EP345" s="17"/>
      <c r="EQ345" s="17"/>
      <c r="ER345" s="17"/>
      <c r="ES345" s="17"/>
      <c r="ET345" s="17"/>
      <c r="EU345" s="17"/>
      <c r="EV345" s="17"/>
      <c r="EW345" s="17"/>
      <c r="EX345" s="17"/>
      <c r="EY345" s="17"/>
      <c r="EZ345" s="17"/>
      <c r="FA345" s="17"/>
      <c r="FB345" s="17"/>
      <c r="FC345" s="17"/>
      <c r="FD345" s="17"/>
      <c r="FE345" s="17"/>
      <c r="FF345" s="17"/>
      <c r="FG345" s="17"/>
      <c r="FH345" s="17"/>
      <c r="FI345" s="17"/>
      <c r="FJ345" s="17"/>
      <c r="FK345" s="17"/>
      <c r="FL345" s="17"/>
      <c r="FM345" s="17"/>
      <c r="FN345" s="17"/>
      <c r="FO345" s="17"/>
      <c r="FP345" s="17"/>
      <c r="FQ345" s="17"/>
      <c r="FR345" s="17"/>
      <c r="FS345" s="17"/>
      <c r="FT345" s="17"/>
      <c r="FU345" s="17"/>
      <c r="FV345" s="17"/>
      <c r="FW345" s="17"/>
      <c r="FX345" s="17"/>
      <c r="FY345" s="17"/>
      <c r="FZ345" s="17"/>
      <c r="GA345" s="17"/>
      <c r="GB345" s="17"/>
      <c r="GC345" s="17"/>
      <c r="GD345" s="17"/>
      <c r="GE345" s="17"/>
      <c r="GF345" s="17"/>
      <c r="GG345" s="17"/>
      <c r="GH345" s="17"/>
      <c r="GI345" s="17"/>
      <c r="GJ345" s="17"/>
      <c r="GK345" s="17"/>
      <c r="GL345" s="17"/>
      <c r="GM345" s="17"/>
      <c r="GN345" s="17"/>
      <c r="GO345" s="17"/>
      <c r="GP345" s="17"/>
      <c r="GQ345" s="17"/>
      <c r="GR345" s="17"/>
      <c r="GS345" s="17"/>
      <c r="GT345" s="17"/>
      <c r="GU345" s="17"/>
      <c r="GV345" s="17"/>
      <c r="GW345" s="17"/>
      <c r="GX345" s="17"/>
      <c r="GY345" s="17"/>
      <c r="GZ345" s="17"/>
      <c r="HA345" s="17"/>
      <c r="HB345" s="17"/>
      <c r="HC345" s="17"/>
      <c r="HD345" s="17"/>
      <c r="HE345" s="17"/>
      <c r="HF345" s="17"/>
      <c r="HG345" s="17"/>
      <c r="HH345" s="17"/>
      <c r="HI345" s="17"/>
      <c r="HJ345" s="17"/>
      <c r="HK345" s="17"/>
      <c r="HL345" s="17"/>
      <c r="HM345" s="17"/>
      <c r="HN345" s="17"/>
      <c r="HO345" s="17"/>
      <c r="HP345" s="17"/>
      <c r="HQ345" s="17"/>
      <c r="HR345" s="17"/>
      <c r="HS345" s="17"/>
      <c r="HT345" s="17"/>
      <c r="HU345" s="17"/>
    </row>
    <row r="346" spans="2:229" s="18" customFormat="1" x14ac:dyDescent="0.2">
      <c r="B346" s="67"/>
      <c r="C346" s="53" t="s">
        <v>69</v>
      </c>
      <c r="D346" s="66" t="s">
        <v>5</v>
      </c>
      <c r="E346" s="66"/>
      <c r="F346" s="66"/>
      <c r="G346" s="66"/>
      <c r="H346" s="15"/>
      <c r="I346" s="16"/>
      <c r="J346" s="113">
        <f>SUBTOTAL(9,J292:J345)</f>
        <v>186207.13960000002</v>
      </c>
      <c r="K346" s="16"/>
      <c r="L346" s="118">
        <f>SUBTOTAL(9,L292:L345)</f>
        <v>0</v>
      </c>
      <c r="M346" s="122"/>
      <c r="N346" s="118">
        <f>SUBTOTAL(9,N292:N345)</f>
        <v>0</v>
      </c>
      <c r="O346" s="16"/>
      <c r="P346" s="118">
        <f>SUBTOTAL(9,P292:P345)</f>
        <v>0</v>
      </c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7"/>
      <c r="BB346" s="17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7"/>
      <c r="BP346" s="17"/>
      <c r="BQ346" s="17"/>
      <c r="BR346" s="17"/>
      <c r="BS346" s="17"/>
      <c r="BT346" s="17"/>
      <c r="BU346" s="17"/>
      <c r="BV346" s="17"/>
      <c r="BW346" s="17"/>
      <c r="BX346" s="17"/>
      <c r="BY346" s="17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7"/>
      <c r="CP346" s="17"/>
      <c r="CQ346" s="17"/>
      <c r="CR346" s="17"/>
      <c r="CS346" s="17"/>
      <c r="CT346" s="17"/>
      <c r="CU346" s="17"/>
      <c r="CV346" s="17"/>
      <c r="CW346" s="17"/>
      <c r="CX346" s="17"/>
      <c r="CY346" s="17"/>
      <c r="CZ346" s="17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7"/>
      <c r="DM346" s="17"/>
      <c r="DN346" s="17"/>
      <c r="DO346" s="17"/>
      <c r="DP346" s="17"/>
      <c r="DQ346" s="17"/>
      <c r="DR346" s="17"/>
      <c r="DS346" s="17"/>
      <c r="DT346" s="17"/>
      <c r="DU346" s="17"/>
      <c r="DV346" s="17"/>
      <c r="DW346" s="17"/>
      <c r="DX346" s="17"/>
      <c r="DY346" s="17"/>
      <c r="DZ346" s="17"/>
      <c r="EA346" s="17"/>
      <c r="EB346" s="17"/>
      <c r="EC346" s="17"/>
      <c r="ED346" s="17"/>
      <c r="EE346" s="17"/>
      <c r="EF346" s="17"/>
      <c r="EG346" s="17"/>
      <c r="EH346" s="17"/>
      <c r="EI346" s="17"/>
      <c r="EJ346" s="17"/>
      <c r="EK346" s="17"/>
      <c r="EL346" s="17"/>
      <c r="EM346" s="17"/>
      <c r="EN346" s="17"/>
      <c r="EO346" s="17"/>
      <c r="EP346" s="17"/>
      <c r="EQ346" s="17"/>
      <c r="ER346" s="17"/>
      <c r="ES346" s="17"/>
      <c r="ET346" s="17"/>
      <c r="EU346" s="17"/>
      <c r="EV346" s="17"/>
      <c r="EW346" s="17"/>
      <c r="EX346" s="17"/>
      <c r="EY346" s="17"/>
      <c r="EZ346" s="17"/>
      <c r="FA346" s="17"/>
      <c r="FB346" s="17"/>
      <c r="FC346" s="17"/>
      <c r="FD346" s="17"/>
      <c r="FE346" s="17"/>
      <c r="FF346" s="17"/>
      <c r="FG346" s="17"/>
      <c r="FH346" s="17"/>
      <c r="FI346" s="17"/>
      <c r="FJ346" s="17"/>
      <c r="FK346" s="17"/>
      <c r="FL346" s="17"/>
      <c r="FM346" s="17"/>
      <c r="FN346" s="17"/>
      <c r="FO346" s="17"/>
      <c r="FP346" s="17"/>
      <c r="FQ346" s="17"/>
      <c r="FR346" s="17"/>
      <c r="FS346" s="17"/>
      <c r="FT346" s="17"/>
      <c r="FU346" s="17"/>
      <c r="FV346" s="17"/>
      <c r="FW346" s="17"/>
      <c r="FX346" s="17"/>
      <c r="FY346" s="17"/>
      <c r="FZ346" s="17"/>
      <c r="GA346" s="17"/>
      <c r="GB346" s="17"/>
      <c r="GC346" s="17"/>
      <c r="GD346" s="17"/>
      <c r="GE346" s="17"/>
      <c r="GF346" s="17"/>
      <c r="GG346" s="17"/>
      <c r="GH346" s="17"/>
      <c r="GI346" s="17"/>
      <c r="GJ346" s="17"/>
      <c r="GK346" s="17"/>
      <c r="GL346" s="17"/>
      <c r="GM346" s="17"/>
      <c r="GN346" s="17"/>
      <c r="GO346" s="17"/>
      <c r="GP346" s="17"/>
      <c r="GQ346" s="17"/>
      <c r="GR346" s="17"/>
      <c r="GS346" s="17"/>
      <c r="GT346" s="17"/>
      <c r="GU346" s="17"/>
      <c r="GV346" s="17"/>
      <c r="GW346" s="17"/>
      <c r="GX346" s="17"/>
      <c r="GY346" s="17"/>
      <c r="GZ346" s="17"/>
      <c r="HA346" s="17"/>
      <c r="HB346" s="17"/>
      <c r="HC346" s="17"/>
      <c r="HD346" s="17"/>
      <c r="HE346" s="17"/>
      <c r="HF346" s="17"/>
      <c r="HG346" s="17"/>
      <c r="HH346" s="17"/>
      <c r="HI346" s="17"/>
      <c r="HJ346" s="17"/>
      <c r="HK346" s="17"/>
      <c r="HL346" s="17"/>
      <c r="HM346" s="17"/>
      <c r="HN346" s="17"/>
      <c r="HO346" s="17"/>
      <c r="HP346" s="17"/>
      <c r="HQ346" s="17"/>
      <c r="HR346" s="17"/>
      <c r="HS346" s="17"/>
      <c r="HT346" s="17"/>
      <c r="HU346" s="17"/>
    </row>
    <row r="347" spans="2:229" s="63" customFormat="1" ht="24" customHeight="1" x14ac:dyDescent="0.2">
      <c r="B347" s="32">
        <v>11</v>
      </c>
      <c r="C347" s="36" t="s">
        <v>151</v>
      </c>
      <c r="D347" s="36" t="s">
        <v>5</v>
      </c>
      <c r="E347" s="36"/>
      <c r="F347" s="36"/>
      <c r="G347" s="36" t="s">
        <v>3</v>
      </c>
      <c r="H347" s="36" t="s">
        <v>3</v>
      </c>
      <c r="I347" s="36" t="s">
        <v>3</v>
      </c>
      <c r="J347" s="135">
        <f>J376</f>
        <v>52858.151400000002</v>
      </c>
      <c r="K347" s="36"/>
      <c r="L347" s="36" t="s">
        <v>3</v>
      </c>
      <c r="M347" s="123"/>
      <c r="N347" s="36" t="s">
        <v>3</v>
      </c>
      <c r="O347" s="36"/>
      <c r="P347" s="36" t="s">
        <v>3</v>
      </c>
    </row>
    <row r="348" spans="2:229" s="18" customFormat="1" x14ac:dyDescent="0.2">
      <c r="B348" s="67" t="s">
        <v>518</v>
      </c>
      <c r="C348" s="62" t="s">
        <v>152</v>
      </c>
      <c r="D348" s="66" t="s">
        <v>5</v>
      </c>
      <c r="E348" s="66">
        <v>1</v>
      </c>
      <c r="F348" s="66" t="s">
        <v>153</v>
      </c>
      <c r="G348" s="66" t="s">
        <v>22</v>
      </c>
      <c r="H348" s="15" t="s">
        <v>154</v>
      </c>
      <c r="I348" s="16">
        <v>186.54</v>
      </c>
      <c r="J348" s="112">
        <f>I348*E348</f>
        <v>186.54</v>
      </c>
      <c r="K348" s="16"/>
      <c r="L348" s="16">
        <f t="shared" ref="L348:L375" si="70">ROUND(K348*$I348,2)</f>
        <v>0</v>
      </c>
      <c r="M348" s="122"/>
      <c r="N348" s="16">
        <f t="shared" ref="N348:N375" si="71">ROUND(M348*$I348,2)</f>
        <v>0</v>
      </c>
      <c r="O348" s="16"/>
      <c r="P348" s="16">
        <f t="shared" ref="P348:P375" si="72">ROUND(O348*$I348,2)</f>
        <v>0</v>
      </c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7"/>
      <c r="BB348" s="17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7"/>
      <c r="BP348" s="17"/>
      <c r="BQ348" s="17"/>
      <c r="BR348" s="17"/>
      <c r="BS348" s="17"/>
      <c r="BT348" s="17"/>
      <c r="BU348" s="17"/>
      <c r="BV348" s="17"/>
      <c r="BW348" s="17"/>
      <c r="BX348" s="17"/>
      <c r="BY348" s="17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7"/>
      <c r="CP348" s="17"/>
      <c r="CQ348" s="17"/>
      <c r="CR348" s="17"/>
      <c r="CS348" s="17"/>
      <c r="CT348" s="17"/>
      <c r="CU348" s="17"/>
      <c r="CV348" s="17"/>
      <c r="CW348" s="17"/>
      <c r="CX348" s="17"/>
      <c r="CY348" s="17"/>
      <c r="CZ348" s="17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7"/>
      <c r="DM348" s="17"/>
      <c r="DN348" s="17"/>
      <c r="DO348" s="17"/>
      <c r="DP348" s="17"/>
      <c r="DQ348" s="17"/>
      <c r="DR348" s="17"/>
      <c r="DS348" s="17"/>
      <c r="DT348" s="17"/>
      <c r="DU348" s="17"/>
      <c r="DV348" s="17"/>
      <c r="DW348" s="17"/>
      <c r="DX348" s="17"/>
      <c r="DY348" s="17"/>
      <c r="DZ348" s="17"/>
      <c r="EA348" s="17"/>
      <c r="EB348" s="17"/>
      <c r="EC348" s="17"/>
      <c r="ED348" s="17"/>
      <c r="EE348" s="17"/>
      <c r="EF348" s="17"/>
      <c r="EG348" s="17"/>
      <c r="EH348" s="17"/>
      <c r="EI348" s="17"/>
      <c r="EJ348" s="17"/>
      <c r="EK348" s="17"/>
      <c r="EL348" s="17"/>
      <c r="EM348" s="17"/>
      <c r="EN348" s="17"/>
      <c r="EO348" s="17"/>
      <c r="EP348" s="17"/>
      <c r="EQ348" s="17"/>
      <c r="ER348" s="17"/>
      <c r="ES348" s="17"/>
      <c r="ET348" s="17"/>
      <c r="EU348" s="17"/>
      <c r="EV348" s="17"/>
      <c r="EW348" s="17"/>
      <c r="EX348" s="17"/>
      <c r="EY348" s="17"/>
      <c r="EZ348" s="17"/>
      <c r="FA348" s="17"/>
      <c r="FB348" s="17"/>
      <c r="FC348" s="17"/>
      <c r="FD348" s="17"/>
      <c r="FE348" s="17"/>
      <c r="FF348" s="17"/>
      <c r="FG348" s="17"/>
      <c r="FH348" s="17"/>
      <c r="FI348" s="17"/>
      <c r="FJ348" s="17"/>
      <c r="FK348" s="17"/>
      <c r="FL348" s="17"/>
      <c r="FM348" s="17"/>
      <c r="FN348" s="17"/>
      <c r="FO348" s="17"/>
      <c r="FP348" s="17"/>
      <c r="FQ348" s="17"/>
      <c r="FR348" s="17"/>
      <c r="FS348" s="17"/>
      <c r="FT348" s="17"/>
      <c r="FU348" s="17"/>
      <c r="FV348" s="17"/>
      <c r="FW348" s="17"/>
      <c r="FX348" s="17"/>
      <c r="FY348" s="17"/>
      <c r="FZ348" s="17"/>
      <c r="GA348" s="17"/>
      <c r="GB348" s="17"/>
      <c r="GC348" s="17"/>
      <c r="GD348" s="17"/>
      <c r="GE348" s="17"/>
      <c r="GF348" s="17"/>
      <c r="GG348" s="17"/>
      <c r="GH348" s="17"/>
      <c r="GI348" s="17"/>
      <c r="GJ348" s="17"/>
      <c r="GK348" s="17"/>
      <c r="GL348" s="17"/>
      <c r="GM348" s="17"/>
      <c r="GN348" s="17"/>
      <c r="GO348" s="17"/>
      <c r="GP348" s="17"/>
      <c r="GQ348" s="17"/>
      <c r="GR348" s="17"/>
      <c r="GS348" s="17"/>
      <c r="GT348" s="17"/>
      <c r="GU348" s="17"/>
      <c r="GV348" s="17"/>
      <c r="GW348" s="17"/>
      <c r="GX348" s="17"/>
      <c r="GY348" s="17"/>
      <c r="GZ348" s="17"/>
      <c r="HA348" s="17"/>
      <c r="HB348" s="17"/>
      <c r="HC348" s="17"/>
      <c r="HD348" s="17"/>
      <c r="HE348" s="17"/>
      <c r="HF348" s="17"/>
      <c r="HG348" s="17"/>
      <c r="HH348" s="17"/>
      <c r="HI348" s="17"/>
      <c r="HJ348" s="17"/>
      <c r="HK348" s="17"/>
      <c r="HL348" s="17"/>
      <c r="HM348" s="17"/>
      <c r="HN348" s="17"/>
      <c r="HO348" s="17"/>
      <c r="HP348" s="17"/>
      <c r="HQ348" s="17"/>
      <c r="HR348" s="17"/>
      <c r="HS348" s="17"/>
      <c r="HT348" s="17"/>
      <c r="HU348" s="17"/>
    </row>
    <row r="349" spans="2:229" s="18" customFormat="1" x14ac:dyDescent="0.2">
      <c r="B349" s="67" t="s">
        <v>720</v>
      </c>
      <c r="C349" s="62" t="s">
        <v>155</v>
      </c>
      <c r="D349" s="66" t="s">
        <v>5</v>
      </c>
      <c r="E349" s="66">
        <v>1</v>
      </c>
      <c r="F349" s="66" t="s">
        <v>153</v>
      </c>
      <c r="G349" s="66" t="s">
        <v>22</v>
      </c>
      <c r="H349" s="15" t="s">
        <v>156</v>
      </c>
      <c r="I349" s="16">
        <v>457.37</v>
      </c>
      <c r="J349" s="112">
        <f t="shared" ref="J349:J375" si="73">I349*E349</f>
        <v>457.37</v>
      </c>
      <c r="K349" s="16"/>
      <c r="L349" s="16">
        <f t="shared" si="70"/>
        <v>0</v>
      </c>
      <c r="M349" s="122"/>
      <c r="N349" s="16">
        <f t="shared" si="71"/>
        <v>0</v>
      </c>
      <c r="O349" s="16"/>
      <c r="P349" s="16">
        <f t="shared" si="72"/>
        <v>0</v>
      </c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7"/>
      <c r="BA349" s="17"/>
      <c r="BB349" s="17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7"/>
      <c r="BP349" s="17"/>
      <c r="BQ349" s="17"/>
      <c r="BR349" s="17"/>
      <c r="BS349" s="17"/>
      <c r="BT349" s="17"/>
      <c r="BU349" s="17"/>
      <c r="BV349" s="17"/>
      <c r="BW349" s="17"/>
      <c r="BX349" s="17"/>
      <c r="BY349" s="17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7"/>
      <c r="CO349" s="17"/>
      <c r="CP349" s="17"/>
      <c r="CQ349" s="17"/>
      <c r="CR349" s="17"/>
      <c r="CS349" s="17"/>
      <c r="CT349" s="17"/>
      <c r="CU349" s="17"/>
      <c r="CV349" s="17"/>
      <c r="CW349" s="17"/>
      <c r="CX349" s="17"/>
      <c r="CY349" s="17"/>
      <c r="CZ349" s="17"/>
      <c r="DA349" s="17"/>
      <c r="DB349" s="17"/>
      <c r="DC349" s="17"/>
      <c r="DD349" s="17"/>
      <c r="DE349" s="17"/>
      <c r="DF349" s="17"/>
      <c r="DG349" s="17"/>
      <c r="DH349" s="17"/>
      <c r="DI349" s="17"/>
      <c r="DJ349" s="17"/>
      <c r="DK349" s="17"/>
      <c r="DL349" s="17"/>
      <c r="DM349" s="17"/>
      <c r="DN349" s="17"/>
      <c r="DO349" s="17"/>
      <c r="DP349" s="17"/>
      <c r="DQ349" s="17"/>
      <c r="DR349" s="17"/>
      <c r="DS349" s="17"/>
      <c r="DT349" s="17"/>
      <c r="DU349" s="17"/>
      <c r="DV349" s="17"/>
      <c r="DW349" s="17"/>
      <c r="DX349" s="17"/>
      <c r="DY349" s="17"/>
      <c r="DZ349" s="17"/>
      <c r="EA349" s="17"/>
      <c r="EB349" s="17"/>
      <c r="EC349" s="17"/>
      <c r="ED349" s="17"/>
      <c r="EE349" s="17"/>
      <c r="EF349" s="17"/>
      <c r="EG349" s="17"/>
      <c r="EH349" s="17"/>
      <c r="EI349" s="17"/>
      <c r="EJ349" s="17"/>
      <c r="EK349" s="17"/>
      <c r="EL349" s="17"/>
      <c r="EM349" s="17"/>
      <c r="EN349" s="17"/>
      <c r="EO349" s="17"/>
      <c r="EP349" s="17"/>
      <c r="EQ349" s="17"/>
      <c r="ER349" s="17"/>
      <c r="ES349" s="17"/>
      <c r="ET349" s="17"/>
      <c r="EU349" s="17"/>
      <c r="EV349" s="17"/>
      <c r="EW349" s="17"/>
      <c r="EX349" s="17"/>
      <c r="EY349" s="17"/>
      <c r="EZ349" s="17"/>
      <c r="FA349" s="17"/>
      <c r="FB349" s="17"/>
      <c r="FC349" s="17"/>
      <c r="FD349" s="17"/>
      <c r="FE349" s="17"/>
      <c r="FF349" s="17"/>
      <c r="FG349" s="17"/>
      <c r="FH349" s="17"/>
      <c r="FI349" s="17"/>
      <c r="FJ349" s="17"/>
      <c r="FK349" s="17"/>
      <c r="FL349" s="17"/>
      <c r="FM349" s="17"/>
      <c r="FN349" s="17"/>
      <c r="FO349" s="17"/>
      <c r="FP349" s="17"/>
      <c r="FQ349" s="17"/>
      <c r="FR349" s="17"/>
      <c r="FS349" s="17"/>
      <c r="FT349" s="17"/>
      <c r="FU349" s="17"/>
      <c r="FV349" s="17"/>
      <c r="FW349" s="17"/>
      <c r="FX349" s="17"/>
      <c r="FY349" s="17"/>
      <c r="FZ349" s="17"/>
      <c r="GA349" s="17"/>
      <c r="GB349" s="17"/>
      <c r="GC349" s="17"/>
      <c r="GD349" s="17"/>
      <c r="GE349" s="17"/>
      <c r="GF349" s="17"/>
      <c r="GG349" s="17"/>
      <c r="GH349" s="17"/>
      <c r="GI349" s="17"/>
      <c r="GJ349" s="17"/>
      <c r="GK349" s="17"/>
      <c r="GL349" s="17"/>
      <c r="GM349" s="17"/>
      <c r="GN349" s="17"/>
      <c r="GO349" s="17"/>
      <c r="GP349" s="17"/>
      <c r="GQ349" s="17"/>
      <c r="GR349" s="17"/>
      <c r="GS349" s="17"/>
      <c r="GT349" s="17"/>
      <c r="GU349" s="17"/>
      <c r="GV349" s="17"/>
      <c r="GW349" s="17"/>
      <c r="GX349" s="17"/>
      <c r="GY349" s="17"/>
      <c r="GZ349" s="17"/>
      <c r="HA349" s="17"/>
      <c r="HB349" s="17"/>
      <c r="HC349" s="17"/>
      <c r="HD349" s="17"/>
      <c r="HE349" s="17"/>
      <c r="HF349" s="17"/>
      <c r="HG349" s="17"/>
      <c r="HH349" s="17"/>
      <c r="HI349" s="17"/>
      <c r="HJ349" s="17"/>
      <c r="HK349" s="17"/>
      <c r="HL349" s="17"/>
      <c r="HM349" s="17"/>
      <c r="HN349" s="17"/>
      <c r="HO349" s="17"/>
      <c r="HP349" s="17"/>
      <c r="HQ349" s="17"/>
      <c r="HR349" s="17"/>
      <c r="HS349" s="17"/>
      <c r="HT349" s="17"/>
      <c r="HU349" s="17"/>
    </row>
    <row r="350" spans="2:229" s="18" customFormat="1" ht="22.5" x14ac:dyDescent="0.2">
      <c r="B350" s="67" t="s">
        <v>991</v>
      </c>
      <c r="C350" s="62" t="s">
        <v>157</v>
      </c>
      <c r="D350" s="66" t="s">
        <v>5</v>
      </c>
      <c r="E350" s="66">
        <v>4</v>
      </c>
      <c r="F350" s="66" t="s">
        <v>153</v>
      </c>
      <c r="G350" s="66" t="s">
        <v>22</v>
      </c>
      <c r="H350" s="15" t="s">
        <v>158</v>
      </c>
      <c r="I350" s="16">
        <v>121.27</v>
      </c>
      <c r="J350" s="112">
        <f t="shared" si="73"/>
        <v>485.08</v>
      </c>
      <c r="K350" s="16"/>
      <c r="L350" s="16">
        <f t="shared" si="70"/>
        <v>0</v>
      </c>
      <c r="M350" s="122"/>
      <c r="N350" s="16">
        <f t="shared" si="71"/>
        <v>0</v>
      </c>
      <c r="O350" s="16"/>
      <c r="P350" s="16">
        <f t="shared" si="72"/>
        <v>0</v>
      </c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7"/>
      <c r="BQ350" s="17"/>
      <c r="BR350" s="17"/>
      <c r="BS350" s="17"/>
      <c r="BT350" s="17"/>
      <c r="BU350" s="17"/>
      <c r="BV350" s="17"/>
      <c r="BW350" s="17"/>
      <c r="BX350" s="17"/>
      <c r="BY350" s="17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7"/>
      <c r="CP350" s="17"/>
      <c r="CQ350" s="17"/>
      <c r="CR350" s="17"/>
      <c r="CS350" s="17"/>
      <c r="CT350" s="17"/>
      <c r="CU350" s="17"/>
      <c r="CV350" s="17"/>
      <c r="CW350" s="17"/>
      <c r="CX350" s="17"/>
      <c r="CY350" s="17"/>
      <c r="CZ350" s="17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7"/>
      <c r="DM350" s="17"/>
      <c r="DN350" s="17"/>
      <c r="DO350" s="17"/>
      <c r="DP350" s="17"/>
      <c r="DQ350" s="17"/>
      <c r="DR350" s="17"/>
      <c r="DS350" s="17"/>
      <c r="DT350" s="17"/>
      <c r="DU350" s="17"/>
      <c r="DV350" s="17"/>
      <c r="DW350" s="17"/>
      <c r="DX350" s="17"/>
      <c r="DY350" s="17"/>
      <c r="DZ350" s="17"/>
      <c r="EA350" s="17"/>
      <c r="EB350" s="17"/>
      <c r="EC350" s="17"/>
      <c r="ED350" s="17"/>
      <c r="EE350" s="17"/>
      <c r="EF350" s="17"/>
      <c r="EG350" s="17"/>
      <c r="EH350" s="17"/>
      <c r="EI350" s="17"/>
      <c r="EJ350" s="17"/>
      <c r="EK350" s="17"/>
      <c r="EL350" s="17"/>
      <c r="EM350" s="17"/>
      <c r="EN350" s="17"/>
      <c r="EO350" s="17"/>
      <c r="EP350" s="17"/>
      <c r="EQ350" s="17"/>
      <c r="ER350" s="17"/>
      <c r="ES350" s="17"/>
      <c r="ET350" s="17"/>
      <c r="EU350" s="17"/>
      <c r="EV350" s="17"/>
      <c r="EW350" s="17"/>
      <c r="EX350" s="17"/>
      <c r="EY350" s="17"/>
      <c r="EZ350" s="17"/>
      <c r="FA350" s="17"/>
      <c r="FB350" s="17"/>
      <c r="FC350" s="17"/>
      <c r="FD350" s="17"/>
      <c r="FE350" s="17"/>
      <c r="FF350" s="17"/>
      <c r="FG350" s="17"/>
      <c r="FH350" s="17"/>
      <c r="FI350" s="17"/>
      <c r="FJ350" s="17"/>
      <c r="FK350" s="17"/>
      <c r="FL350" s="17"/>
      <c r="FM350" s="17"/>
      <c r="FN350" s="17"/>
      <c r="FO350" s="17"/>
      <c r="FP350" s="17"/>
      <c r="FQ350" s="17"/>
      <c r="FR350" s="17"/>
      <c r="FS350" s="17"/>
      <c r="FT350" s="17"/>
      <c r="FU350" s="17"/>
      <c r="FV350" s="17"/>
      <c r="FW350" s="17"/>
      <c r="FX350" s="17"/>
      <c r="FY350" s="17"/>
      <c r="FZ350" s="17"/>
      <c r="GA350" s="17"/>
      <c r="GB350" s="17"/>
      <c r="GC350" s="17"/>
      <c r="GD350" s="17"/>
      <c r="GE350" s="17"/>
      <c r="GF350" s="17"/>
      <c r="GG350" s="17"/>
      <c r="GH350" s="17"/>
      <c r="GI350" s="17"/>
      <c r="GJ350" s="17"/>
      <c r="GK350" s="17"/>
      <c r="GL350" s="17"/>
      <c r="GM350" s="17"/>
      <c r="GN350" s="17"/>
      <c r="GO350" s="17"/>
      <c r="GP350" s="17"/>
      <c r="GQ350" s="17"/>
      <c r="GR350" s="17"/>
      <c r="GS350" s="17"/>
      <c r="GT350" s="17"/>
      <c r="GU350" s="17"/>
      <c r="GV350" s="17"/>
      <c r="GW350" s="17"/>
      <c r="GX350" s="17"/>
      <c r="GY350" s="17"/>
      <c r="GZ350" s="17"/>
      <c r="HA350" s="17"/>
      <c r="HB350" s="17"/>
      <c r="HC350" s="17"/>
      <c r="HD350" s="17"/>
      <c r="HE350" s="17"/>
      <c r="HF350" s="17"/>
      <c r="HG350" s="17"/>
      <c r="HH350" s="17"/>
      <c r="HI350" s="17"/>
      <c r="HJ350" s="17"/>
      <c r="HK350" s="17"/>
      <c r="HL350" s="17"/>
      <c r="HM350" s="17"/>
      <c r="HN350" s="17"/>
      <c r="HO350" s="17"/>
      <c r="HP350" s="17"/>
      <c r="HQ350" s="17"/>
      <c r="HR350" s="17"/>
      <c r="HS350" s="17"/>
      <c r="HT350" s="17"/>
      <c r="HU350" s="17"/>
    </row>
    <row r="351" spans="2:229" s="18" customFormat="1" ht="22.5" x14ac:dyDescent="0.2">
      <c r="B351" s="101" t="s">
        <v>992</v>
      </c>
      <c r="C351" s="35" t="s">
        <v>159</v>
      </c>
      <c r="D351" s="66" t="s">
        <v>5</v>
      </c>
      <c r="E351" s="66">
        <v>400</v>
      </c>
      <c r="F351" s="66" t="s">
        <v>160</v>
      </c>
      <c r="G351" s="66" t="s">
        <v>22</v>
      </c>
      <c r="H351" s="15" t="s">
        <v>161</v>
      </c>
      <c r="I351" s="16">
        <v>6.18</v>
      </c>
      <c r="J351" s="112">
        <f t="shared" si="73"/>
        <v>2472</v>
      </c>
      <c r="K351" s="16"/>
      <c r="L351" s="16">
        <f t="shared" si="70"/>
        <v>0</v>
      </c>
      <c r="M351" s="122"/>
      <c r="N351" s="16">
        <f t="shared" si="71"/>
        <v>0</v>
      </c>
      <c r="O351" s="16"/>
      <c r="P351" s="16">
        <f t="shared" si="72"/>
        <v>0</v>
      </c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7"/>
      <c r="BB351" s="17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7"/>
      <c r="BP351" s="17"/>
      <c r="BQ351" s="17"/>
      <c r="BR351" s="17"/>
      <c r="BS351" s="17"/>
      <c r="BT351" s="17"/>
      <c r="BU351" s="17"/>
      <c r="BV351" s="17"/>
      <c r="BW351" s="17"/>
      <c r="BX351" s="17"/>
      <c r="BY351" s="17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7"/>
      <c r="CP351" s="17"/>
      <c r="CQ351" s="17"/>
      <c r="CR351" s="17"/>
      <c r="CS351" s="17"/>
      <c r="CT351" s="17"/>
      <c r="CU351" s="17"/>
      <c r="CV351" s="17"/>
      <c r="CW351" s="17"/>
      <c r="CX351" s="17"/>
      <c r="CY351" s="17"/>
      <c r="CZ351" s="17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7"/>
      <c r="DM351" s="17"/>
      <c r="DN351" s="17"/>
      <c r="DO351" s="17"/>
      <c r="DP351" s="17"/>
      <c r="DQ351" s="17"/>
      <c r="DR351" s="17"/>
      <c r="DS351" s="17"/>
      <c r="DT351" s="17"/>
      <c r="DU351" s="17"/>
      <c r="DV351" s="17"/>
      <c r="DW351" s="17"/>
      <c r="DX351" s="17"/>
      <c r="DY351" s="17"/>
      <c r="DZ351" s="17"/>
      <c r="EA351" s="17"/>
      <c r="EB351" s="17"/>
      <c r="EC351" s="17"/>
      <c r="ED351" s="17"/>
      <c r="EE351" s="17"/>
      <c r="EF351" s="17"/>
      <c r="EG351" s="17"/>
      <c r="EH351" s="17"/>
      <c r="EI351" s="17"/>
      <c r="EJ351" s="17"/>
      <c r="EK351" s="17"/>
      <c r="EL351" s="17"/>
      <c r="EM351" s="17"/>
      <c r="EN351" s="17"/>
      <c r="EO351" s="17"/>
      <c r="EP351" s="17"/>
      <c r="EQ351" s="17"/>
      <c r="ER351" s="17"/>
      <c r="ES351" s="17"/>
      <c r="ET351" s="17"/>
      <c r="EU351" s="17"/>
      <c r="EV351" s="17"/>
      <c r="EW351" s="17"/>
      <c r="EX351" s="17"/>
      <c r="EY351" s="17"/>
      <c r="EZ351" s="17"/>
      <c r="FA351" s="17"/>
      <c r="FB351" s="17"/>
      <c r="FC351" s="17"/>
      <c r="FD351" s="17"/>
      <c r="FE351" s="17"/>
      <c r="FF351" s="17"/>
      <c r="FG351" s="17"/>
      <c r="FH351" s="17"/>
      <c r="FI351" s="17"/>
      <c r="FJ351" s="17"/>
      <c r="FK351" s="17"/>
      <c r="FL351" s="17"/>
      <c r="FM351" s="17"/>
      <c r="FN351" s="17"/>
      <c r="FO351" s="17"/>
      <c r="FP351" s="17"/>
      <c r="FQ351" s="17"/>
      <c r="FR351" s="17"/>
      <c r="FS351" s="17"/>
      <c r="FT351" s="17"/>
      <c r="FU351" s="17"/>
      <c r="FV351" s="17"/>
      <c r="FW351" s="17"/>
      <c r="FX351" s="17"/>
      <c r="FY351" s="17"/>
      <c r="FZ351" s="17"/>
      <c r="GA351" s="17"/>
      <c r="GB351" s="17"/>
      <c r="GC351" s="17"/>
      <c r="GD351" s="17"/>
      <c r="GE351" s="17"/>
      <c r="GF351" s="17"/>
      <c r="GG351" s="17"/>
      <c r="GH351" s="17"/>
      <c r="GI351" s="17"/>
      <c r="GJ351" s="17"/>
      <c r="GK351" s="17"/>
      <c r="GL351" s="17"/>
      <c r="GM351" s="17"/>
      <c r="GN351" s="17"/>
      <c r="GO351" s="17"/>
      <c r="GP351" s="17"/>
      <c r="GQ351" s="17"/>
      <c r="GR351" s="17"/>
      <c r="GS351" s="17"/>
      <c r="GT351" s="17"/>
      <c r="GU351" s="17"/>
      <c r="GV351" s="17"/>
      <c r="GW351" s="17"/>
      <c r="GX351" s="17"/>
      <c r="GY351" s="17"/>
      <c r="GZ351" s="17"/>
      <c r="HA351" s="17"/>
      <c r="HB351" s="17"/>
      <c r="HC351" s="17"/>
      <c r="HD351" s="17"/>
      <c r="HE351" s="17"/>
      <c r="HF351" s="17"/>
      <c r="HG351" s="17"/>
      <c r="HH351" s="17"/>
      <c r="HI351" s="17"/>
      <c r="HJ351" s="17"/>
      <c r="HK351" s="17"/>
      <c r="HL351" s="17"/>
      <c r="HM351" s="17"/>
      <c r="HN351" s="17"/>
      <c r="HO351" s="17"/>
      <c r="HP351" s="17"/>
      <c r="HQ351" s="17"/>
      <c r="HR351" s="17"/>
      <c r="HS351" s="17"/>
      <c r="HT351" s="17"/>
      <c r="HU351" s="17"/>
    </row>
    <row r="352" spans="2:229" s="18" customFormat="1" x14ac:dyDescent="0.2">
      <c r="B352" s="101" t="s">
        <v>993</v>
      </c>
      <c r="C352" s="62" t="s">
        <v>162</v>
      </c>
      <c r="D352" s="66" t="s">
        <v>5</v>
      </c>
      <c r="E352" s="66">
        <v>70</v>
      </c>
      <c r="F352" s="66" t="s">
        <v>160</v>
      </c>
      <c r="G352" s="66" t="s">
        <v>22</v>
      </c>
      <c r="H352" s="15" t="s">
        <v>163</v>
      </c>
      <c r="I352" s="16">
        <v>4.8708300000000007</v>
      </c>
      <c r="J352" s="130">
        <f t="shared" si="73"/>
        <v>340.95810000000006</v>
      </c>
      <c r="K352" s="16"/>
      <c r="L352" s="16">
        <f t="shared" si="70"/>
        <v>0</v>
      </c>
      <c r="M352" s="122"/>
      <c r="N352" s="16">
        <f t="shared" si="71"/>
        <v>0</v>
      </c>
      <c r="O352" s="16"/>
      <c r="P352" s="16">
        <f t="shared" si="72"/>
        <v>0</v>
      </c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7"/>
      <c r="BB352" s="17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7"/>
      <c r="BP352" s="17"/>
      <c r="BQ352" s="17"/>
      <c r="BR352" s="17"/>
      <c r="BS352" s="17"/>
      <c r="BT352" s="17"/>
      <c r="BU352" s="17"/>
      <c r="BV352" s="17"/>
      <c r="BW352" s="17"/>
      <c r="BX352" s="17"/>
      <c r="BY352" s="17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7"/>
      <c r="CP352" s="17"/>
      <c r="CQ352" s="17"/>
      <c r="CR352" s="17"/>
      <c r="CS352" s="17"/>
      <c r="CT352" s="17"/>
      <c r="CU352" s="17"/>
      <c r="CV352" s="17"/>
      <c r="CW352" s="17"/>
      <c r="CX352" s="17"/>
      <c r="CY352" s="17"/>
      <c r="CZ352" s="17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7"/>
      <c r="DM352" s="17"/>
      <c r="DN352" s="17"/>
      <c r="DO352" s="17"/>
      <c r="DP352" s="17"/>
      <c r="DQ352" s="17"/>
      <c r="DR352" s="17"/>
      <c r="DS352" s="17"/>
      <c r="DT352" s="17"/>
      <c r="DU352" s="17"/>
      <c r="DV352" s="17"/>
      <c r="DW352" s="17"/>
      <c r="DX352" s="17"/>
      <c r="DY352" s="17"/>
      <c r="DZ352" s="17"/>
      <c r="EA352" s="17"/>
      <c r="EB352" s="17"/>
      <c r="EC352" s="17"/>
      <c r="ED352" s="17"/>
      <c r="EE352" s="17"/>
      <c r="EF352" s="17"/>
      <c r="EG352" s="17"/>
      <c r="EH352" s="17"/>
      <c r="EI352" s="17"/>
      <c r="EJ352" s="17"/>
      <c r="EK352" s="17"/>
      <c r="EL352" s="17"/>
      <c r="EM352" s="17"/>
      <c r="EN352" s="17"/>
      <c r="EO352" s="17"/>
      <c r="EP352" s="17"/>
      <c r="EQ352" s="17"/>
      <c r="ER352" s="17"/>
      <c r="ES352" s="17"/>
      <c r="ET352" s="17"/>
      <c r="EU352" s="17"/>
      <c r="EV352" s="17"/>
      <c r="EW352" s="17"/>
      <c r="EX352" s="17"/>
      <c r="EY352" s="17"/>
      <c r="EZ352" s="17"/>
      <c r="FA352" s="17"/>
      <c r="FB352" s="17"/>
      <c r="FC352" s="17"/>
      <c r="FD352" s="17"/>
      <c r="FE352" s="17"/>
      <c r="FF352" s="17"/>
      <c r="FG352" s="17"/>
      <c r="FH352" s="17"/>
      <c r="FI352" s="17"/>
      <c r="FJ352" s="17"/>
      <c r="FK352" s="17"/>
      <c r="FL352" s="17"/>
      <c r="FM352" s="17"/>
      <c r="FN352" s="17"/>
      <c r="FO352" s="17"/>
      <c r="FP352" s="17"/>
      <c r="FQ352" s="17"/>
      <c r="FR352" s="17"/>
      <c r="FS352" s="17"/>
      <c r="FT352" s="17"/>
      <c r="FU352" s="17"/>
      <c r="FV352" s="17"/>
      <c r="FW352" s="17"/>
      <c r="FX352" s="17"/>
      <c r="FY352" s="17"/>
      <c r="FZ352" s="17"/>
      <c r="GA352" s="17"/>
      <c r="GB352" s="17"/>
      <c r="GC352" s="17"/>
      <c r="GD352" s="17"/>
      <c r="GE352" s="17"/>
      <c r="GF352" s="17"/>
      <c r="GG352" s="17"/>
      <c r="GH352" s="17"/>
      <c r="GI352" s="17"/>
      <c r="GJ352" s="17"/>
      <c r="GK352" s="17"/>
      <c r="GL352" s="17"/>
      <c r="GM352" s="17"/>
      <c r="GN352" s="17"/>
      <c r="GO352" s="17"/>
      <c r="GP352" s="17"/>
      <c r="GQ352" s="17"/>
      <c r="GR352" s="17"/>
      <c r="GS352" s="17"/>
      <c r="GT352" s="17"/>
      <c r="GU352" s="17"/>
      <c r="GV352" s="17"/>
      <c r="GW352" s="17"/>
      <c r="GX352" s="17"/>
      <c r="GY352" s="17"/>
      <c r="GZ352" s="17"/>
      <c r="HA352" s="17"/>
      <c r="HB352" s="17"/>
      <c r="HC352" s="17"/>
      <c r="HD352" s="17"/>
      <c r="HE352" s="17"/>
      <c r="HF352" s="17"/>
      <c r="HG352" s="17"/>
      <c r="HH352" s="17"/>
      <c r="HI352" s="17"/>
      <c r="HJ352" s="17"/>
      <c r="HK352" s="17"/>
      <c r="HL352" s="17"/>
      <c r="HM352" s="17"/>
      <c r="HN352" s="17"/>
      <c r="HO352" s="17"/>
      <c r="HP352" s="17"/>
      <c r="HQ352" s="17"/>
      <c r="HR352" s="17"/>
      <c r="HS352" s="17"/>
      <c r="HT352" s="17"/>
      <c r="HU352" s="17"/>
    </row>
    <row r="353" spans="2:229" s="18" customFormat="1" x14ac:dyDescent="0.2">
      <c r="B353" s="101" t="s">
        <v>994</v>
      </c>
      <c r="C353" s="35" t="s">
        <v>164</v>
      </c>
      <c r="D353" s="66" t="s">
        <v>5</v>
      </c>
      <c r="E353" s="66">
        <v>35</v>
      </c>
      <c r="F353" s="66" t="s">
        <v>160</v>
      </c>
      <c r="G353" s="66" t="s">
        <v>22</v>
      </c>
      <c r="H353" s="15" t="s">
        <v>165</v>
      </c>
      <c r="I353" s="16">
        <v>7.3783800000000008</v>
      </c>
      <c r="J353" s="130">
        <f t="shared" si="73"/>
        <v>258.24330000000003</v>
      </c>
      <c r="K353" s="16"/>
      <c r="L353" s="16">
        <f t="shared" si="70"/>
        <v>0</v>
      </c>
      <c r="M353" s="122"/>
      <c r="N353" s="16">
        <f t="shared" si="71"/>
        <v>0</v>
      </c>
      <c r="O353" s="16"/>
      <c r="P353" s="16">
        <f t="shared" si="72"/>
        <v>0</v>
      </c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7"/>
      <c r="BP353" s="17"/>
      <c r="BQ353" s="17"/>
      <c r="BR353" s="17"/>
      <c r="BS353" s="17"/>
      <c r="BT353" s="17"/>
      <c r="BU353" s="17"/>
      <c r="BV353" s="17"/>
      <c r="BW353" s="17"/>
      <c r="BX353" s="17"/>
      <c r="BY353" s="17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7"/>
      <c r="CP353" s="17"/>
      <c r="CQ353" s="17"/>
      <c r="CR353" s="17"/>
      <c r="CS353" s="17"/>
      <c r="CT353" s="17"/>
      <c r="CU353" s="17"/>
      <c r="CV353" s="17"/>
      <c r="CW353" s="17"/>
      <c r="CX353" s="17"/>
      <c r="CY353" s="17"/>
      <c r="CZ353" s="17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7"/>
      <c r="DM353" s="17"/>
      <c r="DN353" s="17"/>
      <c r="DO353" s="17"/>
      <c r="DP353" s="17"/>
      <c r="DQ353" s="17"/>
      <c r="DR353" s="17"/>
      <c r="DS353" s="17"/>
      <c r="DT353" s="17"/>
      <c r="DU353" s="17"/>
      <c r="DV353" s="17"/>
      <c r="DW353" s="17"/>
      <c r="DX353" s="17"/>
      <c r="DY353" s="17"/>
      <c r="DZ353" s="17"/>
      <c r="EA353" s="17"/>
      <c r="EB353" s="17"/>
      <c r="EC353" s="17"/>
      <c r="ED353" s="17"/>
      <c r="EE353" s="17"/>
      <c r="EF353" s="17"/>
      <c r="EG353" s="17"/>
      <c r="EH353" s="17"/>
      <c r="EI353" s="17"/>
      <c r="EJ353" s="17"/>
      <c r="EK353" s="17"/>
      <c r="EL353" s="17"/>
      <c r="EM353" s="17"/>
      <c r="EN353" s="17"/>
      <c r="EO353" s="17"/>
      <c r="EP353" s="17"/>
      <c r="EQ353" s="17"/>
      <c r="ER353" s="17"/>
      <c r="ES353" s="17"/>
      <c r="ET353" s="17"/>
      <c r="EU353" s="17"/>
      <c r="EV353" s="17"/>
      <c r="EW353" s="17"/>
      <c r="EX353" s="17"/>
      <c r="EY353" s="17"/>
      <c r="EZ353" s="17"/>
      <c r="FA353" s="17"/>
      <c r="FB353" s="17"/>
      <c r="FC353" s="17"/>
      <c r="FD353" s="17"/>
      <c r="FE353" s="17"/>
      <c r="FF353" s="17"/>
      <c r="FG353" s="17"/>
      <c r="FH353" s="17"/>
      <c r="FI353" s="17"/>
      <c r="FJ353" s="17"/>
      <c r="FK353" s="17"/>
      <c r="FL353" s="17"/>
      <c r="FM353" s="17"/>
      <c r="FN353" s="17"/>
      <c r="FO353" s="17"/>
      <c r="FP353" s="17"/>
      <c r="FQ353" s="17"/>
      <c r="FR353" s="17"/>
      <c r="FS353" s="17"/>
      <c r="FT353" s="17"/>
      <c r="FU353" s="17"/>
      <c r="FV353" s="17"/>
      <c r="FW353" s="17"/>
      <c r="FX353" s="17"/>
      <c r="FY353" s="17"/>
      <c r="FZ353" s="17"/>
      <c r="GA353" s="17"/>
      <c r="GB353" s="17"/>
      <c r="GC353" s="17"/>
      <c r="GD353" s="17"/>
      <c r="GE353" s="17"/>
      <c r="GF353" s="17"/>
      <c r="GG353" s="17"/>
      <c r="GH353" s="17"/>
      <c r="GI353" s="17"/>
      <c r="GJ353" s="17"/>
      <c r="GK353" s="17"/>
      <c r="GL353" s="17"/>
      <c r="GM353" s="17"/>
      <c r="GN353" s="17"/>
      <c r="GO353" s="17"/>
      <c r="GP353" s="17"/>
      <c r="GQ353" s="17"/>
      <c r="GR353" s="17"/>
      <c r="GS353" s="17"/>
      <c r="GT353" s="17"/>
      <c r="GU353" s="17"/>
      <c r="GV353" s="17"/>
      <c r="GW353" s="17"/>
      <c r="GX353" s="17"/>
      <c r="GY353" s="17"/>
      <c r="GZ353" s="17"/>
      <c r="HA353" s="17"/>
      <c r="HB353" s="17"/>
      <c r="HC353" s="17"/>
      <c r="HD353" s="17"/>
      <c r="HE353" s="17"/>
      <c r="HF353" s="17"/>
      <c r="HG353" s="17"/>
      <c r="HH353" s="17"/>
      <c r="HI353" s="17"/>
      <c r="HJ353" s="17"/>
      <c r="HK353" s="17"/>
      <c r="HL353" s="17"/>
      <c r="HM353" s="17"/>
      <c r="HN353" s="17"/>
      <c r="HO353" s="17"/>
      <c r="HP353" s="17"/>
      <c r="HQ353" s="17"/>
      <c r="HR353" s="17"/>
      <c r="HS353" s="17"/>
      <c r="HT353" s="17"/>
      <c r="HU353" s="17"/>
    </row>
    <row r="354" spans="2:229" s="18" customFormat="1" ht="22.5" x14ac:dyDescent="0.2">
      <c r="B354" s="101" t="s">
        <v>995</v>
      </c>
      <c r="C354" s="62" t="s">
        <v>166</v>
      </c>
      <c r="D354" s="66" t="s">
        <v>5</v>
      </c>
      <c r="E354" s="66">
        <v>90</v>
      </c>
      <c r="F354" s="66" t="s">
        <v>160</v>
      </c>
      <c r="G354" s="66" t="s">
        <v>22</v>
      </c>
      <c r="H354" s="15" t="s">
        <v>167</v>
      </c>
      <c r="I354" s="16">
        <v>19.53</v>
      </c>
      <c r="J354" s="112">
        <f t="shared" si="73"/>
        <v>1757.7</v>
      </c>
      <c r="K354" s="16"/>
      <c r="L354" s="16">
        <f t="shared" si="70"/>
        <v>0</v>
      </c>
      <c r="M354" s="122"/>
      <c r="N354" s="16">
        <f t="shared" si="71"/>
        <v>0</v>
      </c>
      <c r="O354" s="16"/>
      <c r="P354" s="16">
        <f t="shared" si="72"/>
        <v>0</v>
      </c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7"/>
      <c r="BB354" s="17"/>
      <c r="BC354" s="17"/>
      <c r="BD354" s="17"/>
      <c r="BE354" s="17"/>
      <c r="BF354" s="17"/>
      <c r="BG354" s="17"/>
      <c r="BH354" s="17"/>
      <c r="BI354" s="17"/>
      <c r="BJ354" s="17"/>
      <c r="BK354" s="17"/>
      <c r="BL354" s="17"/>
      <c r="BM354" s="17"/>
      <c r="BN354" s="17"/>
      <c r="BO354" s="17"/>
      <c r="BP354" s="17"/>
      <c r="BQ354" s="17"/>
      <c r="BR354" s="17"/>
      <c r="BS354" s="17"/>
      <c r="BT354" s="17"/>
      <c r="BU354" s="17"/>
      <c r="BV354" s="17"/>
      <c r="BW354" s="17"/>
      <c r="BX354" s="17"/>
      <c r="BY354" s="17"/>
      <c r="BZ354" s="17"/>
      <c r="CA354" s="17"/>
      <c r="CB354" s="17"/>
      <c r="CC354" s="17"/>
      <c r="CD354" s="17"/>
      <c r="CE354" s="17"/>
      <c r="CF354" s="17"/>
      <c r="CG354" s="17"/>
      <c r="CH354" s="17"/>
      <c r="CI354" s="17"/>
      <c r="CJ354" s="17"/>
      <c r="CK354" s="17"/>
      <c r="CL354" s="17"/>
      <c r="CM354" s="17"/>
      <c r="CN354" s="17"/>
      <c r="CO354" s="17"/>
      <c r="CP354" s="17"/>
      <c r="CQ354" s="17"/>
      <c r="CR354" s="17"/>
      <c r="CS354" s="17"/>
      <c r="CT354" s="17"/>
      <c r="CU354" s="17"/>
      <c r="CV354" s="17"/>
      <c r="CW354" s="17"/>
      <c r="CX354" s="17"/>
      <c r="CY354" s="17"/>
      <c r="CZ354" s="17"/>
      <c r="DA354" s="17"/>
      <c r="DB354" s="17"/>
      <c r="DC354" s="17"/>
      <c r="DD354" s="17"/>
      <c r="DE354" s="17"/>
      <c r="DF354" s="17"/>
      <c r="DG354" s="17"/>
      <c r="DH354" s="17"/>
      <c r="DI354" s="17"/>
      <c r="DJ354" s="17"/>
      <c r="DK354" s="17"/>
      <c r="DL354" s="17"/>
      <c r="DM354" s="17"/>
      <c r="DN354" s="17"/>
      <c r="DO354" s="17"/>
      <c r="DP354" s="17"/>
      <c r="DQ354" s="17"/>
      <c r="DR354" s="17"/>
      <c r="DS354" s="17"/>
      <c r="DT354" s="17"/>
      <c r="DU354" s="17"/>
      <c r="DV354" s="17"/>
      <c r="DW354" s="17"/>
      <c r="DX354" s="17"/>
      <c r="DY354" s="17"/>
      <c r="DZ354" s="17"/>
      <c r="EA354" s="17"/>
      <c r="EB354" s="17"/>
      <c r="EC354" s="17"/>
      <c r="ED354" s="17"/>
      <c r="EE354" s="17"/>
      <c r="EF354" s="17"/>
      <c r="EG354" s="17"/>
      <c r="EH354" s="17"/>
      <c r="EI354" s="17"/>
      <c r="EJ354" s="17"/>
      <c r="EK354" s="17"/>
      <c r="EL354" s="17"/>
      <c r="EM354" s="17"/>
      <c r="EN354" s="17"/>
      <c r="EO354" s="17"/>
      <c r="EP354" s="17"/>
      <c r="EQ354" s="17"/>
      <c r="ER354" s="17"/>
      <c r="ES354" s="17"/>
      <c r="ET354" s="17"/>
      <c r="EU354" s="17"/>
      <c r="EV354" s="17"/>
      <c r="EW354" s="17"/>
      <c r="EX354" s="17"/>
      <c r="EY354" s="17"/>
      <c r="EZ354" s="17"/>
      <c r="FA354" s="17"/>
      <c r="FB354" s="17"/>
      <c r="FC354" s="17"/>
      <c r="FD354" s="17"/>
      <c r="FE354" s="17"/>
      <c r="FF354" s="17"/>
      <c r="FG354" s="17"/>
      <c r="FH354" s="17"/>
      <c r="FI354" s="17"/>
      <c r="FJ354" s="17"/>
      <c r="FK354" s="17"/>
      <c r="FL354" s="17"/>
      <c r="FM354" s="17"/>
      <c r="FN354" s="17"/>
      <c r="FO354" s="17"/>
      <c r="FP354" s="17"/>
      <c r="FQ354" s="17"/>
      <c r="FR354" s="17"/>
      <c r="FS354" s="17"/>
      <c r="FT354" s="17"/>
      <c r="FU354" s="17"/>
      <c r="FV354" s="17"/>
      <c r="FW354" s="17"/>
      <c r="FX354" s="17"/>
      <c r="FY354" s="17"/>
      <c r="FZ354" s="17"/>
      <c r="GA354" s="17"/>
      <c r="GB354" s="17"/>
      <c r="GC354" s="17"/>
      <c r="GD354" s="17"/>
      <c r="GE354" s="17"/>
      <c r="GF354" s="17"/>
      <c r="GG354" s="17"/>
      <c r="GH354" s="17"/>
      <c r="GI354" s="17"/>
      <c r="GJ354" s="17"/>
      <c r="GK354" s="17"/>
      <c r="GL354" s="17"/>
      <c r="GM354" s="17"/>
      <c r="GN354" s="17"/>
      <c r="GO354" s="17"/>
      <c r="GP354" s="17"/>
      <c r="GQ354" s="17"/>
      <c r="GR354" s="17"/>
      <c r="GS354" s="17"/>
      <c r="GT354" s="17"/>
      <c r="GU354" s="17"/>
      <c r="GV354" s="17"/>
      <c r="GW354" s="17"/>
      <c r="GX354" s="17"/>
      <c r="GY354" s="17"/>
      <c r="GZ354" s="17"/>
      <c r="HA354" s="17"/>
      <c r="HB354" s="17"/>
      <c r="HC354" s="17"/>
      <c r="HD354" s="17"/>
      <c r="HE354" s="17"/>
      <c r="HF354" s="17"/>
      <c r="HG354" s="17"/>
      <c r="HH354" s="17"/>
      <c r="HI354" s="17"/>
      <c r="HJ354" s="17"/>
      <c r="HK354" s="17"/>
      <c r="HL354" s="17"/>
      <c r="HM354" s="17"/>
      <c r="HN354" s="17"/>
      <c r="HO354" s="17"/>
      <c r="HP354" s="17"/>
      <c r="HQ354" s="17"/>
      <c r="HR354" s="17"/>
      <c r="HS354" s="17"/>
      <c r="HT354" s="17"/>
      <c r="HU354" s="17"/>
    </row>
    <row r="355" spans="2:229" s="18" customFormat="1" ht="22.5" x14ac:dyDescent="0.2">
      <c r="B355" s="101" t="s">
        <v>996</v>
      </c>
      <c r="C355" s="35" t="s">
        <v>168</v>
      </c>
      <c r="D355" s="66" t="s">
        <v>5</v>
      </c>
      <c r="E355" s="66">
        <v>25</v>
      </c>
      <c r="F355" s="66" t="s">
        <v>160</v>
      </c>
      <c r="G355" s="66" t="s">
        <v>22</v>
      </c>
      <c r="H355" s="15" t="s">
        <v>169</v>
      </c>
      <c r="I355" s="16">
        <v>15.19</v>
      </c>
      <c r="J355" s="112">
        <f t="shared" si="73"/>
        <v>379.75</v>
      </c>
      <c r="K355" s="16"/>
      <c r="L355" s="16">
        <f t="shared" si="70"/>
        <v>0</v>
      </c>
      <c r="M355" s="122"/>
      <c r="N355" s="16">
        <f t="shared" si="71"/>
        <v>0</v>
      </c>
      <c r="O355" s="16"/>
      <c r="P355" s="16">
        <f t="shared" si="72"/>
        <v>0</v>
      </c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  <c r="CI355" s="17"/>
      <c r="CJ355" s="17"/>
      <c r="CK355" s="17"/>
      <c r="CL355" s="17"/>
      <c r="CM355" s="17"/>
      <c r="CN355" s="17"/>
      <c r="CO355" s="17"/>
      <c r="CP355" s="17"/>
      <c r="CQ355" s="17"/>
      <c r="CR355" s="17"/>
      <c r="CS355" s="17"/>
      <c r="CT355" s="17"/>
      <c r="CU355" s="17"/>
      <c r="CV355" s="17"/>
      <c r="CW355" s="17"/>
      <c r="CX355" s="17"/>
      <c r="CY355" s="17"/>
      <c r="CZ355" s="17"/>
      <c r="DA355" s="17"/>
      <c r="DB355" s="17"/>
      <c r="DC355" s="17"/>
      <c r="DD355" s="17"/>
      <c r="DE355" s="17"/>
      <c r="DF355" s="17"/>
      <c r="DG355" s="17"/>
      <c r="DH355" s="17"/>
      <c r="DI355" s="17"/>
      <c r="DJ355" s="17"/>
      <c r="DK355" s="17"/>
      <c r="DL355" s="17"/>
      <c r="DM355" s="17"/>
      <c r="DN355" s="17"/>
      <c r="DO355" s="17"/>
      <c r="DP355" s="17"/>
      <c r="DQ355" s="17"/>
      <c r="DR355" s="17"/>
      <c r="DS355" s="17"/>
      <c r="DT355" s="17"/>
      <c r="DU355" s="17"/>
      <c r="DV355" s="17"/>
      <c r="DW355" s="17"/>
      <c r="DX355" s="17"/>
      <c r="DY355" s="17"/>
      <c r="DZ355" s="17"/>
      <c r="EA355" s="17"/>
      <c r="EB355" s="17"/>
      <c r="EC355" s="17"/>
      <c r="ED355" s="17"/>
      <c r="EE355" s="17"/>
      <c r="EF355" s="17"/>
      <c r="EG355" s="17"/>
      <c r="EH355" s="17"/>
      <c r="EI355" s="17"/>
      <c r="EJ355" s="17"/>
      <c r="EK355" s="17"/>
      <c r="EL355" s="17"/>
      <c r="EM355" s="17"/>
      <c r="EN355" s="17"/>
      <c r="EO355" s="17"/>
      <c r="EP355" s="17"/>
      <c r="EQ355" s="17"/>
      <c r="ER355" s="17"/>
      <c r="ES355" s="17"/>
      <c r="ET355" s="17"/>
      <c r="EU355" s="17"/>
      <c r="EV355" s="17"/>
      <c r="EW355" s="17"/>
      <c r="EX355" s="17"/>
      <c r="EY355" s="17"/>
      <c r="EZ355" s="17"/>
      <c r="FA355" s="17"/>
      <c r="FB355" s="17"/>
      <c r="FC355" s="17"/>
      <c r="FD355" s="17"/>
      <c r="FE355" s="17"/>
      <c r="FF355" s="17"/>
      <c r="FG355" s="17"/>
      <c r="FH355" s="17"/>
      <c r="FI355" s="17"/>
      <c r="FJ355" s="17"/>
      <c r="FK355" s="17"/>
      <c r="FL355" s="17"/>
      <c r="FM355" s="17"/>
      <c r="FN355" s="17"/>
      <c r="FO355" s="17"/>
      <c r="FP355" s="17"/>
      <c r="FQ355" s="17"/>
      <c r="FR355" s="17"/>
      <c r="FS355" s="17"/>
      <c r="FT355" s="17"/>
      <c r="FU355" s="17"/>
      <c r="FV355" s="17"/>
      <c r="FW355" s="17"/>
      <c r="FX355" s="17"/>
      <c r="FY355" s="17"/>
      <c r="FZ355" s="17"/>
      <c r="GA355" s="17"/>
      <c r="GB355" s="17"/>
      <c r="GC355" s="17"/>
      <c r="GD355" s="17"/>
      <c r="GE355" s="17"/>
      <c r="GF355" s="17"/>
      <c r="GG355" s="17"/>
      <c r="GH355" s="17"/>
      <c r="GI355" s="17"/>
      <c r="GJ355" s="17"/>
      <c r="GK355" s="17"/>
      <c r="GL355" s="17"/>
      <c r="GM355" s="17"/>
      <c r="GN355" s="17"/>
      <c r="GO355" s="17"/>
      <c r="GP355" s="17"/>
      <c r="GQ355" s="17"/>
      <c r="GR355" s="17"/>
      <c r="GS355" s="17"/>
      <c r="GT355" s="17"/>
      <c r="GU355" s="17"/>
      <c r="GV355" s="17"/>
      <c r="GW355" s="17"/>
      <c r="GX355" s="17"/>
      <c r="GY355" s="17"/>
      <c r="GZ355" s="17"/>
      <c r="HA355" s="17"/>
      <c r="HB355" s="17"/>
      <c r="HC355" s="17"/>
      <c r="HD355" s="17"/>
      <c r="HE355" s="17"/>
      <c r="HF355" s="17"/>
      <c r="HG355" s="17"/>
      <c r="HH355" s="17"/>
      <c r="HI355" s="17"/>
      <c r="HJ355" s="17"/>
      <c r="HK355" s="17"/>
      <c r="HL355" s="17"/>
      <c r="HM355" s="17"/>
      <c r="HN355" s="17"/>
      <c r="HO355" s="17"/>
      <c r="HP355" s="17"/>
      <c r="HQ355" s="17"/>
      <c r="HR355" s="17"/>
      <c r="HS355" s="17"/>
      <c r="HT355" s="17"/>
      <c r="HU355" s="17"/>
    </row>
    <row r="356" spans="2:229" s="18" customFormat="1" ht="22.5" x14ac:dyDescent="0.2">
      <c r="B356" s="101" t="s">
        <v>997</v>
      </c>
      <c r="C356" s="35" t="s">
        <v>170</v>
      </c>
      <c r="D356" s="66" t="s">
        <v>5</v>
      </c>
      <c r="E356" s="66">
        <v>1800</v>
      </c>
      <c r="F356" s="66" t="s">
        <v>160</v>
      </c>
      <c r="G356" s="66" t="s">
        <v>22</v>
      </c>
      <c r="H356" s="15" t="s">
        <v>171</v>
      </c>
      <c r="I356" s="16">
        <v>4.9000000000000004</v>
      </c>
      <c r="J356" s="112">
        <f t="shared" si="73"/>
        <v>8820</v>
      </c>
      <c r="K356" s="16"/>
      <c r="L356" s="16">
        <f t="shared" si="70"/>
        <v>0</v>
      </c>
      <c r="M356" s="122"/>
      <c r="N356" s="16">
        <f t="shared" si="71"/>
        <v>0</v>
      </c>
      <c r="O356" s="16"/>
      <c r="P356" s="16">
        <f t="shared" si="72"/>
        <v>0</v>
      </c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7"/>
      <c r="BB356" s="17"/>
      <c r="BC356" s="17"/>
      <c r="BD356" s="17"/>
      <c r="BE356" s="17"/>
      <c r="BF356" s="17"/>
      <c r="BG356" s="17"/>
      <c r="BH356" s="17"/>
      <c r="BI356" s="17"/>
      <c r="BJ356" s="17"/>
      <c r="BK356" s="17"/>
      <c r="BL356" s="17"/>
      <c r="BM356" s="17"/>
      <c r="BN356" s="17"/>
      <c r="BO356" s="17"/>
      <c r="BP356" s="17"/>
      <c r="BQ356" s="17"/>
      <c r="BR356" s="17"/>
      <c r="BS356" s="17"/>
      <c r="BT356" s="17"/>
      <c r="BU356" s="17"/>
      <c r="BV356" s="17"/>
      <c r="BW356" s="17"/>
      <c r="BX356" s="17"/>
      <c r="BY356" s="17"/>
      <c r="BZ356" s="17"/>
      <c r="CA356" s="17"/>
      <c r="CB356" s="17"/>
      <c r="CC356" s="17"/>
      <c r="CD356" s="17"/>
      <c r="CE356" s="17"/>
      <c r="CF356" s="17"/>
      <c r="CG356" s="17"/>
      <c r="CH356" s="17"/>
      <c r="CI356" s="17"/>
      <c r="CJ356" s="17"/>
      <c r="CK356" s="17"/>
      <c r="CL356" s="17"/>
      <c r="CM356" s="17"/>
      <c r="CN356" s="17"/>
      <c r="CO356" s="17"/>
      <c r="CP356" s="17"/>
      <c r="CQ356" s="17"/>
      <c r="CR356" s="17"/>
      <c r="CS356" s="17"/>
      <c r="CT356" s="17"/>
      <c r="CU356" s="17"/>
      <c r="CV356" s="17"/>
      <c r="CW356" s="17"/>
      <c r="CX356" s="17"/>
      <c r="CY356" s="17"/>
      <c r="CZ356" s="17"/>
      <c r="DA356" s="17"/>
      <c r="DB356" s="17"/>
      <c r="DC356" s="17"/>
      <c r="DD356" s="17"/>
      <c r="DE356" s="17"/>
      <c r="DF356" s="17"/>
      <c r="DG356" s="17"/>
      <c r="DH356" s="17"/>
      <c r="DI356" s="17"/>
      <c r="DJ356" s="17"/>
      <c r="DK356" s="17"/>
      <c r="DL356" s="17"/>
      <c r="DM356" s="17"/>
      <c r="DN356" s="17"/>
      <c r="DO356" s="17"/>
      <c r="DP356" s="17"/>
      <c r="DQ356" s="17"/>
      <c r="DR356" s="17"/>
      <c r="DS356" s="17"/>
      <c r="DT356" s="17"/>
      <c r="DU356" s="17"/>
      <c r="DV356" s="17"/>
      <c r="DW356" s="17"/>
      <c r="DX356" s="17"/>
      <c r="DY356" s="17"/>
      <c r="DZ356" s="17"/>
      <c r="EA356" s="17"/>
      <c r="EB356" s="17"/>
      <c r="EC356" s="17"/>
      <c r="ED356" s="17"/>
      <c r="EE356" s="17"/>
      <c r="EF356" s="17"/>
      <c r="EG356" s="17"/>
      <c r="EH356" s="17"/>
      <c r="EI356" s="17"/>
      <c r="EJ356" s="17"/>
      <c r="EK356" s="17"/>
      <c r="EL356" s="17"/>
      <c r="EM356" s="17"/>
      <c r="EN356" s="17"/>
      <c r="EO356" s="17"/>
      <c r="EP356" s="17"/>
      <c r="EQ356" s="17"/>
      <c r="ER356" s="17"/>
      <c r="ES356" s="17"/>
      <c r="ET356" s="17"/>
      <c r="EU356" s="17"/>
      <c r="EV356" s="17"/>
      <c r="EW356" s="17"/>
      <c r="EX356" s="17"/>
      <c r="EY356" s="17"/>
      <c r="EZ356" s="17"/>
      <c r="FA356" s="17"/>
      <c r="FB356" s="17"/>
      <c r="FC356" s="17"/>
      <c r="FD356" s="17"/>
      <c r="FE356" s="17"/>
      <c r="FF356" s="17"/>
      <c r="FG356" s="17"/>
      <c r="FH356" s="17"/>
      <c r="FI356" s="17"/>
      <c r="FJ356" s="17"/>
      <c r="FK356" s="17"/>
      <c r="FL356" s="17"/>
      <c r="FM356" s="17"/>
      <c r="FN356" s="17"/>
      <c r="FO356" s="17"/>
      <c r="FP356" s="17"/>
      <c r="FQ356" s="17"/>
      <c r="FR356" s="17"/>
      <c r="FS356" s="17"/>
      <c r="FT356" s="17"/>
      <c r="FU356" s="17"/>
      <c r="FV356" s="17"/>
      <c r="FW356" s="17"/>
      <c r="FX356" s="17"/>
      <c r="FY356" s="17"/>
      <c r="FZ356" s="17"/>
      <c r="GA356" s="17"/>
      <c r="GB356" s="17"/>
      <c r="GC356" s="17"/>
      <c r="GD356" s="17"/>
      <c r="GE356" s="17"/>
      <c r="GF356" s="17"/>
      <c r="GG356" s="17"/>
      <c r="GH356" s="17"/>
      <c r="GI356" s="17"/>
      <c r="GJ356" s="17"/>
      <c r="GK356" s="17"/>
      <c r="GL356" s="17"/>
      <c r="GM356" s="17"/>
      <c r="GN356" s="17"/>
      <c r="GO356" s="17"/>
      <c r="GP356" s="17"/>
      <c r="GQ356" s="17"/>
      <c r="GR356" s="17"/>
      <c r="GS356" s="17"/>
      <c r="GT356" s="17"/>
      <c r="GU356" s="17"/>
      <c r="GV356" s="17"/>
      <c r="GW356" s="17"/>
      <c r="GX356" s="17"/>
      <c r="GY356" s="17"/>
      <c r="GZ356" s="17"/>
      <c r="HA356" s="17"/>
      <c r="HB356" s="17"/>
      <c r="HC356" s="17"/>
      <c r="HD356" s="17"/>
      <c r="HE356" s="17"/>
      <c r="HF356" s="17"/>
      <c r="HG356" s="17"/>
      <c r="HH356" s="17"/>
      <c r="HI356" s="17"/>
      <c r="HJ356" s="17"/>
      <c r="HK356" s="17"/>
      <c r="HL356" s="17"/>
      <c r="HM356" s="17"/>
      <c r="HN356" s="17"/>
      <c r="HO356" s="17"/>
      <c r="HP356" s="17"/>
      <c r="HQ356" s="17"/>
      <c r="HR356" s="17"/>
      <c r="HS356" s="17"/>
      <c r="HT356" s="17"/>
      <c r="HU356" s="17"/>
    </row>
    <row r="357" spans="2:229" s="18" customFormat="1" ht="22.5" x14ac:dyDescent="0.2">
      <c r="B357" s="101" t="s">
        <v>998</v>
      </c>
      <c r="C357" s="62" t="s">
        <v>172</v>
      </c>
      <c r="D357" s="66" t="s">
        <v>5</v>
      </c>
      <c r="E357" s="66">
        <v>750</v>
      </c>
      <c r="F357" s="66" t="s">
        <v>160</v>
      </c>
      <c r="G357" s="66" t="s">
        <v>22</v>
      </c>
      <c r="H357" s="15" t="s">
        <v>173</v>
      </c>
      <c r="I357" s="16">
        <v>4.87</v>
      </c>
      <c r="J357" s="112">
        <f t="shared" si="73"/>
        <v>3652.5</v>
      </c>
      <c r="K357" s="16"/>
      <c r="L357" s="16">
        <f t="shared" si="70"/>
        <v>0</v>
      </c>
      <c r="M357" s="122"/>
      <c r="N357" s="16">
        <f t="shared" si="71"/>
        <v>0</v>
      </c>
      <c r="O357" s="16"/>
      <c r="P357" s="16">
        <f t="shared" si="72"/>
        <v>0</v>
      </c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  <c r="EJ357" s="17"/>
      <c r="EK357" s="17"/>
      <c r="EL357" s="17"/>
      <c r="EM357" s="17"/>
      <c r="EN357" s="17"/>
      <c r="EO357" s="17"/>
      <c r="EP357" s="17"/>
      <c r="EQ357" s="17"/>
      <c r="ER357" s="17"/>
      <c r="ES357" s="17"/>
      <c r="ET357" s="17"/>
      <c r="EU357" s="17"/>
      <c r="EV357" s="17"/>
      <c r="EW357" s="17"/>
      <c r="EX357" s="17"/>
      <c r="EY357" s="17"/>
      <c r="EZ357" s="17"/>
      <c r="FA357" s="17"/>
      <c r="FB357" s="17"/>
      <c r="FC357" s="17"/>
      <c r="FD357" s="17"/>
      <c r="FE357" s="17"/>
      <c r="FF357" s="17"/>
      <c r="FG357" s="17"/>
      <c r="FH357" s="17"/>
      <c r="FI357" s="17"/>
      <c r="FJ357" s="17"/>
      <c r="FK357" s="17"/>
      <c r="FL357" s="17"/>
      <c r="FM357" s="17"/>
      <c r="FN357" s="17"/>
      <c r="FO357" s="17"/>
      <c r="FP357" s="17"/>
      <c r="FQ357" s="17"/>
      <c r="FR357" s="17"/>
      <c r="FS357" s="17"/>
      <c r="FT357" s="17"/>
      <c r="FU357" s="17"/>
      <c r="FV357" s="17"/>
      <c r="FW357" s="17"/>
      <c r="FX357" s="17"/>
      <c r="FY357" s="17"/>
      <c r="FZ357" s="17"/>
      <c r="GA357" s="17"/>
      <c r="GB357" s="17"/>
      <c r="GC357" s="17"/>
      <c r="GD357" s="17"/>
      <c r="GE357" s="17"/>
      <c r="GF357" s="17"/>
      <c r="GG357" s="17"/>
      <c r="GH357" s="17"/>
      <c r="GI357" s="17"/>
      <c r="GJ357" s="17"/>
      <c r="GK357" s="17"/>
      <c r="GL357" s="17"/>
      <c r="GM357" s="17"/>
      <c r="GN357" s="17"/>
      <c r="GO357" s="17"/>
      <c r="GP357" s="17"/>
      <c r="GQ357" s="17"/>
      <c r="GR357" s="17"/>
      <c r="GS357" s="17"/>
      <c r="GT357" s="17"/>
      <c r="GU357" s="17"/>
      <c r="GV357" s="17"/>
      <c r="GW357" s="17"/>
      <c r="GX357" s="17"/>
      <c r="GY357" s="17"/>
      <c r="GZ357" s="17"/>
      <c r="HA357" s="17"/>
      <c r="HB357" s="17"/>
      <c r="HC357" s="17"/>
      <c r="HD357" s="17"/>
      <c r="HE357" s="17"/>
      <c r="HF357" s="17"/>
      <c r="HG357" s="17"/>
      <c r="HH357" s="17"/>
      <c r="HI357" s="17"/>
      <c r="HJ357" s="17"/>
      <c r="HK357" s="17"/>
      <c r="HL357" s="17"/>
      <c r="HM357" s="17"/>
      <c r="HN357" s="17"/>
      <c r="HO357" s="17"/>
      <c r="HP357" s="17"/>
      <c r="HQ357" s="17"/>
      <c r="HR357" s="17"/>
      <c r="HS357" s="17"/>
      <c r="HT357" s="17"/>
      <c r="HU357" s="17"/>
    </row>
    <row r="358" spans="2:229" s="18" customFormat="1" x14ac:dyDescent="0.2">
      <c r="B358" s="108" t="s">
        <v>999</v>
      </c>
      <c r="C358" s="7" t="s">
        <v>174</v>
      </c>
      <c r="D358" s="107" t="s">
        <v>5</v>
      </c>
      <c r="E358" s="107">
        <v>30</v>
      </c>
      <c r="F358" s="107" t="s">
        <v>160</v>
      </c>
      <c r="G358" s="107" t="s">
        <v>22</v>
      </c>
      <c r="H358" s="15" t="s">
        <v>175</v>
      </c>
      <c r="I358" s="16">
        <v>18.03</v>
      </c>
      <c r="J358" s="112">
        <f t="shared" si="73"/>
        <v>540.90000000000009</v>
      </c>
      <c r="K358" s="16"/>
      <c r="L358" s="16">
        <f t="shared" si="70"/>
        <v>0</v>
      </c>
      <c r="M358" s="122"/>
      <c r="N358" s="16">
        <f t="shared" si="71"/>
        <v>0</v>
      </c>
      <c r="O358" s="16"/>
      <c r="P358" s="16">
        <f t="shared" si="72"/>
        <v>0</v>
      </c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  <c r="EJ358" s="17"/>
      <c r="EK358" s="17"/>
      <c r="EL358" s="17"/>
      <c r="EM358" s="17"/>
      <c r="EN358" s="17"/>
      <c r="EO358" s="17"/>
      <c r="EP358" s="17"/>
      <c r="EQ358" s="17"/>
      <c r="ER358" s="17"/>
      <c r="ES358" s="17"/>
      <c r="ET358" s="17"/>
      <c r="EU358" s="17"/>
      <c r="EV358" s="17"/>
      <c r="EW358" s="17"/>
      <c r="EX358" s="17"/>
      <c r="EY358" s="17"/>
      <c r="EZ358" s="17"/>
      <c r="FA358" s="17"/>
      <c r="FB358" s="17"/>
      <c r="FC358" s="17"/>
      <c r="FD358" s="17"/>
      <c r="FE358" s="17"/>
      <c r="FF358" s="17"/>
      <c r="FG358" s="17"/>
      <c r="FH358" s="17"/>
      <c r="FI358" s="17"/>
      <c r="FJ358" s="17"/>
      <c r="FK358" s="17"/>
      <c r="FL358" s="17"/>
      <c r="FM358" s="17"/>
      <c r="FN358" s="17"/>
      <c r="FO358" s="17"/>
      <c r="FP358" s="17"/>
      <c r="FQ358" s="17"/>
      <c r="FR358" s="17"/>
      <c r="FS358" s="17"/>
      <c r="FT358" s="17"/>
      <c r="FU358" s="17"/>
      <c r="FV358" s="17"/>
      <c r="FW358" s="17"/>
      <c r="FX358" s="17"/>
      <c r="FY358" s="17"/>
      <c r="FZ358" s="17"/>
      <c r="GA358" s="17"/>
      <c r="GB358" s="17"/>
      <c r="GC358" s="17"/>
      <c r="GD358" s="17"/>
      <c r="GE358" s="17"/>
      <c r="GF358" s="17"/>
      <c r="GG358" s="17"/>
      <c r="GH358" s="17"/>
      <c r="GI358" s="17"/>
      <c r="GJ358" s="17"/>
      <c r="GK358" s="17"/>
      <c r="GL358" s="17"/>
      <c r="GM358" s="17"/>
      <c r="GN358" s="17"/>
      <c r="GO358" s="17"/>
      <c r="GP358" s="17"/>
      <c r="GQ358" s="17"/>
      <c r="GR358" s="17"/>
      <c r="GS358" s="17"/>
      <c r="GT358" s="17"/>
      <c r="GU358" s="17"/>
      <c r="GV358" s="17"/>
      <c r="GW358" s="17"/>
      <c r="GX358" s="17"/>
      <c r="GY358" s="17"/>
      <c r="GZ358" s="17"/>
      <c r="HA358" s="17"/>
      <c r="HB358" s="17"/>
      <c r="HC358" s="17"/>
      <c r="HD358" s="17"/>
      <c r="HE358" s="17"/>
      <c r="HF358" s="17"/>
      <c r="HG358" s="17"/>
      <c r="HH358" s="17"/>
      <c r="HI358" s="17"/>
      <c r="HJ358" s="17"/>
      <c r="HK358" s="17"/>
      <c r="HL358" s="17"/>
      <c r="HM358" s="17"/>
      <c r="HN358" s="17"/>
      <c r="HO358" s="17"/>
      <c r="HP358" s="17"/>
      <c r="HQ358" s="17"/>
      <c r="HR358" s="17"/>
      <c r="HS358" s="17"/>
      <c r="HT358" s="17"/>
      <c r="HU358" s="17"/>
    </row>
    <row r="359" spans="2:229" s="18" customFormat="1" x14ac:dyDescent="0.2">
      <c r="B359" s="108" t="s">
        <v>1000</v>
      </c>
      <c r="C359" s="7" t="s">
        <v>176</v>
      </c>
      <c r="D359" s="107" t="s">
        <v>5</v>
      </c>
      <c r="E359" s="107">
        <v>3</v>
      </c>
      <c r="F359" s="107" t="s">
        <v>153</v>
      </c>
      <c r="G359" s="107" t="s">
        <v>1104</v>
      </c>
      <c r="H359" s="15" t="s">
        <v>1098</v>
      </c>
      <c r="I359" s="16">
        <v>1008.64</v>
      </c>
      <c r="J359" s="112">
        <f t="shared" si="73"/>
        <v>3025.92</v>
      </c>
      <c r="K359" s="16"/>
      <c r="L359" s="16">
        <f t="shared" si="70"/>
        <v>0</v>
      </c>
      <c r="M359" s="122"/>
      <c r="N359" s="16">
        <f t="shared" si="71"/>
        <v>0</v>
      </c>
      <c r="O359" s="16"/>
      <c r="P359" s="16">
        <f t="shared" si="72"/>
        <v>0</v>
      </c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7"/>
      <c r="DC359" s="17"/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7"/>
      <c r="EK359" s="17"/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7"/>
      <c r="FI359" s="17"/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7"/>
      <c r="GD359" s="17"/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7"/>
      <c r="GR359" s="17"/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7"/>
      <c r="HF359" s="17"/>
      <c r="HG359" s="17"/>
      <c r="HH359" s="17"/>
      <c r="HI359" s="17"/>
      <c r="HJ359" s="17"/>
      <c r="HK359" s="17"/>
      <c r="HL359" s="17"/>
      <c r="HM359" s="17"/>
      <c r="HN359" s="17"/>
      <c r="HO359" s="17"/>
      <c r="HP359" s="17"/>
      <c r="HQ359" s="17"/>
      <c r="HR359" s="17"/>
      <c r="HS359" s="17"/>
      <c r="HT359" s="17"/>
      <c r="HU359" s="17"/>
    </row>
    <row r="360" spans="2:229" s="18" customFormat="1" x14ac:dyDescent="0.2">
      <c r="B360" s="108" t="s">
        <v>1001</v>
      </c>
      <c r="C360" s="7" t="s">
        <v>178</v>
      </c>
      <c r="D360" s="107" t="s">
        <v>5</v>
      </c>
      <c r="E360" s="107">
        <v>2</v>
      </c>
      <c r="F360" s="107" t="s">
        <v>153</v>
      </c>
      <c r="G360" s="107" t="s">
        <v>1104</v>
      </c>
      <c r="H360" s="15" t="s">
        <v>1105</v>
      </c>
      <c r="I360" s="16">
        <v>1478.64</v>
      </c>
      <c r="J360" s="112">
        <f t="shared" si="73"/>
        <v>2957.28</v>
      </c>
      <c r="K360" s="16"/>
      <c r="L360" s="16">
        <f t="shared" si="70"/>
        <v>0</v>
      </c>
      <c r="M360" s="122"/>
      <c r="N360" s="16">
        <f t="shared" si="71"/>
        <v>0</v>
      </c>
      <c r="O360" s="16"/>
      <c r="P360" s="16">
        <f t="shared" si="72"/>
        <v>0</v>
      </c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7"/>
      <c r="DC360" s="17"/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7"/>
      <c r="DT360" s="17"/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  <c r="EJ360" s="17"/>
      <c r="EK360" s="17"/>
      <c r="EL360" s="17"/>
      <c r="EM360" s="17"/>
      <c r="EN360" s="17"/>
      <c r="EO360" s="17"/>
      <c r="EP360" s="17"/>
      <c r="EQ360" s="17"/>
      <c r="ER360" s="17"/>
      <c r="ES360" s="17"/>
      <c r="ET360" s="17"/>
      <c r="EU360" s="17"/>
      <c r="EV360" s="17"/>
      <c r="EW360" s="17"/>
      <c r="EX360" s="17"/>
      <c r="EY360" s="17"/>
      <c r="EZ360" s="17"/>
      <c r="FA360" s="17"/>
      <c r="FB360" s="17"/>
      <c r="FC360" s="17"/>
      <c r="FD360" s="17"/>
      <c r="FE360" s="17"/>
      <c r="FF360" s="17"/>
      <c r="FG360" s="17"/>
      <c r="FH360" s="17"/>
      <c r="FI360" s="17"/>
      <c r="FJ360" s="17"/>
      <c r="FK360" s="17"/>
      <c r="FL360" s="17"/>
      <c r="FM360" s="17"/>
      <c r="FN360" s="17"/>
      <c r="FO360" s="17"/>
      <c r="FP360" s="17"/>
      <c r="FQ360" s="17"/>
      <c r="FR360" s="17"/>
      <c r="FS360" s="17"/>
      <c r="FT360" s="17"/>
      <c r="FU360" s="17"/>
      <c r="FV360" s="17"/>
      <c r="FW360" s="17"/>
      <c r="FX360" s="17"/>
      <c r="FY360" s="17"/>
      <c r="FZ360" s="17"/>
      <c r="GA360" s="17"/>
      <c r="GB360" s="17"/>
      <c r="GC360" s="17"/>
      <c r="GD360" s="17"/>
      <c r="GE360" s="17"/>
      <c r="GF360" s="17"/>
      <c r="GG360" s="17"/>
      <c r="GH360" s="17"/>
      <c r="GI360" s="17"/>
      <c r="GJ360" s="17"/>
      <c r="GK360" s="17"/>
      <c r="GL360" s="17"/>
      <c r="GM360" s="17"/>
      <c r="GN360" s="17"/>
      <c r="GO360" s="17"/>
      <c r="GP360" s="17"/>
      <c r="GQ360" s="17"/>
      <c r="GR360" s="17"/>
      <c r="GS360" s="17"/>
      <c r="GT360" s="17"/>
      <c r="GU360" s="17"/>
      <c r="GV360" s="17"/>
      <c r="GW360" s="17"/>
      <c r="GX360" s="17"/>
      <c r="GY360" s="17"/>
      <c r="GZ360" s="17"/>
      <c r="HA360" s="17"/>
      <c r="HB360" s="17"/>
      <c r="HC360" s="17"/>
      <c r="HD360" s="17"/>
      <c r="HE360" s="17"/>
      <c r="HF360" s="17"/>
      <c r="HG360" s="17"/>
      <c r="HH360" s="17"/>
      <c r="HI360" s="17"/>
      <c r="HJ360" s="17"/>
      <c r="HK360" s="17"/>
      <c r="HL360" s="17"/>
      <c r="HM360" s="17"/>
      <c r="HN360" s="17"/>
      <c r="HO360" s="17"/>
      <c r="HP360" s="17"/>
      <c r="HQ360" s="17"/>
      <c r="HR360" s="17"/>
      <c r="HS360" s="17"/>
      <c r="HT360" s="17"/>
      <c r="HU360" s="17"/>
    </row>
    <row r="361" spans="2:229" s="18" customFormat="1" x14ac:dyDescent="0.2">
      <c r="B361" s="108" t="s">
        <v>1002</v>
      </c>
      <c r="C361" s="7" t="s">
        <v>179</v>
      </c>
      <c r="D361" s="107" t="s">
        <v>5</v>
      </c>
      <c r="E361" s="107">
        <v>2</v>
      </c>
      <c r="F361" s="107" t="s">
        <v>180</v>
      </c>
      <c r="G361" s="107" t="s">
        <v>22</v>
      </c>
      <c r="H361" s="15" t="s">
        <v>181</v>
      </c>
      <c r="I361" s="16">
        <v>1592.5</v>
      </c>
      <c r="J361" s="112">
        <f t="shared" si="73"/>
        <v>3185</v>
      </c>
      <c r="K361" s="16"/>
      <c r="L361" s="16">
        <f t="shared" si="70"/>
        <v>0</v>
      </c>
      <c r="M361" s="122"/>
      <c r="N361" s="16">
        <f t="shared" si="71"/>
        <v>0</v>
      </c>
      <c r="O361" s="16"/>
      <c r="P361" s="16">
        <f t="shared" si="72"/>
        <v>0</v>
      </c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7"/>
      <c r="BF361" s="17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7"/>
      <c r="CA361" s="17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7"/>
      <c r="DC361" s="17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7"/>
      <c r="DT361" s="17"/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  <c r="EJ361" s="17"/>
      <c r="EK361" s="17"/>
      <c r="EL361" s="17"/>
      <c r="EM361" s="17"/>
      <c r="EN361" s="17"/>
      <c r="EO361" s="17"/>
      <c r="EP361" s="17"/>
      <c r="EQ361" s="17"/>
      <c r="ER361" s="17"/>
      <c r="ES361" s="17"/>
      <c r="ET361" s="17"/>
      <c r="EU361" s="17"/>
      <c r="EV361" s="17"/>
      <c r="EW361" s="17"/>
      <c r="EX361" s="17"/>
      <c r="EY361" s="17"/>
      <c r="EZ361" s="17"/>
      <c r="FA361" s="17"/>
      <c r="FB361" s="17"/>
      <c r="FC361" s="17"/>
      <c r="FD361" s="17"/>
      <c r="FE361" s="17"/>
      <c r="FF361" s="17"/>
      <c r="FG361" s="17"/>
      <c r="FH361" s="17"/>
      <c r="FI361" s="17"/>
      <c r="FJ361" s="17"/>
      <c r="FK361" s="17"/>
      <c r="FL361" s="17"/>
      <c r="FM361" s="17"/>
      <c r="FN361" s="17"/>
      <c r="FO361" s="17"/>
      <c r="FP361" s="17"/>
      <c r="FQ361" s="17"/>
      <c r="FR361" s="17"/>
      <c r="FS361" s="17"/>
      <c r="FT361" s="17"/>
      <c r="FU361" s="17"/>
      <c r="FV361" s="17"/>
      <c r="FW361" s="17"/>
      <c r="FX361" s="17"/>
      <c r="FY361" s="17"/>
      <c r="FZ361" s="17"/>
      <c r="GA361" s="17"/>
      <c r="GB361" s="17"/>
      <c r="GC361" s="17"/>
      <c r="GD361" s="17"/>
      <c r="GE361" s="17"/>
      <c r="GF361" s="17"/>
      <c r="GG361" s="17"/>
      <c r="GH361" s="17"/>
      <c r="GI361" s="17"/>
      <c r="GJ361" s="17"/>
      <c r="GK361" s="17"/>
      <c r="GL361" s="17"/>
      <c r="GM361" s="17"/>
      <c r="GN361" s="17"/>
      <c r="GO361" s="17"/>
      <c r="GP361" s="17"/>
      <c r="GQ361" s="17"/>
      <c r="GR361" s="17"/>
      <c r="GS361" s="17"/>
      <c r="GT361" s="17"/>
      <c r="GU361" s="17"/>
      <c r="GV361" s="17"/>
      <c r="GW361" s="17"/>
      <c r="GX361" s="17"/>
      <c r="GY361" s="17"/>
      <c r="GZ361" s="17"/>
      <c r="HA361" s="17"/>
      <c r="HB361" s="17"/>
      <c r="HC361" s="17"/>
      <c r="HD361" s="17"/>
      <c r="HE361" s="17"/>
      <c r="HF361" s="17"/>
      <c r="HG361" s="17"/>
      <c r="HH361" s="17"/>
      <c r="HI361" s="17"/>
      <c r="HJ361" s="17"/>
      <c r="HK361" s="17"/>
      <c r="HL361" s="17"/>
      <c r="HM361" s="17"/>
      <c r="HN361" s="17"/>
      <c r="HO361" s="17"/>
      <c r="HP361" s="17"/>
      <c r="HQ361" s="17"/>
      <c r="HR361" s="17"/>
      <c r="HS361" s="17"/>
      <c r="HT361" s="17"/>
      <c r="HU361" s="17"/>
    </row>
    <row r="362" spans="2:229" s="18" customFormat="1" x14ac:dyDescent="0.2">
      <c r="B362" s="108" t="s">
        <v>1003</v>
      </c>
      <c r="C362" s="7" t="s">
        <v>182</v>
      </c>
      <c r="D362" s="107" t="s">
        <v>5</v>
      </c>
      <c r="E362" s="107">
        <v>3</v>
      </c>
      <c r="F362" s="107" t="s">
        <v>180</v>
      </c>
      <c r="G362" s="107" t="s">
        <v>22</v>
      </c>
      <c r="H362" s="15" t="s">
        <v>183</v>
      </c>
      <c r="I362" s="16">
        <v>1202.1099999999999</v>
      </c>
      <c r="J362" s="112">
        <f t="shared" si="73"/>
        <v>3606.33</v>
      </c>
      <c r="K362" s="16"/>
      <c r="L362" s="16">
        <f t="shared" si="70"/>
        <v>0</v>
      </c>
      <c r="M362" s="122"/>
      <c r="N362" s="16">
        <f t="shared" si="71"/>
        <v>0</v>
      </c>
      <c r="O362" s="16"/>
      <c r="P362" s="16">
        <f t="shared" si="72"/>
        <v>0</v>
      </c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7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7"/>
      <c r="CA362" s="17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7"/>
      <c r="DC362" s="17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7"/>
      <c r="DT362" s="17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  <c r="EJ362" s="17"/>
      <c r="EK362" s="17"/>
      <c r="EL362" s="17"/>
      <c r="EM362" s="17"/>
      <c r="EN362" s="17"/>
      <c r="EO362" s="17"/>
      <c r="EP362" s="17"/>
      <c r="EQ362" s="17"/>
      <c r="ER362" s="17"/>
      <c r="ES362" s="17"/>
      <c r="ET362" s="17"/>
      <c r="EU362" s="17"/>
      <c r="EV362" s="17"/>
      <c r="EW362" s="17"/>
      <c r="EX362" s="17"/>
      <c r="EY362" s="17"/>
      <c r="EZ362" s="17"/>
      <c r="FA362" s="17"/>
      <c r="FB362" s="17"/>
      <c r="FC362" s="17"/>
      <c r="FD362" s="17"/>
      <c r="FE362" s="17"/>
      <c r="FF362" s="17"/>
      <c r="FG362" s="17"/>
      <c r="FH362" s="17"/>
      <c r="FI362" s="17"/>
      <c r="FJ362" s="17"/>
      <c r="FK362" s="17"/>
      <c r="FL362" s="17"/>
      <c r="FM362" s="17"/>
      <c r="FN362" s="17"/>
      <c r="FO362" s="17"/>
      <c r="FP362" s="17"/>
      <c r="FQ362" s="17"/>
      <c r="FR362" s="17"/>
      <c r="FS362" s="17"/>
      <c r="FT362" s="17"/>
      <c r="FU362" s="17"/>
      <c r="FV362" s="17"/>
      <c r="FW362" s="17"/>
      <c r="FX362" s="17"/>
      <c r="FY362" s="17"/>
      <c r="FZ362" s="17"/>
      <c r="GA362" s="17"/>
      <c r="GB362" s="17"/>
      <c r="GC362" s="17"/>
      <c r="GD362" s="17"/>
      <c r="GE362" s="17"/>
      <c r="GF362" s="17"/>
      <c r="GG362" s="17"/>
      <c r="GH362" s="17"/>
      <c r="GI362" s="17"/>
      <c r="GJ362" s="17"/>
      <c r="GK362" s="17"/>
      <c r="GL362" s="17"/>
      <c r="GM362" s="17"/>
      <c r="GN362" s="17"/>
      <c r="GO362" s="17"/>
      <c r="GP362" s="17"/>
      <c r="GQ362" s="17"/>
      <c r="GR362" s="17"/>
      <c r="GS362" s="17"/>
      <c r="GT362" s="17"/>
      <c r="GU362" s="17"/>
      <c r="GV362" s="17"/>
      <c r="GW362" s="17"/>
      <c r="GX362" s="17"/>
      <c r="GY362" s="17"/>
      <c r="GZ362" s="17"/>
      <c r="HA362" s="17"/>
      <c r="HB362" s="17"/>
      <c r="HC362" s="17"/>
      <c r="HD362" s="17"/>
      <c r="HE362" s="17"/>
      <c r="HF362" s="17"/>
      <c r="HG362" s="17"/>
      <c r="HH362" s="17"/>
      <c r="HI362" s="17"/>
      <c r="HJ362" s="17"/>
      <c r="HK362" s="17"/>
      <c r="HL362" s="17"/>
      <c r="HM362" s="17"/>
      <c r="HN362" s="17"/>
      <c r="HO362" s="17"/>
      <c r="HP362" s="17"/>
      <c r="HQ362" s="17"/>
      <c r="HR362" s="17"/>
      <c r="HS362" s="17"/>
      <c r="HT362" s="17"/>
      <c r="HU362" s="17"/>
    </row>
    <row r="363" spans="2:229" s="18" customFormat="1" x14ac:dyDescent="0.2">
      <c r="B363" s="108" t="s">
        <v>1004</v>
      </c>
      <c r="C363" s="7" t="s">
        <v>184</v>
      </c>
      <c r="D363" s="107" t="s">
        <v>5</v>
      </c>
      <c r="E363" s="107">
        <v>5</v>
      </c>
      <c r="F363" s="107" t="s">
        <v>180</v>
      </c>
      <c r="G363" s="107" t="s">
        <v>22</v>
      </c>
      <c r="H363" s="15" t="s">
        <v>185</v>
      </c>
      <c r="I363" s="16">
        <v>68.31</v>
      </c>
      <c r="J363" s="112">
        <f t="shared" si="73"/>
        <v>341.55</v>
      </c>
      <c r="K363" s="16"/>
      <c r="L363" s="16">
        <f t="shared" si="70"/>
        <v>0</v>
      </c>
      <c r="M363" s="122"/>
      <c r="N363" s="16">
        <f t="shared" si="71"/>
        <v>0</v>
      </c>
      <c r="O363" s="16"/>
      <c r="P363" s="16">
        <f t="shared" si="72"/>
        <v>0</v>
      </c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7"/>
      <c r="BF363" s="17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7"/>
      <c r="CA363" s="17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7"/>
      <c r="DC363" s="17"/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7"/>
      <c r="DT363" s="17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  <c r="EJ363" s="17"/>
      <c r="EK363" s="17"/>
      <c r="EL363" s="17"/>
      <c r="EM363" s="17"/>
      <c r="EN363" s="17"/>
      <c r="EO363" s="17"/>
      <c r="EP363" s="17"/>
      <c r="EQ363" s="17"/>
      <c r="ER363" s="17"/>
      <c r="ES363" s="17"/>
      <c r="ET363" s="17"/>
      <c r="EU363" s="17"/>
      <c r="EV363" s="17"/>
      <c r="EW363" s="17"/>
      <c r="EX363" s="17"/>
      <c r="EY363" s="17"/>
      <c r="EZ363" s="17"/>
      <c r="FA363" s="17"/>
      <c r="FB363" s="17"/>
      <c r="FC363" s="17"/>
      <c r="FD363" s="17"/>
      <c r="FE363" s="17"/>
      <c r="FF363" s="17"/>
      <c r="FG363" s="17"/>
      <c r="FH363" s="17"/>
      <c r="FI363" s="17"/>
      <c r="FJ363" s="17"/>
      <c r="FK363" s="17"/>
      <c r="FL363" s="17"/>
      <c r="FM363" s="17"/>
      <c r="FN363" s="17"/>
      <c r="FO363" s="17"/>
      <c r="FP363" s="17"/>
      <c r="FQ363" s="17"/>
      <c r="FR363" s="17"/>
      <c r="FS363" s="17"/>
      <c r="FT363" s="17"/>
      <c r="FU363" s="17"/>
      <c r="FV363" s="17"/>
      <c r="FW363" s="17"/>
      <c r="FX363" s="17"/>
      <c r="FY363" s="17"/>
      <c r="FZ363" s="17"/>
      <c r="GA363" s="17"/>
      <c r="GB363" s="17"/>
      <c r="GC363" s="17"/>
      <c r="GD363" s="17"/>
      <c r="GE363" s="17"/>
      <c r="GF363" s="17"/>
      <c r="GG363" s="17"/>
      <c r="GH363" s="17"/>
      <c r="GI363" s="17"/>
      <c r="GJ363" s="17"/>
      <c r="GK363" s="17"/>
      <c r="GL363" s="17"/>
      <c r="GM363" s="17"/>
      <c r="GN363" s="17"/>
      <c r="GO363" s="17"/>
      <c r="GP363" s="17"/>
      <c r="GQ363" s="17"/>
      <c r="GR363" s="17"/>
      <c r="GS363" s="17"/>
      <c r="GT363" s="17"/>
      <c r="GU363" s="17"/>
      <c r="GV363" s="17"/>
      <c r="GW363" s="17"/>
      <c r="GX363" s="17"/>
      <c r="GY363" s="17"/>
      <c r="GZ363" s="17"/>
      <c r="HA363" s="17"/>
      <c r="HB363" s="17"/>
      <c r="HC363" s="17"/>
      <c r="HD363" s="17"/>
      <c r="HE363" s="17"/>
      <c r="HF363" s="17"/>
      <c r="HG363" s="17"/>
      <c r="HH363" s="17"/>
      <c r="HI363" s="17"/>
      <c r="HJ363" s="17"/>
      <c r="HK363" s="17"/>
      <c r="HL363" s="17"/>
      <c r="HM363" s="17"/>
      <c r="HN363" s="17"/>
      <c r="HO363" s="17"/>
      <c r="HP363" s="17"/>
      <c r="HQ363" s="17"/>
      <c r="HR363" s="17"/>
      <c r="HS363" s="17"/>
      <c r="HT363" s="17"/>
      <c r="HU363" s="17"/>
    </row>
    <row r="364" spans="2:229" s="18" customFormat="1" x14ac:dyDescent="0.2">
      <c r="B364" s="108" t="s">
        <v>1005</v>
      </c>
      <c r="C364" s="7" t="s">
        <v>186</v>
      </c>
      <c r="D364" s="107" t="s">
        <v>5</v>
      </c>
      <c r="E364" s="107">
        <v>5</v>
      </c>
      <c r="F364" s="107" t="s">
        <v>180</v>
      </c>
      <c r="G364" s="107" t="s">
        <v>22</v>
      </c>
      <c r="H364" s="15" t="s">
        <v>187</v>
      </c>
      <c r="I364" s="16">
        <v>118.08</v>
      </c>
      <c r="J364" s="112">
        <f t="shared" si="73"/>
        <v>590.4</v>
      </c>
      <c r="K364" s="16"/>
      <c r="L364" s="16">
        <f t="shared" si="70"/>
        <v>0</v>
      </c>
      <c r="M364" s="122"/>
      <c r="N364" s="16">
        <f t="shared" si="71"/>
        <v>0</v>
      </c>
      <c r="O364" s="16"/>
      <c r="P364" s="16">
        <f t="shared" si="72"/>
        <v>0</v>
      </c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7"/>
      <c r="BF364" s="17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7"/>
      <c r="CA364" s="17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7"/>
      <c r="DC364" s="17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7"/>
      <c r="DT364" s="17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  <c r="EJ364" s="17"/>
      <c r="EK364" s="17"/>
      <c r="EL364" s="17"/>
      <c r="EM364" s="17"/>
      <c r="EN364" s="17"/>
      <c r="EO364" s="17"/>
      <c r="EP364" s="17"/>
      <c r="EQ364" s="17"/>
      <c r="ER364" s="17"/>
      <c r="ES364" s="17"/>
      <c r="ET364" s="17"/>
      <c r="EU364" s="17"/>
      <c r="EV364" s="17"/>
      <c r="EW364" s="17"/>
      <c r="EX364" s="17"/>
      <c r="EY364" s="17"/>
      <c r="EZ364" s="17"/>
      <c r="FA364" s="17"/>
      <c r="FB364" s="17"/>
      <c r="FC364" s="17"/>
      <c r="FD364" s="17"/>
      <c r="FE364" s="17"/>
      <c r="FF364" s="17"/>
      <c r="FG364" s="17"/>
      <c r="FH364" s="17"/>
      <c r="FI364" s="17"/>
      <c r="FJ364" s="17"/>
      <c r="FK364" s="17"/>
      <c r="FL364" s="17"/>
      <c r="FM364" s="17"/>
      <c r="FN364" s="17"/>
      <c r="FO364" s="17"/>
      <c r="FP364" s="17"/>
      <c r="FQ364" s="17"/>
      <c r="FR364" s="17"/>
      <c r="FS364" s="17"/>
      <c r="FT364" s="17"/>
      <c r="FU364" s="17"/>
      <c r="FV364" s="17"/>
      <c r="FW364" s="17"/>
      <c r="FX364" s="17"/>
      <c r="FY364" s="17"/>
      <c r="FZ364" s="17"/>
      <c r="GA364" s="17"/>
      <c r="GB364" s="17"/>
      <c r="GC364" s="17"/>
      <c r="GD364" s="17"/>
      <c r="GE364" s="17"/>
      <c r="GF364" s="17"/>
      <c r="GG364" s="17"/>
      <c r="GH364" s="17"/>
      <c r="GI364" s="17"/>
      <c r="GJ364" s="17"/>
      <c r="GK364" s="17"/>
      <c r="GL364" s="17"/>
      <c r="GM364" s="17"/>
      <c r="GN364" s="17"/>
      <c r="GO364" s="17"/>
      <c r="GP364" s="17"/>
      <c r="GQ364" s="17"/>
      <c r="GR364" s="17"/>
      <c r="GS364" s="17"/>
      <c r="GT364" s="17"/>
      <c r="GU364" s="17"/>
      <c r="GV364" s="17"/>
      <c r="GW364" s="17"/>
      <c r="GX364" s="17"/>
      <c r="GY364" s="17"/>
      <c r="GZ364" s="17"/>
      <c r="HA364" s="17"/>
      <c r="HB364" s="17"/>
      <c r="HC364" s="17"/>
      <c r="HD364" s="17"/>
      <c r="HE364" s="17"/>
      <c r="HF364" s="17"/>
      <c r="HG364" s="17"/>
      <c r="HH364" s="17"/>
      <c r="HI364" s="17"/>
      <c r="HJ364" s="17"/>
      <c r="HK364" s="17"/>
      <c r="HL364" s="17"/>
      <c r="HM364" s="17"/>
      <c r="HN364" s="17"/>
      <c r="HO364" s="17"/>
      <c r="HP364" s="17"/>
      <c r="HQ364" s="17"/>
      <c r="HR364" s="17"/>
      <c r="HS364" s="17"/>
      <c r="HT364" s="17"/>
      <c r="HU364" s="17"/>
    </row>
    <row r="365" spans="2:229" s="18" customFormat="1" x14ac:dyDescent="0.2">
      <c r="B365" s="108" t="s">
        <v>1006</v>
      </c>
      <c r="C365" s="7" t="s">
        <v>188</v>
      </c>
      <c r="D365" s="107" t="s">
        <v>5</v>
      </c>
      <c r="E365" s="107">
        <v>2</v>
      </c>
      <c r="F365" s="107" t="s">
        <v>180</v>
      </c>
      <c r="G365" s="107" t="s">
        <v>22</v>
      </c>
      <c r="H365" s="15" t="s">
        <v>189</v>
      </c>
      <c r="I365" s="16">
        <v>362.79</v>
      </c>
      <c r="J365" s="112">
        <f t="shared" si="73"/>
        <v>725.58</v>
      </c>
      <c r="K365" s="16"/>
      <c r="L365" s="16">
        <f t="shared" si="70"/>
        <v>0</v>
      </c>
      <c r="M365" s="122"/>
      <c r="N365" s="16">
        <f t="shared" si="71"/>
        <v>0</v>
      </c>
      <c r="O365" s="16"/>
      <c r="P365" s="16">
        <f t="shared" si="72"/>
        <v>0</v>
      </c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7"/>
      <c r="BF365" s="17"/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7"/>
      <c r="CA365" s="17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7"/>
      <c r="DC365" s="17"/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7"/>
      <c r="DT365" s="17"/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  <c r="EJ365" s="17"/>
      <c r="EK365" s="17"/>
      <c r="EL365" s="17"/>
      <c r="EM365" s="17"/>
      <c r="EN365" s="17"/>
      <c r="EO365" s="17"/>
      <c r="EP365" s="17"/>
      <c r="EQ365" s="17"/>
      <c r="ER365" s="17"/>
      <c r="ES365" s="17"/>
      <c r="ET365" s="17"/>
      <c r="EU365" s="17"/>
      <c r="EV365" s="17"/>
      <c r="EW365" s="17"/>
      <c r="EX365" s="17"/>
      <c r="EY365" s="17"/>
      <c r="EZ365" s="17"/>
      <c r="FA365" s="17"/>
      <c r="FB365" s="17"/>
      <c r="FC365" s="17"/>
      <c r="FD365" s="17"/>
      <c r="FE365" s="17"/>
      <c r="FF365" s="17"/>
      <c r="FG365" s="17"/>
      <c r="FH365" s="17"/>
      <c r="FI365" s="17"/>
      <c r="FJ365" s="17"/>
      <c r="FK365" s="17"/>
      <c r="FL365" s="17"/>
      <c r="FM365" s="17"/>
      <c r="FN365" s="17"/>
      <c r="FO365" s="17"/>
      <c r="FP365" s="17"/>
      <c r="FQ365" s="17"/>
      <c r="FR365" s="17"/>
      <c r="FS365" s="17"/>
      <c r="FT365" s="17"/>
      <c r="FU365" s="17"/>
      <c r="FV365" s="17"/>
      <c r="FW365" s="17"/>
      <c r="FX365" s="17"/>
      <c r="FY365" s="17"/>
      <c r="FZ365" s="17"/>
      <c r="GA365" s="17"/>
      <c r="GB365" s="17"/>
      <c r="GC365" s="17"/>
      <c r="GD365" s="17"/>
      <c r="GE365" s="17"/>
      <c r="GF365" s="17"/>
      <c r="GG365" s="17"/>
      <c r="GH365" s="17"/>
      <c r="GI365" s="17"/>
      <c r="GJ365" s="17"/>
      <c r="GK365" s="17"/>
      <c r="GL365" s="17"/>
      <c r="GM365" s="17"/>
      <c r="GN365" s="17"/>
      <c r="GO365" s="17"/>
      <c r="GP365" s="17"/>
      <c r="GQ365" s="17"/>
      <c r="GR365" s="17"/>
      <c r="GS365" s="17"/>
      <c r="GT365" s="17"/>
      <c r="GU365" s="17"/>
      <c r="GV365" s="17"/>
      <c r="GW365" s="17"/>
      <c r="GX365" s="17"/>
      <c r="GY365" s="17"/>
      <c r="GZ365" s="17"/>
      <c r="HA365" s="17"/>
      <c r="HB365" s="17"/>
      <c r="HC365" s="17"/>
      <c r="HD365" s="17"/>
      <c r="HE365" s="17"/>
      <c r="HF365" s="17"/>
      <c r="HG365" s="17"/>
      <c r="HH365" s="17"/>
      <c r="HI365" s="17"/>
      <c r="HJ365" s="17"/>
      <c r="HK365" s="17"/>
      <c r="HL365" s="17"/>
      <c r="HM365" s="17"/>
      <c r="HN365" s="17"/>
      <c r="HO365" s="17"/>
      <c r="HP365" s="17"/>
      <c r="HQ365" s="17"/>
      <c r="HR365" s="17"/>
      <c r="HS365" s="17"/>
      <c r="HT365" s="17"/>
      <c r="HU365" s="17"/>
    </row>
    <row r="366" spans="2:229" s="18" customFormat="1" ht="22.5" x14ac:dyDescent="0.2">
      <c r="B366" s="108" t="s">
        <v>1007</v>
      </c>
      <c r="C366" s="7" t="s">
        <v>190</v>
      </c>
      <c r="D366" s="107" t="s">
        <v>5</v>
      </c>
      <c r="E366" s="107">
        <v>172</v>
      </c>
      <c r="F366" s="107" t="s">
        <v>153</v>
      </c>
      <c r="G366" s="107" t="s">
        <v>22</v>
      </c>
      <c r="H366" s="15" t="s">
        <v>191</v>
      </c>
      <c r="I366" s="16">
        <v>13.37</v>
      </c>
      <c r="J366" s="112">
        <f t="shared" si="73"/>
        <v>2299.64</v>
      </c>
      <c r="K366" s="16"/>
      <c r="L366" s="16">
        <f t="shared" si="70"/>
        <v>0</v>
      </c>
      <c r="M366" s="122"/>
      <c r="N366" s="16">
        <f t="shared" si="71"/>
        <v>0</v>
      </c>
      <c r="O366" s="16"/>
      <c r="P366" s="16">
        <f t="shared" si="72"/>
        <v>0</v>
      </c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7"/>
      <c r="BF366" s="17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7"/>
      <c r="CA366" s="17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7"/>
      <c r="DC366" s="17"/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7"/>
      <c r="DT366" s="17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  <c r="EJ366" s="17"/>
      <c r="EK366" s="17"/>
      <c r="EL366" s="17"/>
      <c r="EM366" s="17"/>
      <c r="EN366" s="17"/>
      <c r="EO366" s="17"/>
      <c r="EP366" s="17"/>
      <c r="EQ366" s="17"/>
      <c r="ER366" s="17"/>
      <c r="ES366" s="17"/>
      <c r="ET366" s="17"/>
      <c r="EU366" s="17"/>
      <c r="EV366" s="17"/>
      <c r="EW366" s="17"/>
      <c r="EX366" s="17"/>
      <c r="EY366" s="17"/>
      <c r="EZ366" s="17"/>
      <c r="FA366" s="17"/>
      <c r="FB366" s="17"/>
      <c r="FC366" s="17"/>
      <c r="FD366" s="17"/>
      <c r="FE366" s="17"/>
      <c r="FF366" s="17"/>
      <c r="FG366" s="17"/>
      <c r="FH366" s="17"/>
      <c r="FI366" s="17"/>
      <c r="FJ366" s="17"/>
      <c r="FK366" s="17"/>
      <c r="FL366" s="17"/>
      <c r="FM366" s="17"/>
      <c r="FN366" s="17"/>
      <c r="FO366" s="17"/>
      <c r="FP366" s="17"/>
      <c r="FQ366" s="17"/>
      <c r="FR366" s="17"/>
      <c r="FS366" s="17"/>
      <c r="FT366" s="17"/>
      <c r="FU366" s="17"/>
      <c r="FV366" s="17"/>
      <c r="FW366" s="17"/>
      <c r="FX366" s="17"/>
      <c r="FY366" s="17"/>
      <c r="FZ366" s="17"/>
      <c r="GA366" s="17"/>
      <c r="GB366" s="17"/>
      <c r="GC366" s="17"/>
      <c r="GD366" s="17"/>
      <c r="GE366" s="17"/>
      <c r="GF366" s="17"/>
      <c r="GG366" s="17"/>
      <c r="GH366" s="17"/>
      <c r="GI366" s="17"/>
      <c r="GJ366" s="17"/>
      <c r="GK366" s="17"/>
      <c r="GL366" s="17"/>
      <c r="GM366" s="17"/>
      <c r="GN366" s="17"/>
      <c r="GO366" s="17"/>
      <c r="GP366" s="17"/>
      <c r="GQ366" s="17"/>
      <c r="GR366" s="17"/>
      <c r="GS366" s="17"/>
      <c r="GT366" s="17"/>
      <c r="GU366" s="17"/>
      <c r="GV366" s="17"/>
      <c r="GW366" s="17"/>
      <c r="GX366" s="17"/>
      <c r="GY366" s="17"/>
      <c r="GZ366" s="17"/>
      <c r="HA366" s="17"/>
      <c r="HB366" s="17"/>
      <c r="HC366" s="17"/>
      <c r="HD366" s="17"/>
      <c r="HE366" s="17"/>
      <c r="HF366" s="17"/>
      <c r="HG366" s="17"/>
      <c r="HH366" s="17"/>
      <c r="HI366" s="17"/>
      <c r="HJ366" s="17"/>
      <c r="HK366" s="17"/>
      <c r="HL366" s="17"/>
      <c r="HM366" s="17"/>
      <c r="HN366" s="17"/>
      <c r="HO366" s="17"/>
      <c r="HP366" s="17"/>
      <c r="HQ366" s="17"/>
      <c r="HR366" s="17"/>
      <c r="HS366" s="17"/>
      <c r="HT366" s="17"/>
      <c r="HU366" s="17"/>
    </row>
    <row r="367" spans="2:229" s="18" customFormat="1" ht="22.5" x14ac:dyDescent="0.2">
      <c r="B367" s="108" t="s">
        <v>1008</v>
      </c>
      <c r="C367" s="7" t="s">
        <v>192</v>
      </c>
      <c r="D367" s="107" t="s">
        <v>5</v>
      </c>
      <c r="E367" s="107">
        <v>3</v>
      </c>
      <c r="F367" s="107" t="s">
        <v>153</v>
      </c>
      <c r="G367" s="107" t="s">
        <v>1104</v>
      </c>
      <c r="H367" s="15" t="s">
        <v>1106</v>
      </c>
      <c r="I367" s="16">
        <v>499</v>
      </c>
      <c r="J367" s="112">
        <f t="shared" si="73"/>
        <v>1497</v>
      </c>
      <c r="K367" s="16"/>
      <c r="L367" s="16">
        <f t="shared" si="70"/>
        <v>0</v>
      </c>
      <c r="M367" s="122"/>
      <c r="N367" s="16">
        <f t="shared" si="71"/>
        <v>0</v>
      </c>
      <c r="O367" s="16"/>
      <c r="P367" s="16">
        <f t="shared" si="72"/>
        <v>0</v>
      </c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7"/>
      <c r="DC367" s="17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7"/>
      <c r="DT367" s="17"/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  <c r="EJ367" s="17"/>
      <c r="EK367" s="17"/>
      <c r="EL367" s="17"/>
      <c r="EM367" s="17"/>
      <c r="EN367" s="17"/>
      <c r="EO367" s="17"/>
      <c r="EP367" s="17"/>
      <c r="EQ367" s="17"/>
      <c r="ER367" s="17"/>
      <c r="ES367" s="17"/>
      <c r="ET367" s="17"/>
      <c r="EU367" s="17"/>
      <c r="EV367" s="17"/>
      <c r="EW367" s="17"/>
      <c r="EX367" s="17"/>
      <c r="EY367" s="17"/>
      <c r="EZ367" s="17"/>
      <c r="FA367" s="17"/>
      <c r="FB367" s="17"/>
      <c r="FC367" s="17"/>
      <c r="FD367" s="17"/>
      <c r="FE367" s="17"/>
      <c r="FF367" s="17"/>
      <c r="FG367" s="17"/>
      <c r="FH367" s="17"/>
      <c r="FI367" s="17"/>
      <c r="FJ367" s="17"/>
      <c r="FK367" s="17"/>
      <c r="FL367" s="17"/>
      <c r="FM367" s="17"/>
      <c r="FN367" s="17"/>
      <c r="FO367" s="17"/>
      <c r="FP367" s="17"/>
      <c r="FQ367" s="17"/>
      <c r="FR367" s="17"/>
      <c r="FS367" s="17"/>
      <c r="FT367" s="17"/>
      <c r="FU367" s="17"/>
      <c r="FV367" s="17"/>
      <c r="FW367" s="17"/>
      <c r="FX367" s="17"/>
      <c r="FY367" s="17"/>
      <c r="FZ367" s="17"/>
      <c r="GA367" s="17"/>
      <c r="GB367" s="17"/>
      <c r="GC367" s="17"/>
      <c r="GD367" s="17"/>
      <c r="GE367" s="17"/>
      <c r="GF367" s="17"/>
      <c r="GG367" s="17"/>
      <c r="GH367" s="17"/>
      <c r="GI367" s="17"/>
      <c r="GJ367" s="17"/>
      <c r="GK367" s="17"/>
      <c r="GL367" s="17"/>
      <c r="GM367" s="17"/>
      <c r="GN367" s="17"/>
      <c r="GO367" s="17"/>
      <c r="GP367" s="17"/>
      <c r="GQ367" s="17"/>
      <c r="GR367" s="17"/>
      <c r="GS367" s="17"/>
      <c r="GT367" s="17"/>
      <c r="GU367" s="17"/>
      <c r="GV367" s="17"/>
      <c r="GW367" s="17"/>
      <c r="GX367" s="17"/>
      <c r="GY367" s="17"/>
      <c r="GZ367" s="17"/>
      <c r="HA367" s="17"/>
      <c r="HB367" s="17"/>
      <c r="HC367" s="17"/>
      <c r="HD367" s="17"/>
      <c r="HE367" s="17"/>
      <c r="HF367" s="17"/>
      <c r="HG367" s="17"/>
      <c r="HH367" s="17"/>
      <c r="HI367" s="17"/>
      <c r="HJ367" s="17"/>
      <c r="HK367" s="17"/>
      <c r="HL367" s="17"/>
      <c r="HM367" s="17"/>
      <c r="HN367" s="17"/>
      <c r="HO367" s="17"/>
      <c r="HP367" s="17"/>
      <c r="HQ367" s="17"/>
      <c r="HR367" s="17"/>
      <c r="HS367" s="17"/>
      <c r="HT367" s="17"/>
      <c r="HU367" s="17"/>
    </row>
    <row r="368" spans="2:229" s="18" customFormat="1" ht="22.5" x14ac:dyDescent="0.2">
      <c r="B368" s="108" t="s">
        <v>1009</v>
      </c>
      <c r="C368" s="7" t="s">
        <v>193</v>
      </c>
      <c r="D368" s="107" t="s">
        <v>5</v>
      </c>
      <c r="E368" s="107">
        <v>13</v>
      </c>
      <c r="F368" s="107" t="s">
        <v>153</v>
      </c>
      <c r="G368" s="107" t="s">
        <v>1104</v>
      </c>
      <c r="H368" s="15" t="s">
        <v>1107</v>
      </c>
      <c r="I368" s="16">
        <v>204.7</v>
      </c>
      <c r="J368" s="112">
        <f t="shared" si="73"/>
        <v>2661.1</v>
      </c>
      <c r="K368" s="16"/>
      <c r="L368" s="16">
        <f t="shared" si="70"/>
        <v>0</v>
      </c>
      <c r="M368" s="122"/>
      <c r="N368" s="16">
        <f t="shared" si="71"/>
        <v>0</v>
      </c>
      <c r="O368" s="16"/>
      <c r="P368" s="16">
        <f t="shared" si="72"/>
        <v>0</v>
      </c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7"/>
      <c r="DC368" s="17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7"/>
      <c r="DT368" s="17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  <c r="EJ368" s="17"/>
      <c r="EK368" s="17"/>
      <c r="EL368" s="17"/>
      <c r="EM368" s="17"/>
      <c r="EN368" s="17"/>
      <c r="EO368" s="17"/>
      <c r="EP368" s="17"/>
      <c r="EQ368" s="17"/>
      <c r="ER368" s="17"/>
      <c r="ES368" s="17"/>
      <c r="ET368" s="17"/>
      <c r="EU368" s="17"/>
      <c r="EV368" s="17"/>
      <c r="EW368" s="17"/>
      <c r="EX368" s="17"/>
      <c r="EY368" s="17"/>
      <c r="EZ368" s="17"/>
      <c r="FA368" s="17"/>
      <c r="FB368" s="17"/>
      <c r="FC368" s="17"/>
      <c r="FD368" s="17"/>
      <c r="FE368" s="17"/>
      <c r="FF368" s="17"/>
      <c r="FG368" s="17"/>
      <c r="FH368" s="17"/>
      <c r="FI368" s="17"/>
      <c r="FJ368" s="17"/>
      <c r="FK368" s="17"/>
      <c r="FL368" s="17"/>
      <c r="FM368" s="17"/>
      <c r="FN368" s="17"/>
      <c r="FO368" s="17"/>
      <c r="FP368" s="17"/>
      <c r="FQ368" s="17"/>
      <c r="FR368" s="17"/>
      <c r="FS368" s="17"/>
      <c r="FT368" s="17"/>
      <c r="FU368" s="17"/>
      <c r="FV368" s="17"/>
      <c r="FW368" s="17"/>
      <c r="FX368" s="17"/>
      <c r="FY368" s="17"/>
      <c r="FZ368" s="17"/>
      <c r="GA368" s="17"/>
      <c r="GB368" s="17"/>
      <c r="GC368" s="17"/>
      <c r="GD368" s="17"/>
      <c r="GE368" s="17"/>
      <c r="GF368" s="17"/>
      <c r="GG368" s="17"/>
      <c r="GH368" s="17"/>
      <c r="GI368" s="17"/>
      <c r="GJ368" s="17"/>
      <c r="GK368" s="17"/>
      <c r="GL368" s="17"/>
      <c r="GM368" s="17"/>
      <c r="GN368" s="17"/>
      <c r="GO368" s="17"/>
      <c r="GP368" s="17"/>
      <c r="GQ368" s="17"/>
      <c r="GR368" s="17"/>
      <c r="GS368" s="17"/>
      <c r="GT368" s="17"/>
      <c r="GU368" s="17"/>
      <c r="GV368" s="17"/>
      <c r="GW368" s="17"/>
      <c r="GX368" s="17"/>
      <c r="GY368" s="17"/>
      <c r="GZ368" s="17"/>
      <c r="HA368" s="17"/>
      <c r="HB368" s="17"/>
      <c r="HC368" s="17"/>
      <c r="HD368" s="17"/>
      <c r="HE368" s="17"/>
      <c r="HF368" s="17"/>
      <c r="HG368" s="17"/>
      <c r="HH368" s="17"/>
      <c r="HI368" s="17"/>
      <c r="HJ368" s="17"/>
      <c r="HK368" s="17"/>
      <c r="HL368" s="17"/>
      <c r="HM368" s="17"/>
      <c r="HN368" s="17"/>
      <c r="HO368" s="17"/>
      <c r="HP368" s="17"/>
      <c r="HQ368" s="17"/>
      <c r="HR368" s="17"/>
      <c r="HS368" s="17"/>
      <c r="HT368" s="17"/>
      <c r="HU368" s="17"/>
    </row>
    <row r="369" spans="2:229" s="18" customFormat="1" x14ac:dyDescent="0.2">
      <c r="B369" s="108" t="s">
        <v>1010</v>
      </c>
      <c r="C369" s="7" t="s">
        <v>194</v>
      </c>
      <c r="D369" s="107" t="s">
        <v>5</v>
      </c>
      <c r="E369" s="107">
        <v>110</v>
      </c>
      <c r="F369" s="107" t="s">
        <v>180</v>
      </c>
      <c r="G369" s="107" t="s">
        <v>22</v>
      </c>
      <c r="H369" s="15" t="s">
        <v>195</v>
      </c>
      <c r="I369" s="16">
        <v>66.290000000000006</v>
      </c>
      <c r="J369" s="112">
        <f t="shared" si="73"/>
        <v>7291.9000000000005</v>
      </c>
      <c r="K369" s="16"/>
      <c r="L369" s="16">
        <f t="shared" si="70"/>
        <v>0</v>
      </c>
      <c r="M369" s="122"/>
      <c r="N369" s="16">
        <f t="shared" si="71"/>
        <v>0</v>
      </c>
      <c r="O369" s="16"/>
      <c r="P369" s="16">
        <f t="shared" si="72"/>
        <v>0</v>
      </c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7"/>
      <c r="BF369" s="17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7"/>
      <c r="CA369" s="17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7"/>
      <c r="DC369" s="17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7"/>
      <c r="DT369" s="17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  <c r="EJ369" s="17"/>
      <c r="EK369" s="17"/>
      <c r="EL369" s="17"/>
      <c r="EM369" s="17"/>
      <c r="EN369" s="17"/>
      <c r="EO369" s="17"/>
      <c r="EP369" s="17"/>
      <c r="EQ369" s="17"/>
      <c r="ER369" s="17"/>
      <c r="ES369" s="17"/>
      <c r="ET369" s="17"/>
      <c r="EU369" s="17"/>
      <c r="EV369" s="17"/>
      <c r="EW369" s="17"/>
      <c r="EX369" s="17"/>
      <c r="EY369" s="17"/>
      <c r="EZ369" s="17"/>
      <c r="FA369" s="17"/>
      <c r="FB369" s="17"/>
      <c r="FC369" s="17"/>
      <c r="FD369" s="17"/>
      <c r="FE369" s="17"/>
      <c r="FF369" s="17"/>
      <c r="FG369" s="17"/>
      <c r="FH369" s="17"/>
      <c r="FI369" s="17"/>
      <c r="FJ369" s="17"/>
      <c r="FK369" s="17"/>
      <c r="FL369" s="17"/>
      <c r="FM369" s="17"/>
      <c r="FN369" s="17"/>
      <c r="FO369" s="17"/>
      <c r="FP369" s="17"/>
      <c r="FQ369" s="17"/>
      <c r="FR369" s="17"/>
      <c r="FS369" s="17"/>
      <c r="FT369" s="17"/>
      <c r="FU369" s="17"/>
      <c r="FV369" s="17"/>
      <c r="FW369" s="17"/>
      <c r="FX369" s="17"/>
      <c r="FY369" s="17"/>
      <c r="FZ369" s="17"/>
      <c r="GA369" s="17"/>
      <c r="GB369" s="17"/>
      <c r="GC369" s="17"/>
      <c r="GD369" s="17"/>
      <c r="GE369" s="17"/>
      <c r="GF369" s="17"/>
      <c r="GG369" s="17"/>
      <c r="GH369" s="17"/>
      <c r="GI369" s="17"/>
      <c r="GJ369" s="17"/>
      <c r="GK369" s="17"/>
      <c r="GL369" s="17"/>
      <c r="GM369" s="17"/>
      <c r="GN369" s="17"/>
      <c r="GO369" s="17"/>
      <c r="GP369" s="17"/>
      <c r="GQ369" s="17"/>
      <c r="GR369" s="17"/>
      <c r="GS369" s="17"/>
      <c r="GT369" s="17"/>
      <c r="GU369" s="17"/>
      <c r="GV369" s="17"/>
      <c r="GW369" s="17"/>
      <c r="GX369" s="17"/>
      <c r="GY369" s="17"/>
      <c r="GZ369" s="17"/>
      <c r="HA369" s="17"/>
      <c r="HB369" s="17"/>
      <c r="HC369" s="17"/>
      <c r="HD369" s="17"/>
      <c r="HE369" s="17"/>
      <c r="HF369" s="17"/>
      <c r="HG369" s="17"/>
      <c r="HH369" s="17"/>
      <c r="HI369" s="17"/>
      <c r="HJ369" s="17"/>
      <c r="HK369" s="17"/>
      <c r="HL369" s="17"/>
      <c r="HM369" s="17"/>
      <c r="HN369" s="17"/>
      <c r="HO369" s="17"/>
      <c r="HP369" s="17"/>
      <c r="HQ369" s="17"/>
      <c r="HR369" s="17"/>
      <c r="HS369" s="17"/>
      <c r="HT369" s="17"/>
      <c r="HU369" s="17"/>
    </row>
    <row r="370" spans="2:229" s="18" customFormat="1" x14ac:dyDescent="0.2">
      <c r="B370" s="108" t="s">
        <v>1011</v>
      </c>
      <c r="C370" s="7" t="s">
        <v>196</v>
      </c>
      <c r="D370" s="107" t="s">
        <v>5</v>
      </c>
      <c r="E370" s="107">
        <v>20</v>
      </c>
      <c r="F370" s="107" t="s">
        <v>153</v>
      </c>
      <c r="G370" s="107" t="s">
        <v>22</v>
      </c>
      <c r="H370" s="15" t="s">
        <v>197</v>
      </c>
      <c r="I370" s="16">
        <v>23.92</v>
      </c>
      <c r="J370" s="112">
        <f t="shared" si="73"/>
        <v>478.40000000000003</v>
      </c>
      <c r="K370" s="16"/>
      <c r="L370" s="16">
        <f t="shared" si="70"/>
        <v>0</v>
      </c>
      <c r="M370" s="122"/>
      <c r="N370" s="16">
        <f t="shared" si="71"/>
        <v>0</v>
      </c>
      <c r="O370" s="16"/>
      <c r="P370" s="16">
        <f t="shared" si="72"/>
        <v>0</v>
      </c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7"/>
      <c r="BF370" s="17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7"/>
      <c r="CA370" s="17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7"/>
      <c r="DC370" s="17"/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7"/>
      <c r="DT370" s="17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  <c r="EJ370" s="17"/>
      <c r="EK370" s="17"/>
      <c r="EL370" s="17"/>
      <c r="EM370" s="17"/>
      <c r="EN370" s="17"/>
      <c r="EO370" s="17"/>
      <c r="EP370" s="17"/>
      <c r="EQ370" s="17"/>
      <c r="ER370" s="17"/>
      <c r="ES370" s="17"/>
      <c r="ET370" s="17"/>
      <c r="EU370" s="17"/>
      <c r="EV370" s="17"/>
      <c r="EW370" s="17"/>
      <c r="EX370" s="17"/>
      <c r="EY370" s="17"/>
      <c r="EZ370" s="17"/>
      <c r="FA370" s="17"/>
      <c r="FB370" s="17"/>
      <c r="FC370" s="17"/>
      <c r="FD370" s="17"/>
      <c r="FE370" s="17"/>
      <c r="FF370" s="17"/>
      <c r="FG370" s="17"/>
      <c r="FH370" s="17"/>
      <c r="FI370" s="17"/>
      <c r="FJ370" s="17"/>
      <c r="FK370" s="17"/>
      <c r="FL370" s="17"/>
      <c r="FM370" s="17"/>
      <c r="FN370" s="17"/>
      <c r="FO370" s="17"/>
      <c r="FP370" s="17"/>
      <c r="FQ370" s="17"/>
      <c r="FR370" s="17"/>
      <c r="FS370" s="17"/>
      <c r="FT370" s="17"/>
      <c r="FU370" s="17"/>
      <c r="FV370" s="17"/>
      <c r="FW370" s="17"/>
      <c r="FX370" s="17"/>
      <c r="FY370" s="17"/>
      <c r="FZ370" s="17"/>
      <c r="GA370" s="17"/>
      <c r="GB370" s="17"/>
      <c r="GC370" s="17"/>
      <c r="GD370" s="17"/>
      <c r="GE370" s="17"/>
      <c r="GF370" s="17"/>
      <c r="GG370" s="17"/>
      <c r="GH370" s="17"/>
      <c r="GI370" s="17"/>
      <c r="GJ370" s="17"/>
      <c r="GK370" s="17"/>
      <c r="GL370" s="17"/>
      <c r="GM370" s="17"/>
      <c r="GN370" s="17"/>
      <c r="GO370" s="17"/>
      <c r="GP370" s="17"/>
      <c r="GQ370" s="17"/>
      <c r="GR370" s="17"/>
      <c r="GS370" s="17"/>
      <c r="GT370" s="17"/>
      <c r="GU370" s="17"/>
      <c r="GV370" s="17"/>
      <c r="GW370" s="17"/>
      <c r="GX370" s="17"/>
      <c r="GY370" s="17"/>
      <c r="GZ370" s="17"/>
      <c r="HA370" s="17"/>
      <c r="HB370" s="17"/>
      <c r="HC370" s="17"/>
      <c r="HD370" s="17"/>
      <c r="HE370" s="17"/>
      <c r="HF370" s="17"/>
      <c r="HG370" s="17"/>
      <c r="HH370" s="17"/>
      <c r="HI370" s="17"/>
      <c r="HJ370" s="17"/>
      <c r="HK370" s="17"/>
      <c r="HL370" s="17"/>
      <c r="HM370" s="17"/>
      <c r="HN370" s="17"/>
      <c r="HO370" s="17"/>
      <c r="HP370" s="17"/>
      <c r="HQ370" s="17"/>
      <c r="HR370" s="17"/>
      <c r="HS370" s="17"/>
      <c r="HT370" s="17"/>
      <c r="HU370" s="17"/>
    </row>
    <row r="371" spans="2:229" s="18" customFormat="1" ht="22.5" x14ac:dyDescent="0.2">
      <c r="B371" s="108" t="s">
        <v>1012</v>
      </c>
      <c r="C371" s="7" t="s">
        <v>198</v>
      </c>
      <c r="D371" s="107" t="s">
        <v>5</v>
      </c>
      <c r="E371" s="107">
        <v>140</v>
      </c>
      <c r="F371" s="107" t="s">
        <v>153</v>
      </c>
      <c r="G371" s="107" t="s">
        <v>22</v>
      </c>
      <c r="H371" s="15" t="s">
        <v>199</v>
      </c>
      <c r="I371" s="16">
        <v>6.82</v>
      </c>
      <c r="J371" s="112">
        <f t="shared" si="73"/>
        <v>954.80000000000007</v>
      </c>
      <c r="K371" s="16"/>
      <c r="L371" s="16">
        <f t="shared" si="70"/>
        <v>0</v>
      </c>
      <c r="M371" s="122"/>
      <c r="N371" s="16">
        <f t="shared" si="71"/>
        <v>0</v>
      </c>
      <c r="O371" s="16"/>
      <c r="P371" s="16">
        <f t="shared" si="72"/>
        <v>0</v>
      </c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7"/>
      <c r="BC371" s="17"/>
      <c r="BD371" s="17"/>
      <c r="BE371" s="17"/>
      <c r="BF371" s="17"/>
      <c r="BG371" s="17"/>
      <c r="BH371" s="17"/>
      <c r="BI371" s="17"/>
      <c r="BJ371" s="17"/>
      <c r="BK371" s="17"/>
      <c r="BL371" s="17"/>
      <c r="BM371" s="17"/>
      <c r="BN371" s="17"/>
      <c r="BO371" s="17"/>
      <c r="BP371" s="17"/>
      <c r="BQ371" s="17"/>
      <c r="BR371" s="17"/>
      <c r="BS371" s="17"/>
      <c r="BT371" s="17"/>
      <c r="BU371" s="17"/>
      <c r="BV371" s="17"/>
      <c r="BW371" s="17"/>
      <c r="BX371" s="17"/>
      <c r="BY371" s="17"/>
      <c r="BZ371" s="17"/>
      <c r="CA371" s="17"/>
      <c r="CB371" s="17"/>
      <c r="CC371" s="17"/>
      <c r="CD371" s="17"/>
      <c r="CE371" s="17"/>
      <c r="CF371" s="17"/>
      <c r="CG371" s="17"/>
      <c r="CH371" s="17"/>
      <c r="CI371" s="17"/>
      <c r="CJ371" s="17"/>
      <c r="CK371" s="17"/>
      <c r="CL371" s="17"/>
      <c r="CM371" s="17"/>
      <c r="CN371" s="17"/>
      <c r="CO371" s="17"/>
      <c r="CP371" s="17"/>
      <c r="CQ371" s="17"/>
      <c r="CR371" s="17"/>
      <c r="CS371" s="17"/>
      <c r="CT371" s="17"/>
      <c r="CU371" s="17"/>
      <c r="CV371" s="17"/>
      <c r="CW371" s="17"/>
      <c r="CX371" s="17"/>
      <c r="CY371" s="17"/>
      <c r="CZ371" s="17"/>
      <c r="DA371" s="17"/>
      <c r="DB371" s="17"/>
      <c r="DC371" s="17"/>
      <c r="DD371" s="17"/>
      <c r="DE371" s="17"/>
      <c r="DF371" s="17"/>
      <c r="DG371" s="17"/>
      <c r="DH371" s="17"/>
      <c r="DI371" s="17"/>
      <c r="DJ371" s="17"/>
      <c r="DK371" s="17"/>
      <c r="DL371" s="17"/>
      <c r="DM371" s="17"/>
      <c r="DN371" s="17"/>
      <c r="DO371" s="17"/>
      <c r="DP371" s="17"/>
      <c r="DQ371" s="17"/>
      <c r="DR371" s="17"/>
      <c r="DS371" s="17"/>
      <c r="DT371" s="17"/>
      <c r="DU371" s="17"/>
      <c r="DV371" s="17"/>
      <c r="DW371" s="17"/>
      <c r="DX371" s="17"/>
      <c r="DY371" s="17"/>
      <c r="DZ371" s="17"/>
      <c r="EA371" s="17"/>
      <c r="EB371" s="17"/>
      <c r="EC371" s="17"/>
      <c r="ED371" s="17"/>
      <c r="EE371" s="17"/>
      <c r="EF371" s="17"/>
      <c r="EG371" s="17"/>
      <c r="EH371" s="17"/>
      <c r="EI371" s="17"/>
      <c r="EJ371" s="17"/>
      <c r="EK371" s="17"/>
      <c r="EL371" s="17"/>
      <c r="EM371" s="17"/>
      <c r="EN371" s="17"/>
      <c r="EO371" s="17"/>
      <c r="EP371" s="17"/>
      <c r="EQ371" s="17"/>
      <c r="ER371" s="17"/>
      <c r="ES371" s="17"/>
      <c r="ET371" s="17"/>
      <c r="EU371" s="17"/>
      <c r="EV371" s="17"/>
      <c r="EW371" s="17"/>
      <c r="EX371" s="17"/>
      <c r="EY371" s="17"/>
      <c r="EZ371" s="17"/>
      <c r="FA371" s="17"/>
      <c r="FB371" s="17"/>
      <c r="FC371" s="17"/>
      <c r="FD371" s="17"/>
      <c r="FE371" s="17"/>
      <c r="FF371" s="17"/>
      <c r="FG371" s="17"/>
      <c r="FH371" s="17"/>
      <c r="FI371" s="17"/>
      <c r="FJ371" s="17"/>
      <c r="FK371" s="17"/>
      <c r="FL371" s="17"/>
      <c r="FM371" s="17"/>
      <c r="FN371" s="17"/>
      <c r="FO371" s="17"/>
      <c r="FP371" s="17"/>
      <c r="FQ371" s="17"/>
      <c r="FR371" s="17"/>
      <c r="FS371" s="17"/>
      <c r="FT371" s="17"/>
      <c r="FU371" s="17"/>
      <c r="FV371" s="17"/>
      <c r="FW371" s="17"/>
      <c r="FX371" s="17"/>
      <c r="FY371" s="17"/>
      <c r="FZ371" s="17"/>
      <c r="GA371" s="17"/>
      <c r="GB371" s="17"/>
      <c r="GC371" s="17"/>
      <c r="GD371" s="17"/>
      <c r="GE371" s="17"/>
      <c r="GF371" s="17"/>
      <c r="GG371" s="17"/>
      <c r="GH371" s="17"/>
      <c r="GI371" s="17"/>
      <c r="GJ371" s="17"/>
      <c r="GK371" s="17"/>
      <c r="GL371" s="17"/>
      <c r="GM371" s="17"/>
      <c r="GN371" s="17"/>
      <c r="GO371" s="17"/>
      <c r="GP371" s="17"/>
      <c r="GQ371" s="17"/>
      <c r="GR371" s="17"/>
      <c r="GS371" s="17"/>
      <c r="GT371" s="17"/>
      <c r="GU371" s="17"/>
      <c r="GV371" s="17"/>
      <c r="GW371" s="17"/>
      <c r="GX371" s="17"/>
      <c r="GY371" s="17"/>
      <c r="GZ371" s="17"/>
      <c r="HA371" s="17"/>
      <c r="HB371" s="17"/>
      <c r="HC371" s="17"/>
      <c r="HD371" s="17"/>
      <c r="HE371" s="17"/>
      <c r="HF371" s="17"/>
      <c r="HG371" s="17"/>
      <c r="HH371" s="17"/>
      <c r="HI371" s="17"/>
      <c r="HJ371" s="17"/>
      <c r="HK371" s="17"/>
      <c r="HL371" s="17"/>
      <c r="HM371" s="17"/>
      <c r="HN371" s="17"/>
      <c r="HO371" s="17"/>
      <c r="HP371" s="17"/>
      <c r="HQ371" s="17"/>
      <c r="HR371" s="17"/>
      <c r="HS371" s="17"/>
      <c r="HT371" s="17"/>
      <c r="HU371" s="17"/>
    </row>
    <row r="372" spans="2:229" s="18" customFormat="1" ht="22.5" x14ac:dyDescent="0.2">
      <c r="B372" s="108" t="s">
        <v>1013</v>
      </c>
      <c r="C372" s="7" t="s">
        <v>200</v>
      </c>
      <c r="D372" s="107" t="s">
        <v>5</v>
      </c>
      <c r="E372" s="107">
        <v>35</v>
      </c>
      <c r="F372" s="107" t="s">
        <v>153</v>
      </c>
      <c r="G372" s="107" t="s">
        <v>22</v>
      </c>
      <c r="H372" s="15" t="s">
        <v>201</v>
      </c>
      <c r="I372" s="16">
        <v>7.79</v>
      </c>
      <c r="J372" s="112">
        <f>I372*E372</f>
        <v>272.64999999999998</v>
      </c>
      <c r="K372" s="16"/>
      <c r="L372" s="16">
        <f t="shared" si="70"/>
        <v>0</v>
      </c>
      <c r="M372" s="122"/>
      <c r="N372" s="16">
        <f t="shared" si="71"/>
        <v>0</v>
      </c>
      <c r="O372" s="16"/>
      <c r="P372" s="16">
        <f t="shared" si="72"/>
        <v>0</v>
      </c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7"/>
      <c r="BC372" s="17"/>
      <c r="BD372" s="17"/>
      <c r="BE372" s="17"/>
      <c r="BF372" s="17"/>
      <c r="BG372" s="17"/>
      <c r="BH372" s="17"/>
      <c r="BI372" s="17"/>
      <c r="BJ372" s="17"/>
      <c r="BK372" s="17"/>
      <c r="BL372" s="17"/>
      <c r="BM372" s="17"/>
      <c r="BN372" s="17"/>
      <c r="BO372" s="17"/>
      <c r="BP372" s="17"/>
      <c r="BQ372" s="17"/>
      <c r="BR372" s="17"/>
      <c r="BS372" s="17"/>
      <c r="BT372" s="17"/>
      <c r="BU372" s="17"/>
      <c r="BV372" s="17"/>
      <c r="BW372" s="17"/>
      <c r="BX372" s="17"/>
      <c r="BY372" s="17"/>
      <c r="BZ372" s="17"/>
      <c r="CA372" s="17"/>
      <c r="CB372" s="17"/>
      <c r="CC372" s="17"/>
      <c r="CD372" s="17"/>
      <c r="CE372" s="17"/>
      <c r="CF372" s="17"/>
      <c r="CG372" s="17"/>
      <c r="CH372" s="17"/>
      <c r="CI372" s="17"/>
      <c r="CJ372" s="17"/>
      <c r="CK372" s="17"/>
      <c r="CL372" s="17"/>
      <c r="CM372" s="17"/>
      <c r="CN372" s="17"/>
      <c r="CO372" s="17"/>
      <c r="CP372" s="17"/>
      <c r="CQ372" s="17"/>
      <c r="CR372" s="17"/>
      <c r="CS372" s="17"/>
      <c r="CT372" s="17"/>
      <c r="CU372" s="17"/>
      <c r="CV372" s="17"/>
      <c r="CW372" s="17"/>
      <c r="CX372" s="17"/>
      <c r="CY372" s="17"/>
      <c r="CZ372" s="17"/>
      <c r="DA372" s="17"/>
      <c r="DB372" s="17"/>
      <c r="DC372" s="17"/>
      <c r="DD372" s="17"/>
      <c r="DE372" s="17"/>
      <c r="DF372" s="17"/>
      <c r="DG372" s="17"/>
      <c r="DH372" s="17"/>
      <c r="DI372" s="17"/>
      <c r="DJ372" s="17"/>
      <c r="DK372" s="17"/>
      <c r="DL372" s="17"/>
      <c r="DM372" s="17"/>
      <c r="DN372" s="17"/>
      <c r="DO372" s="17"/>
      <c r="DP372" s="17"/>
      <c r="DQ372" s="17"/>
      <c r="DR372" s="17"/>
      <c r="DS372" s="17"/>
      <c r="DT372" s="17"/>
      <c r="DU372" s="17"/>
      <c r="DV372" s="17"/>
      <c r="DW372" s="17"/>
      <c r="DX372" s="17"/>
      <c r="DY372" s="17"/>
      <c r="DZ372" s="17"/>
      <c r="EA372" s="17"/>
      <c r="EB372" s="17"/>
      <c r="EC372" s="17"/>
      <c r="ED372" s="17"/>
      <c r="EE372" s="17"/>
      <c r="EF372" s="17"/>
      <c r="EG372" s="17"/>
      <c r="EH372" s="17"/>
      <c r="EI372" s="17"/>
      <c r="EJ372" s="17"/>
      <c r="EK372" s="17"/>
      <c r="EL372" s="17"/>
      <c r="EM372" s="17"/>
      <c r="EN372" s="17"/>
      <c r="EO372" s="17"/>
      <c r="EP372" s="17"/>
      <c r="EQ372" s="17"/>
      <c r="ER372" s="17"/>
      <c r="ES372" s="17"/>
      <c r="ET372" s="17"/>
      <c r="EU372" s="17"/>
      <c r="EV372" s="17"/>
      <c r="EW372" s="17"/>
      <c r="EX372" s="17"/>
      <c r="EY372" s="17"/>
      <c r="EZ372" s="17"/>
      <c r="FA372" s="17"/>
      <c r="FB372" s="17"/>
      <c r="FC372" s="17"/>
      <c r="FD372" s="17"/>
      <c r="FE372" s="17"/>
      <c r="FF372" s="17"/>
      <c r="FG372" s="17"/>
      <c r="FH372" s="17"/>
      <c r="FI372" s="17"/>
      <c r="FJ372" s="17"/>
      <c r="FK372" s="17"/>
      <c r="FL372" s="17"/>
      <c r="FM372" s="17"/>
      <c r="FN372" s="17"/>
      <c r="FO372" s="17"/>
      <c r="FP372" s="17"/>
      <c r="FQ372" s="17"/>
      <c r="FR372" s="17"/>
      <c r="FS372" s="17"/>
      <c r="FT372" s="17"/>
      <c r="FU372" s="17"/>
      <c r="FV372" s="17"/>
      <c r="FW372" s="17"/>
      <c r="FX372" s="17"/>
      <c r="FY372" s="17"/>
      <c r="FZ372" s="17"/>
      <c r="GA372" s="17"/>
      <c r="GB372" s="17"/>
      <c r="GC372" s="17"/>
      <c r="GD372" s="17"/>
      <c r="GE372" s="17"/>
      <c r="GF372" s="17"/>
      <c r="GG372" s="17"/>
      <c r="GH372" s="17"/>
      <c r="GI372" s="17"/>
      <c r="GJ372" s="17"/>
      <c r="GK372" s="17"/>
      <c r="GL372" s="17"/>
      <c r="GM372" s="17"/>
      <c r="GN372" s="17"/>
      <c r="GO372" s="17"/>
      <c r="GP372" s="17"/>
      <c r="GQ372" s="17"/>
      <c r="GR372" s="17"/>
      <c r="GS372" s="17"/>
      <c r="GT372" s="17"/>
      <c r="GU372" s="17"/>
      <c r="GV372" s="17"/>
      <c r="GW372" s="17"/>
      <c r="GX372" s="17"/>
      <c r="GY372" s="17"/>
      <c r="GZ372" s="17"/>
      <c r="HA372" s="17"/>
      <c r="HB372" s="17"/>
      <c r="HC372" s="17"/>
      <c r="HD372" s="17"/>
      <c r="HE372" s="17"/>
      <c r="HF372" s="17"/>
      <c r="HG372" s="17"/>
      <c r="HH372" s="17"/>
      <c r="HI372" s="17"/>
      <c r="HJ372" s="17"/>
      <c r="HK372" s="17"/>
      <c r="HL372" s="17"/>
      <c r="HM372" s="17"/>
      <c r="HN372" s="17"/>
      <c r="HO372" s="17"/>
      <c r="HP372" s="17"/>
      <c r="HQ372" s="17"/>
      <c r="HR372" s="17"/>
      <c r="HS372" s="17"/>
      <c r="HT372" s="17"/>
      <c r="HU372" s="17"/>
    </row>
    <row r="373" spans="2:229" s="18" customFormat="1" x14ac:dyDescent="0.2">
      <c r="B373" s="108" t="s">
        <v>1014</v>
      </c>
      <c r="C373" s="7" t="s">
        <v>202</v>
      </c>
      <c r="D373" s="107" t="s">
        <v>5</v>
      </c>
      <c r="E373" s="107">
        <v>180</v>
      </c>
      <c r="F373" s="107" t="s">
        <v>180</v>
      </c>
      <c r="G373" s="107" t="s">
        <v>22</v>
      </c>
      <c r="H373" s="15" t="s">
        <v>203</v>
      </c>
      <c r="I373" s="16">
        <v>18.170000000000002</v>
      </c>
      <c r="J373" s="112">
        <f t="shared" si="73"/>
        <v>3270.6000000000004</v>
      </c>
      <c r="K373" s="16"/>
      <c r="L373" s="16">
        <f t="shared" si="70"/>
        <v>0</v>
      </c>
      <c r="M373" s="122"/>
      <c r="N373" s="16">
        <f t="shared" si="71"/>
        <v>0</v>
      </c>
      <c r="O373" s="16"/>
      <c r="P373" s="16">
        <f t="shared" si="72"/>
        <v>0</v>
      </c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  <c r="CK373" s="17"/>
      <c r="CL373" s="17"/>
      <c r="CM373" s="17"/>
      <c r="CN373" s="17"/>
      <c r="CO373" s="17"/>
      <c r="CP373" s="17"/>
      <c r="CQ373" s="17"/>
      <c r="CR373" s="17"/>
      <c r="CS373" s="17"/>
      <c r="CT373" s="17"/>
      <c r="CU373" s="17"/>
      <c r="CV373" s="17"/>
      <c r="CW373" s="17"/>
      <c r="CX373" s="17"/>
      <c r="CY373" s="17"/>
      <c r="CZ373" s="17"/>
      <c r="DA373" s="17"/>
      <c r="DB373" s="17"/>
      <c r="DC373" s="17"/>
      <c r="DD373" s="17"/>
      <c r="DE373" s="17"/>
      <c r="DF373" s="17"/>
      <c r="DG373" s="17"/>
      <c r="DH373" s="17"/>
      <c r="DI373" s="17"/>
      <c r="DJ373" s="17"/>
      <c r="DK373" s="17"/>
      <c r="DL373" s="17"/>
      <c r="DM373" s="17"/>
      <c r="DN373" s="17"/>
      <c r="DO373" s="17"/>
      <c r="DP373" s="17"/>
      <c r="DQ373" s="17"/>
      <c r="DR373" s="17"/>
      <c r="DS373" s="17"/>
      <c r="DT373" s="17"/>
      <c r="DU373" s="17"/>
      <c r="DV373" s="17"/>
      <c r="DW373" s="17"/>
      <c r="DX373" s="17"/>
      <c r="DY373" s="17"/>
      <c r="DZ373" s="17"/>
      <c r="EA373" s="17"/>
      <c r="EB373" s="17"/>
      <c r="EC373" s="17"/>
      <c r="ED373" s="17"/>
      <c r="EE373" s="17"/>
      <c r="EF373" s="17"/>
      <c r="EG373" s="17"/>
      <c r="EH373" s="17"/>
      <c r="EI373" s="17"/>
      <c r="EJ373" s="17"/>
      <c r="EK373" s="17"/>
      <c r="EL373" s="17"/>
      <c r="EM373" s="17"/>
      <c r="EN373" s="17"/>
      <c r="EO373" s="17"/>
      <c r="EP373" s="17"/>
      <c r="EQ373" s="17"/>
      <c r="ER373" s="17"/>
      <c r="ES373" s="17"/>
      <c r="ET373" s="17"/>
      <c r="EU373" s="17"/>
      <c r="EV373" s="17"/>
      <c r="EW373" s="17"/>
      <c r="EX373" s="17"/>
      <c r="EY373" s="17"/>
      <c r="EZ373" s="17"/>
      <c r="FA373" s="17"/>
      <c r="FB373" s="17"/>
      <c r="FC373" s="17"/>
      <c r="FD373" s="17"/>
      <c r="FE373" s="17"/>
      <c r="FF373" s="17"/>
      <c r="FG373" s="17"/>
      <c r="FH373" s="17"/>
      <c r="FI373" s="17"/>
      <c r="FJ373" s="17"/>
      <c r="FK373" s="17"/>
      <c r="FL373" s="17"/>
      <c r="FM373" s="17"/>
      <c r="FN373" s="17"/>
      <c r="FO373" s="17"/>
      <c r="FP373" s="17"/>
      <c r="FQ373" s="17"/>
      <c r="FR373" s="17"/>
      <c r="FS373" s="17"/>
      <c r="FT373" s="17"/>
      <c r="FU373" s="17"/>
      <c r="FV373" s="17"/>
      <c r="FW373" s="17"/>
      <c r="FX373" s="17"/>
      <c r="FY373" s="17"/>
      <c r="FZ373" s="17"/>
      <c r="GA373" s="17"/>
      <c r="GB373" s="17"/>
      <c r="GC373" s="17"/>
      <c r="GD373" s="17"/>
      <c r="GE373" s="17"/>
      <c r="GF373" s="17"/>
      <c r="GG373" s="17"/>
      <c r="GH373" s="17"/>
      <c r="GI373" s="17"/>
      <c r="GJ373" s="17"/>
      <c r="GK373" s="17"/>
      <c r="GL373" s="17"/>
      <c r="GM373" s="17"/>
      <c r="GN373" s="17"/>
      <c r="GO373" s="17"/>
      <c r="GP373" s="17"/>
      <c r="GQ373" s="17"/>
      <c r="GR373" s="17"/>
      <c r="GS373" s="17"/>
      <c r="GT373" s="17"/>
      <c r="GU373" s="17"/>
      <c r="GV373" s="17"/>
      <c r="GW373" s="17"/>
      <c r="GX373" s="17"/>
      <c r="GY373" s="17"/>
      <c r="GZ373" s="17"/>
      <c r="HA373" s="17"/>
      <c r="HB373" s="17"/>
      <c r="HC373" s="17"/>
      <c r="HD373" s="17"/>
      <c r="HE373" s="17"/>
      <c r="HF373" s="17"/>
      <c r="HG373" s="17"/>
      <c r="HH373" s="17"/>
      <c r="HI373" s="17"/>
      <c r="HJ373" s="17"/>
      <c r="HK373" s="17"/>
      <c r="HL373" s="17"/>
      <c r="HM373" s="17"/>
      <c r="HN373" s="17"/>
      <c r="HO373" s="17"/>
      <c r="HP373" s="17"/>
      <c r="HQ373" s="17"/>
      <c r="HR373" s="17"/>
      <c r="HS373" s="17"/>
      <c r="HT373" s="17"/>
      <c r="HU373" s="17"/>
    </row>
    <row r="374" spans="2:229" s="18" customFormat="1" x14ac:dyDescent="0.2">
      <c r="B374" s="108" t="s">
        <v>1015</v>
      </c>
      <c r="C374" s="7" t="s">
        <v>204</v>
      </c>
      <c r="D374" s="107" t="s">
        <v>5</v>
      </c>
      <c r="E374" s="107">
        <v>60</v>
      </c>
      <c r="F374" s="107" t="s">
        <v>153</v>
      </c>
      <c r="G374" s="107" t="s">
        <v>1104</v>
      </c>
      <c r="H374" s="15" t="s">
        <v>1108</v>
      </c>
      <c r="I374" s="16">
        <v>4.97</v>
      </c>
      <c r="J374" s="112">
        <f t="shared" si="73"/>
        <v>298.2</v>
      </c>
      <c r="K374" s="16"/>
      <c r="L374" s="16">
        <f t="shared" si="70"/>
        <v>0</v>
      </c>
      <c r="M374" s="122"/>
      <c r="N374" s="16">
        <f t="shared" si="71"/>
        <v>0</v>
      </c>
      <c r="O374" s="16"/>
      <c r="P374" s="16">
        <f t="shared" si="72"/>
        <v>0</v>
      </c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7"/>
      <c r="BB374" s="17"/>
      <c r="BC374" s="17"/>
      <c r="BD374" s="17"/>
      <c r="BE374" s="17"/>
      <c r="BF374" s="17"/>
      <c r="BG374" s="17"/>
      <c r="BH374" s="17"/>
      <c r="BI374" s="17"/>
      <c r="BJ374" s="17"/>
      <c r="BK374" s="17"/>
      <c r="BL374" s="17"/>
      <c r="BM374" s="17"/>
      <c r="BN374" s="17"/>
      <c r="BO374" s="17"/>
      <c r="BP374" s="17"/>
      <c r="BQ374" s="17"/>
      <c r="BR374" s="17"/>
      <c r="BS374" s="17"/>
      <c r="BT374" s="17"/>
      <c r="BU374" s="17"/>
      <c r="BV374" s="17"/>
      <c r="BW374" s="17"/>
      <c r="BX374" s="17"/>
      <c r="BY374" s="17"/>
      <c r="BZ374" s="17"/>
      <c r="CA374" s="17"/>
      <c r="CB374" s="17"/>
      <c r="CC374" s="17"/>
      <c r="CD374" s="17"/>
      <c r="CE374" s="17"/>
      <c r="CF374" s="17"/>
      <c r="CG374" s="17"/>
      <c r="CH374" s="17"/>
      <c r="CI374" s="17"/>
      <c r="CJ374" s="17"/>
      <c r="CK374" s="17"/>
      <c r="CL374" s="17"/>
      <c r="CM374" s="17"/>
      <c r="CN374" s="17"/>
      <c r="CO374" s="17"/>
      <c r="CP374" s="17"/>
      <c r="CQ374" s="17"/>
      <c r="CR374" s="17"/>
      <c r="CS374" s="17"/>
      <c r="CT374" s="17"/>
      <c r="CU374" s="17"/>
      <c r="CV374" s="17"/>
      <c r="CW374" s="17"/>
      <c r="CX374" s="17"/>
      <c r="CY374" s="17"/>
      <c r="CZ374" s="17"/>
      <c r="DA374" s="17"/>
      <c r="DB374" s="17"/>
      <c r="DC374" s="17"/>
      <c r="DD374" s="17"/>
      <c r="DE374" s="17"/>
      <c r="DF374" s="17"/>
      <c r="DG374" s="17"/>
      <c r="DH374" s="17"/>
      <c r="DI374" s="17"/>
      <c r="DJ374" s="17"/>
      <c r="DK374" s="17"/>
      <c r="DL374" s="17"/>
      <c r="DM374" s="17"/>
      <c r="DN374" s="17"/>
      <c r="DO374" s="17"/>
      <c r="DP374" s="17"/>
      <c r="DQ374" s="17"/>
      <c r="DR374" s="17"/>
      <c r="DS374" s="17"/>
      <c r="DT374" s="17"/>
      <c r="DU374" s="17"/>
      <c r="DV374" s="17"/>
      <c r="DW374" s="17"/>
      <c r="DX374" s="17"/>
      <c r="DY374" s="17"/>
      <c r="DZ374" s="17"/>
      <c r="EA374" s="17"/>
      <c r="EB374" s="17"/>
      <c r="EC374" s="17"/>
      <c r="ED374" s="17"/>
      <c r="EE374" s="17"/>
      <c r="EF374" s="17"/>
      <c r="EG374" s="17"/>
      <c r="EH374" s="17"/>
      <c r="EI374" s="17"/>
      <c r="EJ374" s="17"/>
      <c r="EK374" s="17"/>
      <c r="EL374" s="17"/>
      <c r="EM374" s="17"/>
      <c r="EN374" s="17"/>
      <c r="EO374" s="17"/>
      <c r="EP374" s="17"/>
      <c r="EQ374" s="17"/>
      <c r="ER374" s="17"/>
      <c r="ES374" s="17"/>
      <c r="ET374" s="17"/>
      <c r="EU374" s="17"/>
      <c r="EV374" s="17"/>
      <c r="EW374" s="17"/>
      <c r="EX374" s="17"/>
      <c r="EY374" s="17"/>
      <c r="EZ374" s="17"/>
      <c r="FA374" s="17"/>
      <c r="FB374" s="17"/>
      <c r="FC374" s="17"/>
      <c r="FD374" s="17"/>
      <c r="FE374" s="17"/>
      <c r="FF374" s="17"/>
      <c r="FG374" s="17"/>
      <c r="FH374" s="17"/>
      <c r="FI374" s="17"/>
      <c r="FJ374" s="17"/>
      <c r="FK374" s="17"/>
      <c r="FL374" s="17"/>
      <c r="FM374" s="17"/>
      <c r="FN374" s="17"/>
      <c r="FO374" s="17"/>
      <c r="FP374" s="17"/>
      <c r="FQ374" s="17"/>
      <c r="FR374" s="17"/>
      <c r="FS374" s="17"/>
      <c r="FT374" s="17"/>
      <c r="FU374" s="17"/>
      <c r="FV374" s="17"/>
      <c r="FW374" s="17"/>
      <c r="FX374" s="17"/>
      <c r="FY374" s="17"/>
      <c r="FZ374" s="17"/>
      <c r="GA374" s="17"/>
      <c r="GB374" s="17"/>
      <c r="GC374" s="17"/>
      <c r="GD374" s="17"/>
      <c r="GE374" s="17"/>
      <c r="GF374" s="17"/>
      <c r="GG374" s="17"/>
      <c r="GH374" s="17"/>
      <c r="GI374" s="17"/>
      <c r="GJ374" s="17"/>
      <c r="GK374" s="17"/>
      <c r="GL374" s="17"/>
      <c r="GM374" s="17"/>
      <c r="GN374" s="17"/>
      <c r="GO374" s="17"/>
      <c r="GP374" s="17"/>
      <c r="GQ374" s="17"/>
      <c r="GR374" s="17"/>
      <c r="GS374" s="17"/>
      <c r="GT374" s="17"/>
      <c r="GU374" s="17"/>
      <c r="GV374" s="17"/>
      <c r="GW374" s="17"/>
      <c r="GX374" s="17"/>
      <c r="GY374" s="17"/>
      <c r="GZ374" s="17"/>
      <c r="HA374" s="17"/>
      <c r="HB374" s="17"/>
      <c r="HC374" s="17"/>
      <c r="HD374" s="17"/>
      <c r="HE374" s="17"/>
      <c r="HF374" s="17"/>
      <c r="HG374" s="17"/>
      <c r="HH374" s="17"/>
      <c r="HI374" s="17"/>
      <c r="HJ374" s="17"/>
      <c r="HK374" s="17"/>
      <c r="HL374" s="17"/>
      <c r="HM374" s="17"/>
      <c r="HN374" s="17"/>
      <c r="HO374" s="17"/>
      <c r="HP374" s="17"/>
      <c r="HQ374" s="17"/>
      <c r="HR374" s="17"/>
      <c r="HS374" s="17"/>
      <c r="HT374" s="17"/>
      <c r="HU374" s="17"/>
    </row>
    <row r="375" spans="2:229" s="18" customFormat="1" x14ac:dyDescent="0.2">
      <c r="B375" s="108" t="s">
        <v>1016</v>
      </c>
      <c r="C375" s="7" t="s">
        <v>205</v>
      </c>
      <c r="D375" s="107" t="s">
        <v>5</v>
      </c>
      <c r="E375" s="107">
        <v>6</v>
      </c>
      <c r="F375" s="107" t="s">
        <v>153</v>
      </c>
      <c r="G375" s="107" t="s">
        <v>1104</v>
      </c>
      <c r="H375" s="15" t="s">
        <v>1109</v>
      </c>
      <c r="I375" s="16">
        <v>8.4600000000000009</v>
      </c>
      <c r="J375" s="112">
        <f t="shared" si="73"/>
        <v>50.760000000000005</v>
      </c>
      <c r="K375" s="16"/>
      <c r="L375" s="16">
        <f t="shared" si="70"/>
        <v>0</v>
      </c>
      <c r="M375" s="122"/>
      <c r="N375" s="16">
        <f t="shared" si="71"/>
        <v>0</v>
      </c>
      <c r="O375" s="16"/>
      <c r="P375" s="16">
        <f t="shared" si="72"/>
        <v>0</v>
      </c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7"/>
      <c r="DD375" s="17"/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  <c r="EJ375" s="17"/>
      <c r="EK375" s="17"/>
      <c r="EL375" s="17"/>
      <c r="EM375" s="17"/>
      <c r="EN375" s="17"/>
      <c r="EO375" s="17"/>
      <c r="EP375" s="17"/>
      <c r="EQ375" s="17"/>
      <c r="ER375" s="17"/>
      <c r="ES375" s="17"/>
      <c r="ET375" s="17"/>
      <c r="EU375" s="17"/>
      <c r="EV375" s="17"/>
      <c r="EW375" s="17"/>
      <c r="EX375" s="17"/>
      <c r="EY375" s="17"/>
      <c r="EZ375" s="17"/>
      <c r="FA375" s="17"/>
      <c r="FB375" s="17"/>
      <c r="FC375" s="17"/>
      <c r="FD375" s="17"/>
      <c r="FE375" s="17"/>
      <c r="FF375" s="17"/>
      <c r="FG375" s="17"/>
      <c r="FH375" s="17"/>
      <c r="FI375" s="17"/>
      <c r="FJ375" s="17"/>
      <c r="FK375" s="17"/>
      <c r="FL375" s="17"/>
      <c r="FM375" s="17"/>
      <c r="FN375" s="17"/>
      <c r="FO375" s="17"/>
      <c r="FP375" s="17"/>
      <c r="FQ375" s="17"/>
      <c r="FR375" s="17"/>
      <c r="FS375" s="17"/>
      <c r="FT375" s="17"/>
      <c r="FU375" s="17"/>
      <c r="FV375" s="17"/>
      <c r="FW375" s="17"/>
      <c r="FX375" s="17"/>
      <c r="FY375" s="17"/>
      <c r="FZ375" s="17"/>
      <c r="GA375" s="17"/>
      <c r="GB375" s="17"/>
      <c r="GC375" s="17"/>
      <c r="GD375" s="17"/>
      <c r="GE375" s="17"/>
      <c r="GF375" s="17"/>
      <c r="GG375" s="17"/>
      <c r="GH375" s="17"/>
      <c r="GI375" s="17"/>
      <c r="GJ375" s="17"/>
      <c r="GK375" s="17"/>
      <c r="GL375" s="17"/>
      <c r="GM375" s="17"/>
      <c r="GN375" s="17"/>
      <c r="GO375" s="17"/>
      <c r="GP375" s="17"/>
      <c r="GQ375" s="17"/>
      <c r="GR375" s="17"/>
      <c r="GS375" s="17"/>
      <c r="GT375" s="17"/>
      <c r="GU375" s="17"/>
      <c r="GV375" s="17"/>
      <c r="GW375" s="17"/>
      <c r="GX375" s="17"/>
      <c r="GY375" s="17"/>
      <c r="GZ375" s="17"/>
      <c r="HA375" s="17"/>
      <c r="HB375" s="17"/>
      <c r="HC375" s="17"/>
      <c r="HD375" s="17"/>
      <c r="HE375" s="17"/>
      <c r="HF375" s="17"/>
      <c r="HG375" s="17"/>
      <c r="HH375" s="17"/>
      <c r="HI375" s="17"/>
      <c r="HJ375" s="17"/>
      <c r="HK375" s="17"/>
      <c r="HL375" s="17"/>
      <c r="HM375" s="17"/>
      <c r="HN375" s="17"/>
      <c r="HO375" s="17"/>
      <c r="HP375" s="17"/>
      <c r="HQ375" s="17"/>
      <c r="HR375" s="17"/>
      <c r="HS375" s="17"/>
      <c r="HT375" s="17"/>
      <c r="HU375" s="17"/>
    </row>
    <row r="376" spans="2:229" s="18" customFormat="1" ht="20.100000000000001" customHeight="1" x14ac:dyDescent="0.2">
      <c r="B376" s="67"/>
      <c r="C376" s="53" t="s">
        <v>69</v>
      </c>
      <c r="D376" s="66"/>
      <c r="E376" s="66"/>
      <c r="F376" s="66"/>
      <c r="G376" s="66"/>
      <c r="H376" s="15"/>
      <c r="I376" s="16"/>
      <c r="J376" s="113">
        <f>SUBTOTAL(9,J348:J375)</f>
        <v>52858.151400000002</v>
      </c>
      <c r="K376" s="16"/>
      <c r="L376" s="118">
        <f>SUBTOTAL(9,L348:L375)</f>
        <v>0</v>
      </c>
      <c r="M376" s="122"/>
      <c r="N376" s="118">
        <f>SUBTOTAL(9,N348:N375)</f>
        <v>0</v>
      </c>
      <c r="O376" s="16"/>
      <c r="P376" s="118">
        <f>SUBTOTAL(9,P348:P375)</f>
        <v>0</v>
      </c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7"/>
      <c r="BG376" s="17"/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7"/>
      <c r="DD376" s="17"/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  <c r="EJ376" s="17"/>
      <c r="EK376" s="17"/>
      <c r="EL376" s="17"/>
      <c r="EM376" s="17"/>
      <c r="EN376" s="17"/>
      <c r="EO376" s="17"/>
      <c r="EP376" s="17"/>
      <c r="EQ376" s="17"/>
      <c r="ER376" s="17"/>
      <c r="ES376" s="17"/>
      <c r="ET376" s="17"/>
      <c r="EU376" s="17"/>
      <c r="EV376" s="17"/>
      <c r="EW376" s="17"/>
      <c r="EX376" s="17"/>
      <c r="EY376" s="17"/>
      <c r="EZ376" s="17"/>
      <c r="FA376" s="17"/>
      <c r="FB376" s="17"/>
      <c r="FC376" s="17"/>
      <c r="FD376" s="17"/>
      <c r="FE376" s="17"/>
      <c r="FF376" s="17"/>
      <c r="FG376" s="17"/>
      <c r="FH376" s="17"/>
      <c r="FI376" s="17"/>
      <c r="FJ376" s="17"/>
      <c r="FK376" s="17"/>
      <c r="FL376" s="17"/>
      <c r="FM376" s="17"/>
      <c r="FN376" s="17"/>
      <c r="FO376" s="17"/>
      <c r="FP376" s="17"/>
      <c r="FQ376" s="17"/>
      <c r="FR376" s="17"/>
      <c r="FS376" s="17"/>
      <c r="FT376" s="17"/>
      <c r="FU376" s="17"/>
      <c r="FV376" s="17"/>
      <c r="FW376" s="17"/>
      <c r="FX376" s="17"/>
      <c r="FY376" s="17"/>
      <c r="FZ376" s="17"/>
      <c r="GA376" s="17"/>
      <c r="GB376" s="17"/>
      <c r="GC376" s="17"/>
      <c r="GD376" s="17"/>
      <c r="GE376" s="17"/>
      <c r="GF376" s="17"/>
      <c r="GG376" s="17"/>
      <c r="GH376" s="17"/>
      <c r="GI376" s="17"/>
      <c r="GJ376" s="17"/>
      <c r="GK376" s="17"/>
      <c r="GL376" s="17"/>
      <c r="GM376" s="17"/>
      <c r="GN376" s="17"/>
      <c r="GO376" s="17"/>
      <c r="GP376" s="17"/>
      <c r="GQ376" s="17"/>
      <c r="GR376" s="17"/>
      <c r="GS376" s="17"/>
      <c r="GT376" s="17"/>
      <c r="GU376" s="17"/>
      <c r="GV376" s="17"/>
      <c r="GW376" s="17"/>
      <c r="GX376" s="17"/>
      <c r="GY376" s="17"/>
      <c r="GZ376" s="17"/>
      <c r="HA376" s="17"/>
      <c r="HB376" s="17"/>
      <c r="HC376" s="17"/>
      <c r="HD376" s="17"/>
      <c r="HE376" s="17"/>
      <c r="HF376" s="17"/>
      <c r="HG376" s="17"/>
      <c r="HH376" s="17"/>
      <c r="HI376" s="17"/>
      <c r="HJ376" s="17"/>
      <c r="HK376" s="17"/>
      <c r="HL376" s="17"/>
      <c r="HM376" s="17"/>
      <c r="HN376" s="17"/>
      <c r="HO376" s="17"/>
      <c r="HP376" s="17"/>
      <c r="HQ376" s="17"/>
      <c r="HR376" s="17"/>
      <c r="HS376" s="17"/>
      <c r="HT376" s="17"/>
      <c r="HU376" s="17"/>
    </row>
    <row r="377" spans="2:229" s="4" customFormat="1" ht="24" customHeight="1" x14ac:dyDescent="0.2">
      <c r="B377" s="32">
        <v>12</v>
      </c>
      <c r="C377" s="36" t="s">
        <v>512</v>
      </c>
      <c r="D377" s="36" t="s">
        <v>5</v>
      </c>
      <c r="E377" s="36"/>
      <c r="F377" s="36"/>
      <c r="G377" s="36" t="s">
        <v>3</v>
      </c>
      <c r="H377" s="36" t="s">
        <v>3</v>
      </c>
      <c r="I377" s="36" t="s">
        <v>3</v>
      </c>
      <c r="J377" s="135">
        <f>J391+J395</f>
        <v>427170.549</v>
      </c>
      <c r="K377" s="36"/>
      <c r="L377" s="36" t="s">
        <v>3</v>
      </c>
      <c r="M377" s="123"/>
      <c r="N377" s="36" t="s">
        <v>3</v>
      </c>
      <c r="O377" s="36"/>
      <c r="P377" s="36" t="s">
        <v>3</v>
      </c>
    </row>
    <row r="378" spans="2:229" x14ac:dyDescent="0.2">
      <c r="B378" s="32" t="s">
        <v>519</v>
      </c>
      <c r="C378" s="28" t="s">
        <v>364</v>
      </c>
      <c r="D378" s="36"/>
      <c r="E378" s="36"/>
      <c r="F378" s="36"/>
      <c r="G378" s="36"/>
      <c r="H378" s="36"/>
      <c r="I378" s="36"/>
      <c r="J378" s="111"/>
      <c r="K378" s="36"/>
      <c r="L378" s="36"/>
      <c r="M378" s="123"/>
      <c r="N378" s="36"/>
      <c r="O378" s="36"/>
      <c r="P378" s="36"/>
    </row>
    <row r="379" spans="2:229" s="18" customFormat="1" ht="22.5" x14ac:dyDescent="0.2">
      <c r="B379" s="67" t="s">
        <v>579</v>
      </c>
      <c r="C379" s="7" t="s">
        <v>716</v>
      </c>
      <c r="D379" s="66" t="s">
        <v>5</v>
      </c>
      <c r="E379" s="88">
        <v>2553.33</v>
      </c>
      <c r="F379" s="104" t="s">
        <v>29</v>
      </c>
      <c r="G379" s="66" t="s">
        <v>22</v>
      </c>
      <c r="H379" s="15" t="s">
        <v>314</v>
      </c>
      <c r="I379" s="16">
        <v>23.17</v>
      </c>
      <c r="J379" s="112">
        <f>I379*E379</f>
        <v>59160.6561</v>
      </c>
      <c r="K379" s="16"/>
      <c r="L379" s="16">
        <f t="shared" ref="L379:L386" si="74">ROUND(K379*$I379,2)</f>
        <v>0</v>
      </c>
      <c r="M379" s="122"/>
      <c r="N379" s="16">
        <f t="shared" ref="N379:N386" si="75">ROUND(M379*$I379,2)</f>
        <v>0</v>
      </c>
      <c r="O379" s="16"/>
      <c r="P379" s="16">
        <f t="shared" ref="P379:P386" si="76">ROUND(O379*$I379,2)</f>
        <v>0</v>
      </c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7"/>
      <c r="BG379" s="17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  <c r="BT379" s="17"/>
      <c r="BU379" s="17"/>
      <c r="BV379" s="17"/>
      <c r="BW379" s="17"/>
      <c r="BX379" s="17"/>
      <c r="BY379" s="17"/>
      <c r="BZ379" s="17"/>
      <c r="CA379" s="17"/>
      <c r="CB379" s="17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7"/>
      <c r="DD379" s="17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  <c r="DP379" s="17"/>
      <c r="DQ379" s="17"/>
      <c r="DR379" s="17"/>
      <c r="DS379" s="17"/>
      <c r="DT379" s="17"/>
      <c r="DU379" s="17"/>
      <c r="DV379" s="17"/>
      <c r="DW379" s="17"/>
      <c r="DX379" s="17"/>
      <c r="DY379" s="17"/>
      <c r="DZ379" s="17"/>
      <c r="EA379" s="17"/>
      <c r="EB379" s="17"/>
      <c r="EC379" s="17"/>
      <c r="ED379" s="17"/>
      <c r="EE379" s="17"/>
      <c r="EF379" s="17"/>
      <c r="EG379" s="17"/>
      <c r="EH379" s="17"/>
      <c r="EI379" s="17"/>
      <c r="EJ379" s="17"/>
      <c r="EK379" s="17"/>
      <c r="EL379" s="17"/>
      <c r="EM379" s="17"/>
      <c r="EN379" s="17"/>
      <c r="EO379" s="17"/>
      <c r="EP379" s="17"/>
      <c r="EQ379" s="17"/>
      <c r="ER379" s="17"/>
      <c r="ES379" s="17"/>
      <c r="ET379" s="17"/>
      <c r="EU379" s="17"/>
      <c r="EV379" s="17"/>
      <c r="EW379" s="17"/>
      <c r="EX379" s="17"/>
      <c r="EY379" s="17"/>
      <c r="EZ379" s="17"/>
      <c r="FA379" s="17"/>
      <c r="FB379" s="17"/>
      <c r="FC379" s="17"/>
      <c r="FD379" s="17"/>
      <c r="FE379" s="17"/>
      <c r="FF379" s="17"/>
      <c r="FG379" s="17"/>
      <c r="FH379" s="17"/>
      <c r="FI379" s="17"/>
      <c r="FJ379" s="17"/>
      <c r="FK379" s="17"/>
      <c r="FL379" s="17"/>
      <c r="FM379" s="17"/>
      <c r="FN379" s="17"/>
      <c r="FO379" s="17"/>
      <c r="FP379" s="17"/>
      <c r="FQ379" s="17"/>
      <c r="FR379" s="17"/>
      <c r="FS379" s="17"/>
      <c r="FT379" s="17"/>
      <c r="FU379" s="17"/>
      <c r="FV379" s="17"/>
      <c r="FW379" s="17"/>
      <c r="FX379" s="17"/>
      <c r="FY379" s="17"/>
      <c r="FZ379" s="17"/>
      <c r="GA379" s="17"/>
      <c r="GB379" s="17"/>
      <c r="GC379" s="17"/>
      <c r="GD379" s="17"/>
      <c r="GE379" s="17"/>
      <c r="GF379" s="17"/>
      <c r="GG379" s="17"/>
      <c r="GH379" s="17"/>
      <c r="GI379" s="17"/>
      <c r="GJ379" s="17"/>
      <c r="GK379" s="17"/>
      <c r="GL379" s="17"/>
      <c r="GM379" s="17"/>
      <c r="GN379" s="17"/>
      <c r="GO379" s="17"/>
      <c r="GP379" s="17"/>
      <c r="GQ379" s="17"/>
      <c r="GR379" s="17"/>
      <c r="GS379" s="17"/>
      <c r="GT379" s="17"/>
      <c r="GU379" s="17"/>
      <c r="GV379" s="17"/>
      <c r="GW379" s="17"/>
      <c r="GX379" s="17"/>
      <c r="GY379" s="17"/>
      <c r="GZ379" s="17"/>
      <c r="HA379" s="17"/>
      <c r="HB379" s="17"/>
      <c r="HC379" s="17"/>
      <c r="HD379" s="17"/>
      <c r="HE379" s="17"/>
      <c r="HF379" s="17"/>
      <c r="HG379" s="17"/>
      <c r="HH379" s="17"/>
      <c r="HI379" s="17"/>
      <c r="HJ379" s="17"/>
      <c r="HK379" s="17"/>
      <c r="HL379" s="17"/>
      <c r="HM379" s="17"/>
      <c r="HN379" s="17"/>
      <c r="HO379" s="17"/>
      <c r="HP379" s="17"/>
      <c r="HQ379" s="17"/>
      <c r="HR379" s="17"/>
      <c r="HS379" s="17"/>
      <c r="HT379" s="17"/>
      <c r="HU379" s="17"/>
    </row>
    <row r="380" spans="2:229" s="18" customFormat="1" ht="36" customHeight="1" x14ac:dyDescent="0.2">
      <c r="B380" s="67" t="s">
        <v>723</v>
      </c>
      <c r="C380" s="14" t="s">
        <v>717</v>
      </c>
      <c r="D380" s="66" t="s">
        <v>5</v>
      </c>
      <c r="E380" s="88">
        <v>1388.5</v>
      </c>
      <c r="F380" s="104" t="s">
        <v>29</v>
      </c>
      <c r="G380" s="66" t="s">
        <v>22</v>
      </c>
      <c r="H380" s="15" t="s">
        <v>557</v>
      </c>
      <c r="I380" s="16">
        <v>81.16</v>
      </c>
      <c r="J380" s="112">
        <f t="shared" ref="J380:J386" si="77">I380*E380</f>
        <v>112690.65999999999</v>
      </c>
      <c r="K380" s="16"/>
      <c r="L380" s="16">
        <f t="shared" si="74"/>
        <v>0</v>
      </c>
      <c r="M380" s="122"/>
      <c r="N380" s="16">
        <f t="shared" si="75"/>
        <v>0</v>
      </c>
      <c r="O380" s="16"/>
      <c r="P380" s="16">
        <f t="shared" si="76"/>
        <v>0</v>
      </c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7"/>
      <c r="BG380" s="17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  <c r="BT380" s="17"/>
      <c r="BU380" s="17"/>
      <c r="BV380" s="17"/>
      <c r="BW380" s="17"/>
      <c r="BX380" s="17"/>
      <c r="BY380" s="17"/>
      <c r="BZ380" s="17"/>
      <c r="CA380" s="17"/>
      <c r="CB380" s="17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7"/>
      <c r="DD380" s="17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  <c r="DP380" s="17"/>
      <c r="DQ380" s="17"/>
      <c r="DR380" s="17"/>
      <c r="DS380" s="17"/>
      <c r="DT380" s="17"/>
      <c r="DU380" s="17"/>
      <c r="DV380" s="17"/>
      <c r="DW380" s="17"/>
      <c r="DX380" s="17"/>
      <c r="DY380" s="17"/>
      <c r="DZ380" s="17"/>
      <c r="EA380" s="17"/>
      <c r="EB380" s="17"/>
      <c r="EC380" s="17"/>
      <c r="ED380" s="17"/>
      <c r="EE380" s="17"/>
      <c r="EF380" s="17"/>
      <c r="EG380" s="17"/>
      <c r="EH380" s="17"/>
      <c r="EI380" s="17"/>
      <c r="EJ380" s="17"/>
      <c r="EK380" s="17"/>
      <c r="EL380" s="17"/>
      <c r="EM380" s="17"/>
      <c r="EN380" s="17"/>
      <c r="EO380" s="17"/>
      <c r="EP380" s="17"/>
      <c r="EQ380" s="17"/>
      <c r="ER380" s="17"/>
      <c r="ES380" s="17"/>
      <c r="ET380" s="17"/>
      <c r="EU380" s="17"/>
      <c r="EV380" s="17"/>
      <c r="EW380" s="17"/>
      <c r="EX380" s="17"/>
      <c r="EY380" s="17"/>
      <c r="EZ380" s="17"/>
      <c r="FA380" s="17"/>
      <c r="FB380" s="17"/>
      <c r="FC380" s="17"/>
      <c r="FD380" s="17"/>
      <c r="FE380" s="17"/>
      <c r="FF380" s="17"/>
      <c r="FG380" s="17"/>
      <c r="FH380" s="17"/>
      <c r="FI380" s="17"/>
      <c r="FJ380" s="17"/>
      <c r="FK380" s="17"/>
      <c r="FL380" s="17"/>
      <c r="FM380" s="17"/>
      <c r="FN380" s="17"/>
      <c r="FO380" s="17"/>
      <c r="FP380" s="17"/>
      <c r="FQ380" s="17"/>
      <c r="FR380" s="17"/>
      <c r="FS380" s="17"/>
      <c r="FT380" s="17"/>
      <c r="FU380" s="17"/>
      <c r="FV380" s="17"/>
      <c r="FW380" s="17"/>
      <c r="FX380" s="17"/>
      <c r="FY380" s="17"/>
      <c r="FZ380" s="17"/>
      <c r="GA380" s="17"/>
      <c r="GB380" s="17"/>
      <c r="GC380" s="17"/>
      <c r="GD380" s="17"/>
      <c r="GE380" s="17"/>
      <c r="GF380" s="17"/>
      <c r="GG380" s="17"/>
      <c r="GH380" s="17"/>
      <c r="GI380" s="17"/>
      <c r="GJ380" s="17"/>
      <c r="GK380" s="17"/>
      <c r="GL380" s="17"/>
      <c r="GM380" s="17"/>
      <c r="GN380" s="17"/>
      <c r="GO380" s="17"/>
      <c r="GP380" s="17"/>
      <c r="GQ380" s="17"/>
      <c r="GR380" s="17"/>
      <c r="GS380" s="17"/>
      <c r="GT380" s="17"/>
      <c r="GU380" s="17"/>
      <c r="GV380" s="17"/>
      <c r="GW380" s="17"/>
      <c r="GX380" s="17"/>
      <c r="GY380" s="17"/>
      <c r="GZ380" s="17"/>
      <c r="HA380" s="17"/>
      <c r="HB380" s="17"/>
      <c r="HC380" s="17"/>
      <c r="HD380" s="17"/>
      <c r="HE380" s="17"/>
      <c r="HF380" s="17"/>
      <c r="HG380" s="17"/>
      <c r="HH380" s="17"/>
      <c r="HI380" s="17"/>
      <c r="HJ380" s="17"/>
      <c r="HK380" s="17"/>
      <c r="HL380" s="17"/>
      <c r="HM380" s="17"/>
      <c r="HN380" s="17"/>
      <c r="HO380" s="17"/>
      <c r="HP380" s="17"/>
      <c r="HQ380" s="17"/>
      <c r="HR380" s="17"/>
      <c r="HS380" s="17"/>
      <c r="HT380" s="17"/>
      <c r="HU380" s="17"/>
    </row>
    <row r="381" spans="2:229" ht="38.65" customHeight="1" x14ac:dyDescent="0.2">
      <c r="B381" s="67" t="s">
        <v>724</v>
      </c>
      <c r="C381" s="7" t="s">
        <v>1152</v>
      </c>
      <c r="D381" s="66" t="s">
        <v>5</v>
      </c>
      <c r="E381" s="88">
        <v>807</v>
      </c>
      <c r="F381" s="104" t="s">
        <v>29</v>
      </c>
      <c r="G381" s="66" t="s">
        <v>22</v>
      </c>
      <c r="H381" s="15" t="s">
        <v>1151</v>
      </c>
      <c r="I381" s="16">
        <v>201.24</v>
      </c>
      <c r="J381" s="112">
        <f t="shared" si="77"/>
        <v>162400.68</v>
      </c>
      <c r="K381" s="16"/>
      <c r="L381" s="16">
        <f t="shared" si="74"/>
        <v>0</v>
      </c>
      <c r="M381" s="122"/>
      <c r="N381" s="16">
        <f t="shared" si="75"/>
        <v>0</v>
      </c>
      <c r="O381" s="16"/>
      <c r="P381" s="16">
        <f t="shared" si="76"/>
        <v>0</v>
      </c>
    </row>
    <row r="382" spans="2:229" ht="45" x14ac:dyDescent="0.2">
      <c r="B382" s="101" t="s">
        <v>725</v>
      </c>
      <c r="C382" s="7" t="s">
        <v>718</v>
      </c>
      <c r="D382" s="66" t="s">
        <v>5</v>
      </c>
      <c r="E382" s="88">
        <v>152.41</v>
      </c>
      <c r="F382" s="104" t="s">
        <v>29</v>
      </c>
      <c r="G382" s="66" t="s">
        <v>22</v>
      </c>
      <c r="H382" s="15" t="s">
        <v>558</v>
      </c>
      <c r="I382" s="16">
        <v>52.59</v>
      </c>
      <c r="J382" s="112">
        <f t="shared" si="77"/>
        <v>8015.2419</v>
      </c>
      <c r="K382" s="16"/>
      <c r="L382" s="16">
        <f t="shared" si="74"/>
        <v>0</v>
      </c>
      <c r="M382" s="122"/>
      <c r="N382" s="16">
        <f t="shared" si="75"/>
        <v>0</v>
      </c>
      <c r="O382" s="16"/>
      <c r="P382" s="16">
        <f t="shared" si="76"/>
        <v>0</v>
      </c>
    </row>
    <row r="383" spans="2:229" ht="47.25" customHeight="1" x14ac:dyDescent="0.2">
      <c r="B383" s="108" t="s">
        <v>727</v>
      </c>
      <c r="C383" s="131" t="s">
        <v>1142</v>
      </c>
      <c r="D383" s="107" t="s">
        <v>5</v>
      </c>
      <c r="E383" s="107">
        <v>157.41999999999999</v>
      </c>
      <c r="F383" s="107" t="s">
        <v>29</v>
      </c>
      <c r="G383" s="107" t="s">
        <v>22</v>
      </c>
      <c r="H383" s="126" t="s">
        <v>1141</v>
      </c>
      <c r="I383" s="129">
        <v>81.540000000000006</v>
      </c>
      <c r="J383" s="130">
        <f t="shared" si="77"/>
        <v>12836.0268</v>
      </c>
      <c r="K383" s="16"/>
      <c r="L383" s="16">
        <f t="shared" si="74"/>
        <v>0</v>
      </c>
      <c r="M383" s="122"/>
      <c r="N383" s="16">
        <f t="shared" si="75"/>
        <v>0</v>
      </c>
      <c r="O383" s="16"/>
      <c r="P383" s="16">
        <f t="shared" si="76"/>
        <v>0</v>
      </c>
    </row>
    <row r="384" spans="2:229" ht="44.65" customHeight="1" x14ac:dyDescent="0.2">
      <c r="B384" s="108" t="s">
        <v>729</v>
      </c>
      <c r="C384" s="14" t="s">
        <v>1156</v>
      </c>
      <c r="D384" s="134" t="s">
        <v>3</v>
      </c>
      <c r="E384" s="134">
        <v>473.62</v>
      </c>
      <c r="F384" s="134" t="s">
        <v>160</v>
      </c>
      <c r="G384" s="134" t="s">
        <v>22</v>
      </c>
      <c r="H384" s="127" t="s">
        <v>1155</v>
      </c>
      <c r="I384" s="129">
        <v>28.16</v>
      </c>
      <c r="J384" s="130">
        <f>I384*E384</f>
        <v>13337.1392</v>
      </c>
      <c r="K384" s="16"/>
      <c r="L384" s="16">
        <f t="shared" si="74"/>
        <v>0</v>
      </c>
      <c r="M384" s="122"/>
      <c r="N384" s="16">
        <f t="shared" si="75"/>
        <v>0</v>
      </c>
      <c r="O384" s="16"/>
      <c r="P384" s="16">
        <f t="shared" si="76"/>
        <v>0</v>
      </c>
    </row>
    <row r="385" spans="2:229" ht="49.15" customHeight="1" x14ac:dyDescent="0.2">
      <c r="B385" s="101" t="s">
        <v>730</v>
      </c>
      <c r="C385" s="7" t="s">
        <v>1153</v>
      </c>
      <c r="D385" s="107" t="s">
        <v>5</v>
      </c>
      <c r="E385" s="107">
        <v>48</v>
      </c>
      <c r="F385" s="107" t="s">
        <v>29</v>
      </c>
      <c r="G385" s="107" t="s">
        <v>22</v>
      </c>
      <c r="H385" s="15" t="s">
        <v>1151</v>
      </c>
      <c r="I385" s="16">
        <v>201.24</v>
      </c>
      <c r="J385" s="112">
        <f t="shared" si="77"/>
        <v>9659.52</v>
      </c>
      <c r="K385" s="16"/>
      <c r="L385" s="16">
        <f t="shared" si="74"/>
        <v>0</v>
      </c>
      <c r="M385" s="122"/>
      <c r="N385" s="16">
        <f t="shared" si="75"/>
        <v>0</v>
      </c>
      <c r="O385" s="16"/>
      <c r="P385" s="16">
        <f t="shared" si="76"/>
        <v>0</v>
      </c>
    </row>
    <row r="386" spans="2:229" ht="27" customHeight="1" x14ac:dyDescent="0.2">
      <c r="B386" s="101" t="s">
        <v>1017</v>
      </c>
      <c r="C386" s="7" t="s">
        <v>719</v>
      </c>
      <c r="D386" s="87" t="s">
        <v>5</v>
      </c>
      <c r="E386" s="88">
        <v>56.1</v>
      </c>
      <c r="F386" s="87" t="s">
        <v>2</v>
      </c>
      <c r="G386" s="54" t="s">
        <v>22</v>
      </c>
      <c r="H386" s="15" t="s">
        <v>614</v>
      </c>
      <c r="I386" s="16">
        <v>16.57</v>
      </c>
      <c r="J386" s="112">
        <f t="shared" si="77"/>
        <v>929.577</v>
      </c>
      <c r="K386" s="16"/>
      <c r="L386" s="16">
        <f t="shared" si="74"/>
        <v>0</v>
      </c>
      <c r="M386" s="122"/>
      <c r="N386" s="16">
        <f t="shared" si="75"/>
        <v>0</v>
      </c>
      <c r="O386" s="16"/>
      <c r="P386" s="16">
        <f t="shared" si="76"/>
        <v>0</v>
      </c>
    </row>
    <row r="387" spans="2:229" ht="27" customHeight="1" x14ac:dyDescent="0.2">
      <c r="B387" s="49" t="s">
        <v>1154</v>
      </c>
      <c r="C387" s="14" t="s">
        <v>849</v>
      </c>
      <c r="D387" s="137" t="s">
        <v>5</v>
      </c>
      <c r="E387" s="137">
        <v>427.2</v>
      </c>
      <c r="F387" s="137" t="s">
        <v>29</v>
      </c>
      <c r="G387" s="138" t="s">
        <v>22</v>
      </c>
      <c r="H387" s="15" t="s">
        <v>850</v>
      </c>
      <c r="I387" s="139">
        <v>34.090000000000003</v>
      </c>
      <c r="J387" s="140">
        <f>I387*E387</f>
        <v>14563.248000000001</v>
      </c>
      <c r="K387" s="16"/>
      <c r="L387" s="16"/>
      <c r="M387" s="122"/>
      <c r="N387" s="16"/>
      <c r="O387" s="16"/>
      <c r="P387" s="16"/>
    </row>
    <row r="388" spans="2:229" ht="22.5" x14ac:dyDescent="0.2">
      <c r="B388" s="49" t="s">
        <v>1159</v>
      </c>
      <c r="C388" s="14" t="s">
        <v>1162</v>
      </c>
      <c r="D388" s="137"/>
      <c r="E388" s="137">
        <v>290</v>
      </c>
      <c r="F388" s="137" t="s">
        <v>2</v>
      </c>
      <c r="G388" s="138" t="s">
        <v>22</v>
      </c>
      <c r="H388" s="126" t="s">
        <v>1163</v>
      </c>
      <c r="I388" s="139">
        <v>7.53</v>
      </c>
      <c r="J388" s="140">
        <f>I388*E388</f>
        <v>2183.7000000000003</v>
      </c>
      <c r="K388" s="16"/>
      <c r="L388" s="16"/>
      <c r="M388" s="122"/>
      <c r="N388" s="16"/>
      <c r="O388" s="16"/>
      <c r="P388" s="16"/>
    </row>
    <row r="389" spans="2:229" ht="45" x14ac:dyDescent="0.2">
      <c r="B389" s="49" t="s">
        <v>1160</v>
      </c>
      <c r="C389" s="14" t="s">
        <v>1164</v>
      </c>
      <c r="D389" s="137" t="s">
        <v>3</v>
      </c>
      <c r="E389" s="137">
        <v>290</v>
      </c>
      <c r="F389" s="137" t="s">
        <v>2</v>
      </c>
      <c r="G389" s="138" t="s">
        <v>22</v>
      </c>
      <c r="H389" s="127" t="s">
        <v>1165</v>
      </c>
      <c r="I389" s="139">
        <v>36.869999999999997</v>
      </c>
      <c r="J389" s="140">
        <f>I389*E389</f>
        <v>10692.3</v>
      </c>
      <c r="K389" s="16"/>
      <c r="L389" s="16"/>
      <c r="M389" s="122"/>
      <c r="N389" s="16"/>
      <c r="O389" s="16"/>
      <c r="P389" s="16"/>
    </row>
    <row r="390" spans="2:229" ht="35.65" customHeight="1" x14ac:dyDescent="0.2">
      <c r="B390" s="49" t="s">
        <v>1161</v>
      </c>
      <c r="C390" s="141" t="s">
        <v>1166</v>
      </c>
      <c r="D390" s="142" t="s">
        <v>3</v>
      </c>
      <c r="E390" s="30">
        <v>580</v>
      </c>
      <c r="F390" s="30" t="s">
        <v>29</v>
      </c>
      <c r="G390" s="30" t="s">
        <v>22</v>
      </c>
      <c r="H390" s="126" t="s">
        <v>1167</v>
      </c>
      <c r="I390" s="143">
        <v>34.06</v>
      </c>
      <c r="J390" s="140">
        <f>I390*E390</f>
        <v>19754.800000000003</v>
      </c>
      <c r="K390" s="16"/>
      <c r="L390" s="16">
        <f>ROUND(K390*$I387,2)</f>
        <v>0</v>
      </c>
      <c r="M390" s="122"/>
      <c r="N390" s="16">
        <f>ROUND(M390*$I387,2)</f>
        <v>0</v>
      </c>
      <c r="O390" s="16">
        <v>861.61</v>
      </c>
      <c r="P390" s="16">
        <f>ROUND(O390*$I387,2)</f>
        <v>29372.28</v>
      </c>
    </row>
    <row r="391" spans="2:229" ht="20.100000000000001" customHeight="1" x14ac:dyDescent="0.2">
      <c r="B391" s="67"/>
      <c r="C391" s="25" t="s">
        <v>69</v>
      </c>
      <c r="D391" s="66"/>
      <c r="E391" s="66"/>
      <c r="F391" s="66"/>
      <c r="G391" s="66"/>
      <c r="H391" s="15"/>
      <c r="I391" s="16"/>
      <c r="J391" s="113">
        <f>SUM(J379:J390)</f>
        <v>426223.549</v>
      </c>
      <c r="K391" s="16"/>
      <c r="L391" s="118">
        <f>SUBTOTAL(9,L379:L390)</f>
        <v>0</v>
      </c>
      <c r="M391" s="122"/>
      <c r="N391" s="118">
        <f>SUBTOTAL(9,N379:N390)</f>
        <v>0</v>
      </c>
      <c r="O391" s="16"/>
      <c r="P391" s="118">
        <f>SUBTOTAL(9,P379:P390)</f>
        <v>29372.28</v>
      </c>
    </row>
    <row r="392" spans="2:229" ht="27" customHeight="1" x14ac:dyDescent="0.2">
      <c r="B392" s="32" t="s">
        <v>543</v>
      </c>
      <c r="C392" s="28" t="s">
        <v>365</v>
      </c>
      <c r="D392" s="36"/>
      <c r="E392" s="36"/>
      <c r="F392" s="36"/>
      <c r="G392" s="36"/>
      <c r="H392" s="36"/>
      <c r="I392" s="36"/>
      <c r="J392" s="111"/>
      <c r="K392" s="36"/>
      <c r="L392" s="36"/>
      <c r="M392" s="123"/>
      <c r="N392" s="36"/>
      <c r="O392" s="36"/>
      <c r="P392" s="36"/>
    </row>
    <row r="393" spans="2:229" ht="27" customHeight="1" x14ac:dyDescent="0.2">
      <c r="B393" s="67" t="s">
        <v>731</v>
      </c>
      <c r="C393" s="7" t="s">
        <v>716</v>
      </c>
      <c r="D393" s="66" t="s">
        <v>5</v>
      </c>
      <c r="E393" s="88">
        <v>12.5</v>
      </c>
      <c r="F393" s="66" t="s">
        <v>527</v>
      </c>
      <c r="G393" s="66" t="s">
        <v>22</v>
      </c>
      <c r="H393" s="15" t="s">
        <v>314</v>
      </c>
      <c r="I393" s="16">
        <v>23.17</v>
      </c>
      <c r="J393" s="112">
        <f>I393*E393</f>
        <v>289.625</v>
      </c>
      <c r="K393" s="16"/>
      <c r="L393" s="16">
        <f>ROUND(K393*$I393,2)</f>
        <v>0</v>
      </c>
      <c r="M393" s="122"/>
      <c r="N393" s="16">
        <f>ROUND(M393*$I393,2)</f>
        <v>0</v>
      </c>
      <c r="O393" s="16"/>
      <c r="P393" s="16">
        <f>ROUND(O393*$I393,2)</f>
        <v>0</v>
      </c>
    </row>
    <row r="394" spans="2:229" ht="45" x14ac:dyDescent="0.2">
      <c r="B394" s="67" t="s">
        <v>1018</v>
      </c>
      <c r="C394" s="7" t="s">
        <v>718</v>
      </c>
      <c r="D394" s="66" t="s">
        <v>5</v>
      </c>
      <c r="E394" s="88">
        <v>12.5</v>
      </c>
      <c r="F394" s="66" t="s">
        <v>527</v>
      </c>
      <c r="G394" s="66" t="s">
        <v>22</v>
      </c>
      <c r="H394" s="15" t="s">
        <v>558</v>
      </c>
      <c r="I394" s="16">
        <v>52.59</v>
      </c>
      <c r="J394" s="112">
        <f>I394*E394</f>
        <v>657.375</v>
      </c>
      <c r="K394" s="16"/>
      <c r="L394" s="16">
        <f>ROUND(K394*$I394,2)</f>
        <v>0</v>
      </c>
      <c r="M394" s="122"/>
      <c r="N394" s="16">
        <f>ROUND(M394*$I394,2)</f>
        <v>0</v>
      </c>
      <c r="O394" s="16"/>
      <c r="P394" s="16">
        <f>ROUND(O394*$I394,2)</f>
        <v>0</v>
      </c>
    </row>
    <row r="395" spans="2:229" ht="20.100000000000001" customHeight="1" x14ac:dyDescent="0.2">
      <c r="B395" s="67"/>
      <c r="C395" s="25" t="s">
        <v>69</v>
      </c>
      <c r="D395" s="66"/>
      <c r="E395" s="66"/>
      <c r="F395" s="66"/>
      <c r="G395" s="66"/>
      <c r="H395" s="15"/>
      <c r="I395" s="16"/>
      <c r="J395" s="113">
        <f>SUBTOTAL(9,J393:J394)</f>
        <v>947</v>
      </c>
      <c r="K395" s="16"/>
      <c r="L395" s="118">
        <f>SUBTOTAL(9,L393:L394)</f>
        <v>0</v>
      </c>
      <c r="M395" s="122"/>
      <c r="N395" s="118">
        <f>SUBTOTAL(9,N393:N394)</f>
        <v>0</v>
      </c>
      <c r="O395" s="16"/>
      <c r="P395" s="118">
        <f>SUBTOTAL(9,P393:P394)</f>
        <v>0</v>
      </c>
    </row>
    <row r="396" spans="2:229" s="4" customFormat="1" ht="24" customHeight="1" x14ac:dyDescent="0.2">
      <c r="B396" s="32">
        <v>13</v>
      </c>
      <c r="C396" s="36" t="s">
        <v>513</v>
      </c>
      <c r="D396" s="36" t="s">
        <v>5</v>
      </c>
      <c r="E396" s="36"/>
      <c r="F396" s="36"/>
      <c r="G396" s="36" t="s">
        <v>3</v>
      </c>
      <c r="H396" s="36" t="s">
        <v>3</v>
      </c>
      <c r="I396" s="36" t="s">
        <v>3</v>
      </c>
      <c r="J396" s="135">
        <f>J405+J411</f>
        <v>196941.93849999999</v>
      </c>
      <c r="K396" s="36"/>
      <c r="L396" s="36" t="s">
        <v>3</v>
      </c>
      <c r="M396" s="123"/>
      <c r="N396" s="36" t="s">
        <v>3</v>
      </c>
      <c r="O396" s="36"/>
      <c r="P396" s="36" t="s">
        <v>3</v>
      </c>
    </row>
    <row r="397" spans="2:229" s="4" customFormat="1" ht="24" customHeight="1" x14ac:dyDescent="0.2">
      <c r="B397" s="32" t="s">
        <v>520</v>
      </c>
      <c r="C397" s="28" t="s">
        <v>364</v>
      </c>
      <c r="D397" s="36"/>
      <c r="E397" s="36"/>
      <c r="F397" s="36"/>
      <c r="G397" s="36"/>
      <c r="H397" s="36"/>
      <c r="I397" s="36"/>
      <c r="J397" s="111"/>
      <c r="K397" s="36"/>
      <c r="L397" s="36"/>
      <c r="M397" s="123"/>
      <c r="N397" s="36"/>
      <c r="O397" s="36"/>
      <c r="P397" s="36"/>
    </row>
    <row r="398" spans="2:229" s="59" customFormat="1" ht="47.25" customHeight="1" x14ac:dyDescent="0.2">
      <c r="B398" s="55" t="s">
        <v>674</v>
      </c>
      <c r="C398" s="61" t="s">
        <v>721</v>
      </c>
      <c r="D398" s="56" t="s">
        <v>5</v>
      </c>
      <c r="E398" s="88">
        <v>1919.84</v>
      </c>
      <c r="F398" s="56" t="s">
        <v>527</v>
      </c>
      <c r="G398" s="56" t="s">
        <v>22</v>
      </c>
      <c r="H398" s="57" t="s">
        <v>722</v>
      </c>
      <c r="I398" s="16">
        <v>55.1</v>
      </c>
      <c r="J398" s="114">
        <f>I398*E398</f>
        <v>105783.18399999999</v>
      </c>
      <c r="K398" s="16"/>
      <c r="L398" s="58">
        <f t="shared" ref="L398:L404" si="78">ROUND(K398*$I398,2)</f>
        <v>0</v>
      </c>
      <c r="M398" s="122"/>
      <c r="N398" s="58">
        <f t="shared" ref="N398:N404" si="79">ROUND(M398*$I398,2)</f>
        <v>0</v>
      </c>
      <c r="O398" s="16"/>
      <c r="P398" s="58">
        <f t="shared" ref="P398:P404" si="80">ROUND(O398*$I398,2)</f>
        <v>0</v>
      </c>
    </row>
    <row r="399" spans="2:229" s="18" customFormat="1" ht="33.75" x14ac:dyDescent="0.2">
      <c r="B399" s="55" t="s">
        <v>675</v>
      </c>
      <c r="C399" s="7" t="s">
        <v>726</v>
      </c>
      <c r="D399" s="66" t="s">
        <v>5</v>
      </c>
      <c r="E399" s="88">
        <v>175.05</v>
      </c>
      <c r="F399" s="66" t="s">
        <v>2</v>
      </c>
      <c r="G399" s="66" t="s">
        <v>22</v>
      </c>
      <c r="H399" s="15" t="s">
        <v>615</v>
      </c>
      <c r="I399" s="16">
        <v>9.0500000000000007</v>
      </c>
      <c r="J399" s="114">
        <f t="shared" ref="J399:J404" si="81">I399*E399</f>
        <v>1584.2025000000003</v>
      </c>
      <c r="K399" s="16"/>
      <c r="L399" s="58">
        <f t="shared" si="78"/>
        <v>0</v>
      </c>
      <c r="M399" s="122"/>
      <c r="N399" s="58">
        <f t="shared" si="79"/>
        <v>0</v>
      </c>
      <c r="O399" s="16"/>
      <c r="P399" s="58">
        <f t="shared" si="80"/>
        <v>0</v>
      </c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7"/>
      <c r="BG399" s="17"/>
      <c r="BH399" s="17"/>
      <c r="BI399" s="17"/>
      <c r="BJ399" s="17"/>
      <c r="BK399" s="17"/>
      <c r="BL399" s="17"/>
      <c r="BM399" s="17"/>
      <c r="BN399" s="17"/>
      <c r="BO399" s="17"/>
      <c r="BP399" s="17"/>
      <c r="BQ399" s="17"/>
      <c r="BR399" s="17"/>
      <c r="BS399" s="17"/>
      <c r="BT399" s="17"/>
      <c r="BU399" s="17"/>
      <c r="BV399" s="17"/>
      <c r="BW399" s="17"/>
      <c r="BX399" s="17"/>
      <c r="BY399" s="17"/>
      <c r="BZ399" s="17"/>
      <c r="CA399" s="17"/>
      <c r="CB399" s="17"/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7"/>
      <c r="DD399" s="17"/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  <c r="DP399" s="17"/>
      <c r="DQ399" s="17"/>
      <c r="DR399" s="17"/>
      <c r="DS399" s="17"/>
      <c r="DT399" s="17"/>
      <c r="DU399" s="17"/>
      <c r="DV399" s="17"/>
      <c r="DW399" s="17"/>
      <c r="DX399" s="17"/>
      <c r="DY399" s="17"/>
      <c r="DZ399" s="17"/>
      <c r="EA399" s="17"/>
      <c r="EB399" s="17"/>
      <c r="EC399" s="17"/>
      <c r="ED399" s="17"/>
      <c r="EE399" s="17"/>
      <c r="EF399" s="17"/>
      <c r="EG399" s="17"/>
      <c r="EH399" s="17"/>
      <c r="EI399" s="17"/>
      <c r="EJ399" s="17"/>
      <c r="EK399" s="17"/>
      <c r="EL399" s="17"/>
      <c r="EM399" s="17"/>
      <c r="EN399" s="17"/>
      <c r="EO399" s="17"/>
      <c r="EP399" s="17"/>
      <c r="EQ399" s="17"/>
      <c r="ER399" s="17"/>
      <c r="ES399" s="17"/>
      <c r="ET399" s="17"/>
      <c r="EU399" s="17"/>
      <c r="EV399" s="17"/>
      <c r="EW399" s="17"/>
      <c r="EX399" s="17"/>
      <c r="EY399" s="17"/>
      <c r="EZ399" s="17"/>
      <c r="FA399" s="17"/>
      <c r="FB399" s="17"/>
      <c r="FC399" s="17"/>
      <c r="FD399" s="17"/>
      <c r="FE399" s="17"/>
      <c r="FF399" s="17"/>
      <c r="FG399" s="17"/>
      <c r="FH399" s="17"/>
      <c r="FI399" s="17"/>
      <c r="FJ399" s="17"/>
      <c r="FK399" s="17"/>
      <c r="FL399" s="17"/>
      <c r="FM399" s="17"/>
      <c r="FN399" s="17"/>
      <c r="FO399" s="17"/>
      <c r="FP399" s="17"/>
      <c r="FQ399" s="17"/>
      <c r="FR399" s="17"/>
      <c r="FS399" s="17"/>
      <c r="FT399" s="17"/>
      <c r="FU399" s="17"/>
      <c r="FV399" s="17"/>
      <c r="FW399" s="17"/>
      <c r="FX399" s="17"/>
      <c r="FY399" s="17"/>
      <c r="FZ399" s="17"/>
      <c r="GA399" s="17"/>
      <c r="GB399" s="17"/>
      <c r="GC399" s="17"/>
      <c r="GD399" s="17"/>
      <c r="GE399" s="17"/>
      <c r="GF399" s="17"/>
      <c r="GG399" s="17"/>
      <c r="GH399" s="17"/>
      <c r="GI399" s="17"/>
      <c r="GJ399" s="17"/>
      <c r="GK399" s="17"/>
      <c r="GL399" s="17"/>
      <c r="GM399" s="17"/>
      <c r="GN399" s="17"/>
      <c r="GO399" s="17"/>
      <c r="GP399" s="17"/>
      <c r="GQ399" s="17"/>
      <c r="GR399" s="17"/>
      <c r="GS399" s="17"/>
      <c r="GT399" s="17"/>
      <c r="GU399" s="17"/>
      <c r="GV399" s="17"/>
      <c r="GW399" s="17"/>
      <c r="GX399" s="17"/>
      <c r="GY399" s="17"/>
      <c r="GZ399" s="17"/>
      <c r="HA399" s="17"/>
      <c r="HB399" s="17"/>
      <c r="HC399" s="17"/>
      <c r="HD399" s="17"/>
      <c r="HE399" s="17"/>
      <c r="HF399" s="17"/>
      <c r="HG399" s="17"/>
      <c r="HH399" s="17"/>
      <c r="HI399" s="17"/>
      <c r="HJ399" s="17"/>
      <c r="HK399" s="17"/>
      <c r="HL399" s="17"/>
      <c r="HM399" s="17"/>
      <c r="HN399" s="17"/>
      <c r="HO399" s="17"/>
      <c r="HP399" s="17"/>
      <c r="HQ399" s="17"/>
      <c r="HR399" s="17"/>
      <c r="HS399" s="17"/>
      <c r="HT399" s="17"/>
      <c r="HU399" s="17"/>
    </row>
    <row r="400" spans="2:229" ht="22.5" x14ac:dyDescent="0.2">
      <c r="B400" s="55" t="s">
        <v>676</v>
      </c>
      <c r="C400" s="7" t="s">
        <v>728</v>
      </c>
      <c r="D400" s="66" t="s">
        <v>5</v>
      </c>
      <c r="E400" s="88">
        <v>603.70000000000005</v>
      </c>
      <c r="F400" s="66" t="s">
        <v>29</v>
      </c>
      <c r="G400" s="66" t="s">
        <v>208</v>
      </c>
      <c r="H400" s="15">
        <v>87273</v>
      </c>
      <c r="I400" s="16">
        <v>43.72</v>
      </c>
      <c r="J400" s="114">
        <f t="shared" si="81"/>
        <v>26393.764000000003</v>
      </c>
      <c r="K400" s="16"/>
      <c r="L400" s="58">
        <f t="shared" si="78"/>
        <v>0</v>
      </c>
      <c r="M400" s="122"/>
      <c r="N400" s="58">
        <f t="shared" si="79"/>
        <v>0</v>
      </c>
      <c r="O400" s="16"/>
      <c r="P400" s="58">
        <f t="shared" si="80"/>
        <v>0</v>
      </c>
    </row>
    <row r="401" spans="2:229" x14ac:dyDescent="0.2">
      <c r="B401" s="55" t="s">
        <v>677</v>
      </c>
      <c r="C401" s="7" t="s">
        <v>616</v>
      </c>
      <c r="D401" s="66" t="s">
        <v>5</v>
      </c>
      <c r="E401" s="88">
        <v>242</v>
      </c>
      <c r="F401" s="23" t="s">
        <v>2</v>
      </c>
      <c r="G401" s="66" t="s">
        <v>22</v>
      </c>
      <c r="H401" s="15" t="s">
        <v>617</v>
      </c>
      <c r="I401" s="16">
        <v>19.79</v>
      </c>
      <c r="J401" s="114">
        <f t="shared" si="81"/>
        <v>4789.1799999999994</v>
      </c>
      <c r="K401" s="16"/>
      <c r="L401" s="58">
        <f t="shared" si="78"/>
        <v>0</v>
      </c>
      <c r="M401" s="122"/>
      <c r="N401" s="58">
        <f t="shared" si="79"/>
        <v>0</v>
      </c>
      <c r="O401" s="16"/>
      <c r="P401" s="58">
        <f t="shared" si="80"/>
        <v>0</v>
      </c>
    </row>
    <row r="402" spans="2:229" s="18" customFormat="1" ht="33.75" x14ac:dyDescent="0.2">
      <c r="B402" s="55" t="s">
        <v>678</v>
      </c>
      <c r="C402" s="24" t="s">
        <v>1068</v>
      </c>
      <c r="D402" s="102"/>
      <c r="E402" s="102">
        <v>4525</v>
      </c>
      <c r="F402" s="23" t="s">
        <v>1069</v>
      </c>
      <c r="G402" s="102" t="s">
        <v>22</v>
      </c>
      <c r="H402" s="15" t="s">
        <v>1070</v>
      </c>
      <c r="I402" s="16">
        <v>3.75</v>
      </c>
      <c r="J402" s="114">
        <f t="shared" si="81"/>
        <v>16968.75</v>
      </c>
      <c r="K402" s="16"/>
      <c r="L402" s="58">
        <f t="shared" si="78"/>
        <v>0</v>
      </c>
      <c r="M402" s="122"/>
      <c r="N402" s="58">
        <f t="shared" si="79"/>
        <v>0</v>
      </c>
      <c r="O402" s="16"/>
      <c r="P402" s="58">
        <f t="shared" si="80"/>
        <v>0</v>
      </c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7"/>
      <c r="BG402" s="17"/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  <c r="BT402" s="17"/>
      <c r="BU402" s="17"/>
      <c r="BV402" s="17"/>
      <c r="BW402" s="17"/>
      <c r="BX402" s="17"/>
      <c r="BY402" s="17"/>
      <c r="BZ402" s="17"/>
      <c r="CA402" s="17"/>
      <c r="CB402" s="17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7"/>
      <c r="DD402" s="17"/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  <c r="DP402" s="17"/>
      <c r="DQ402" s="17"/>
      <c r="DR402" s="17"/>
      <c r="DS402" s="17"/>
      <c r="DT402" s="17"/>
      <c r="DU402" s="17"/>
      <c r="DV402" s="17"/>
      <c r="DW402" s="17"/>
      <c r="DX402" s="17"/>
      <c r="DY402" s="17"/>
      <c r="DZ402" s="17"/>
      <c r="EA402" s="17"/>
      <c r="EB402" s="17"/>
      <c r="EC402" s="17"/>
      <c r="ED402" s="17"/>
      <c r="EE402" s="17"/>
      <c r="EF402" s="17"/>
      <c r="EG402" s="17"/>
      <c r="EH402" s="17"/>
      <c r="EI402" s="17"/>
      <c r="EJ402" s="17"/>
      <c r="EK402" s="17"/>
      <c r="EL402" s="17"/>
      <c r="EM402" s="17"/>
      <c r="EN402" s="17"/>
      <c r="EO402" s="17"/>
      <c r="EP402" s="17"/>
      <c r="EQ402" s="17"/>
      <c r="ER402" s="17"/>
      <c r="ES402" s="17"/>
      <c r="ET402" s="17"/>
      <c r="EU402" s="17"/>
      <c r="EV402" s="17"/>
      <c r="EW402" s="17"/>
      <c r="EX402" s="17"/>
      <c r="EY402" s="17"/>
      <c r="EZ402" s="17"/>
      <c r="FA402" s="17"/>
      <c r="FB402" s="17"/>
      <c r="FC402" s="17"/>
      <c r="FD402" s="17"/>
      <c r="FE402" s="17"/>
      <c r="FF402" s="17"/>
      <c r="FG402" s="17"/>
      <c r="FH402" s="17"/>
      <c r="FI402" s="17"/>
      <c r="FJ402" s="17"/>
      <c r="FK402" s="17"/>
      <c r="FL402" s="17"/>
      <c r="FM402" s="17"/>
      <c r="FN402" s="17"/>
      <c r="FO402" s="17"/>
      <c r="FP402" s="17"/>
      <c r="FQ402" s="17"/>
      <c r="FR402" s="17"/>
      <c r="FS402" s="17"/>
      <c r="FT402" s="17"/>
      <c r="FU402" s="17"/>
      <c r="FV402" s="17"/>
      <c r="FW402" s="17"/>
      <c r="FX402" s="17"/>
      <c r="FY402" s="17"/>
      <c r="FZ402" s="17"/>
      <c r="GA402" s="17"/>
      <c r="GB402" s="17"/>
      <c r="GC402" s="17"/>
      <c r="GD402" s="17"/>
      <c r="GE402" s="17"/>
      <c r="GF402" s="17"/>
      <c r="GG402" s="17"/>
      <c r="GH402" s="17"/>
      <c r="GI402" s="17"/>
      <c r="GJ402" s="17"/>
      <c r="GK402" s="17"/>
      <c r="GL402" s="17"/>
      <c r="GM402" s="17"/>
      <c r="GN402" s="17"/>
      <c r="GO402" s="17"/>
      <c r="GP402" s="17"/>
      <c r="GQ402" s="17"/>
      <c r="GR402" s="17"/>
      <c r="GS402" s="17"/>
      <c r="GT402" s="17"/>
      <c r="GU402" s="17"/>
      <c r="GV402" s="17"/>
      <c r="GW402" s="17"/>
      <c r="GX402" s="17"/>
      <c r="GY402" s="17"/>
      <c r="GZ402" s="17"/>
      <c r="HA402" s="17"/>
      <c r="HB402" s="17"/>
      <c r="HC402" s="17"/>
      <c r="HD402" s="17"/>
      <c r="HE402" s="17"/>
      <c r="HF402" s="17"/>
      <c r="HG402" s="17"/>
      <c r="HH402" s="17"/>
      <c r="HI402" s="17"/>
      <c r="HJ402" s="17"/>
      <c r="HK402" s="17"/>
      <c r="HL402" s="17"/>
      <c r="HM402" s="17"/>
      <c r="HN402" s="17"/>
      <c r="HO402" s="17"/>
      <c r="HP402" s="17"/>
      <c r="HQ402" s="17"/>
      <c r="HR402" s="17"/>
      <c r="HS402" s="17"/>
      <c r="HT402" s="17"/>
      <c r="HU402" s="17"/>
    </row>
    <row r="403" spans="2:229" s="18" customFormat="1" ht="33.75" x14ac:dyDescent="0.2">
      <c r="B403" s="55" t="s">
        <v>679</v>
      </c>
      <c r="C403" s="24" t="s">
        <v>1071</v>
      </c>
      <c r="D403" s="102"/>
      <c r="E403" s="102">
        <v>905</v>
      </c>
      <c r="F403" s="23" t="s">
        <v>29</v>
      </c>
      <c r="G403" s="102" t="s">
        <v>22</v>
      </c>
      <c r="H403" s="89" t="s">
        <v>1072</v>
      </c>
      <c r="I403" s="16">
        <v>10.64</v>
      </c>
      <c r="J403" s="114">
        <f t="shared" si="81"/>
        <v>9629.2000000000007</v>
      </c>
      <c r="K403" s="16"/>
      <c r="L403" s="58">
        <f t="shared" si="78"/>
        <v>0</v>
      </c>
      <c r="M403" s="122"/>
      <c r="N403" s="58">
        <f t="shared" si="79"/>
        <v>0</v>
      </c>
      <c r="O403" s="16"/>
      <c r="P403" s="58">
        <f t="shared" si="80"/>
        <v>0</v>
      </c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7"/>
      <c r="BA403" s="17"/>
      <c r="BB403" s="17"/>
      <c r="BC403" s="17"/>
      <c r="BD403" s="17"/>
      <c r="BE403" s="17"/>
      <c r="BF403" s="17"/>
      <c r="BG403" s="17"/>
      <c r="BH403" s="17"/>
      <c r="BI403" s="17"/>
      <c r="BJ403" s="17"/>
      <c r="BK403" s="17"/>
      <c r="BL403" s="17"/>
      <c r="BM403" s="17"/>
      <c r="BN403" s="17"/>
      <c r="BO403" s="17"/>
      <c r="BP403" s="17"/>
      <c r="BQ403" s="17"/>
      <c r="BR403" s="17"/>
      <c r="BS403" s="17"/>
      <c r="BT403" s="17"/>
      <c r="BU403" s="17"/>
      <c r="BV403" s="17"/>
      <c r="BW403" s="17"/>
      <c r="BX403" s="17"/>
      <c r="BY403" s="17"/>
      <c r="BZ403" s="17"/>
      <c r="CA403" s="17"/>
      <c r="CB403" s="17"/>
      <c r="CC403" s="17"/>
      <c r="CD403" s="17"/>
      <c r="CE403" s="17"/>
      <c r="CF403" s="17"/>
      <c r="CG403" s="17"/>
      <c r="CH403" s="17"/>
      <c r="CI403" s="17"/>
      <c r="CJ403" s="17"/>
      <c r="CK403" s="17"/>
      <c r="CL403" s="17"/>
      <c r="CM403" s="17"/>
      <c r="CN403" s="17"/>
      <c r="CO403" s="17"/>
      <c r="CP403" s="17"/>
      <c r="CQ403" s="17"/>
      <c r="CR403" s="17"/>
      <c r="CS403" s="17"/>
      <c r="CT403" s="17"/>
      <c r="CU403" s="17"/>
      <c r="CV403" s="17"/>
      <c r="CW403" s="17"/>
      <c r="CX403" s="17"/>
      <c r="CY403" s="17"/>
      <c r="CZ403" s="17"/>
      <c r="DA403" s="17"/>
      <c r="DB403" s="17"/>
      <c r="DC403" s="17"/>
      <c r="DD403" s="17"/>
      <c r="DE403" s="17"/>
      <c r="DF403" s="17"/>
      <c r="DG403" s="17"/>
      <c r="DH403" s="17"/>
      <c r="DI403" s="17"/>
      <c r="DJ403" s="17"/>
      <c r="DK403" s="17"/>
      <c r="DL403" s="17"/>
      <c r="DM403" s="17"/>
      <c r="DN403" s="17"/>
      <c r="DO403" s="17"/>
      <c r="DP403" s="17"/>
      <c r="DQ403" s="17"/>
      <c r="DR403" s="17"/>
      <c r="DS403" s="17"/>
      <c r="DT403" s="17"/>
      <c r="DU403" s="17"/>
      <c r="DV403" s="17"/>
      <c r="DW403" s="17"/>
      <c r="DX403" s="17"/>
      <c r="DY403" s="17"/>
      <c r="DZ403" s="17"/>
      <c r="EA403" s="17"/>
      <c r="EB403" s="17"/>
      <c r="EC403" s="17"/>
      <c r="ED403" s="17"/>
      <c r="EE403" s="17"/>
      <c r="EF403" s="17"/>
      <c r="EG403" s="17"/>
      <c r="EH403" s="17"/>
      <c r="EI403" s="17"/>
      <c r="EJ403" s="17"/>
      <c r="EK403" s="17"/>
      <c r="EL403" s="17"/>
      <c r="EM403" s="17"/>
      <c r="EN403" s="17"/>
      <c r="EO403" s="17"/>
      <c r="EP403" s="17"/>
      <c r="EQ403" s="17"/>
      <c r="ER403" s="17"/>
      <c r="ES403" s="17"/>
      <c r="ET403" s="17"/>
      <c r="EU403" s="17"/>
      <c r="EV403" s="17"/>
      <c r="EW403" s="17"/>
      <c r="EX403" s="17"/>
      <c r="EY403" s="17"/>
      <c r="EZ403" s="17"/>
      <c r="FA403" s="17"/>
      <c r="FB403" s="17"/>
      <c r="FC403" s="17"/>
      <c r="FD403" s="17"/>
      <c r="FE403" s="17"/>
      <c r="FF403" s="17"/>
      <c r="FG403" s="17"/>
      <c r="FH403" s="17"/>
      <c r="FI403" s="17"/>
      <c r="FJ403" s="17"/>
      <c r="FK403" s="17"/>
      <c r="FL403" s="17"/>
      <c r="FM403" s="17"/>
      <c r="FN403" s="17"/>
      <c r="FO403" s="17"/>
      <c r="FP403" s="17"/>
      <c r="FQ403" s="17"/>
      <c r="FR403" s="17"/>
      <c r="FS403" s="17"/>
      <c r="FT403" s="17"/>
      <c r="FU403" s="17"/>
      <c r="FV403" s="17"/>
      <c r="FW403" s="17"/>
      <c r="FX403" s="17"/>
      <c r="FY403" s="17"/>
      <c r="FZ403" s="17"/>
      <c r="GA403" s="17"/>
      <c r="GB403" s="17"/>
      <c r="GC403" s="17"/>
      <c r="GD403" s="17"/>
      <c r="GE403" s="17"/>
      <c r="GF403" s="17"/>
      <c r="GG403" s="17"/>
      <c r="GH403" s="17"/>
      <c r="GI403" s="17"/>
      <c r="GJ403" s="17"/>
      <c r="GK403" s="17"/>
      <c r="GL403" s="17"/>
      <c r="GM403" s="17"/>
      <c r="GN403" s="17"/>
      <c r="GO403" s="17"/>
      <c r="GP403" s="17"/>
      <c r="GQ403" s="17"/>
      <c r="GR403" s="17"/>
      <c r="GS403" s="17"/>
      <c r="GT403" s="17"/>
      <c r="GU403" s="17"/>
      <c r="GV403" s="17"/>
      <c r="GW403" s="17"/>
      <c r="GX403" s="17"/>
      <c r="GY403" s="17"/>
      <c r="GZ403" s="17"/>
      <c r="HA403" s="17"/>
      <c r="HB403" s="17"/>
      <c r="HC403" s="17"/>
      <c r="HD403" s="17"/>
      <c r="HE403" s="17"/>
      <c r="HF403" s="17"/>
      <c r="HG403" s="17"/>
      <c r="HH403" s="17"/>
      <c r="HI403" s="17"/>
      <c r="HJ403" s="17"/>
      <c r="HK403" s="17"/>
      <c r="HL403" s="17"/>
      <c r="HM403" s="17"/>
      <c r="HN403" s="17"/>
      <c r="HO403" s="17"/>
      <c r="HP403" s="17"/>
      <c r="HQ403" s="17"/>
      <c r="HR403" s="17"/>
      <c r="HS403" s="17"/>
      <c r="HT403" s="17"/>
      <c r="HU403" s="17"/>
    </row>
    <row r="404" spans="2:229" s="18" customFormat="1" x14ac:dyDescent="0.2">
      <c r="B404" s="55" t="s">
        <v>680</v>
      </c>
      <c r="C404" s="24" t="s">
        <v>627</v>
      </c>
      <c r="D404" s="66"/>
      <c r="E404" s="88">
        <v>183.8</v>
      </c>
      <c r="F404" s="23" t="s">
        <v>2</v>
      </c>
      <c r="G404" s="66" t="s">
        <v>22</v>
      </c>
      <c r="H404" s="15" t="s">
        <v>628</v>
      </c>
      <c r="I404" s="16">
        <v>8.5</v>
      </c>
      <c r="J404" s="114">
        <f t="shared" si="81"/>
        <v>1562.3000000000002</v>
      </c>
      <c r="K404" s="16"/>
      <c r="L404" s="58">
        <f t="shared" si="78"/>
        <v>0</v>
      </c>
      <c r="M404" s="122"/>
      <c r="N404" s="58">
        <f t="shared" si="79"/>
        <v>0</v>
      </c>
      <c r="O404" s="16"/>
      <c r="P404" s="58">
        <f t="shared" si="80"/>
        <v>0</v>
      </c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  <c r="BD404" s="17"/>
      <c r="BE404" s="17"/>
      <c r="BF404" s="17"/>
      <c r="BG404" s="17"/>
      <c r="BH404" s="17"/>
      <c r="BI404" s="17"/>
      <c r="BJ404" s="17"/>
      <c r="BK404" s="17"/>
      <c r="BL404" s="17"/>
      <c r="BM404" s="17"/>
      <c r="BN404" s="17"/>
      <c r="BO404" s="17"/>
      <c r="BP404" s="17"/>
      <c r="BQ404" s="17"/>
      <c r="BR404" s="17"/>
      <c r="BS404" s="17"/>
      <c r="BT404" s="17"/>
      <c r="BU404" s="17"/>
      <c r="BV404" s="17"/>
      <c r="BW404" s="17"/>
      <c r="BX404" s="17"/>
      <c r="BY404" s="17"/>
      <c r="BZ404" s="17"/>
      <c r="CA404" s="17"/>
      <c r="CB404" s="17"/>
      <c r="CC404" s="17"/>
      <c r="CD404" s="17"/>
      <c r="CE404" s="17"/>
      <c r="CF404" s="17"/>
      <c r="CG404" s="17"/>
      <c r="CH404" s="17"/>
      <c r="CI404" s="17"/>
      <c r="CJ404" s="17"/>
      <c r="CK404" s="17"/>
      <c r="CL404" s="17"/>
      <c r="CM404" s="17"/>
      <c r="CN404" s="17"/>
      <c r="CO404" s="17"/>
      <c r="CP404" s="17"/>
      <c r="CQ404" s="17"/>
      <c r="CR404" s="17"/>
      <c r="CS404" s="17"/>
      <c r="CT404" s="17"/>
      <c r="CU404" s="17"/>
      <c r="CV404" s="17"/>
      <c r="CW404" s="17"/>
      <c r="CX404" s="17"/>
      <c r="CY404" s="17"/>
      <c r="CZ404" s="17"/>
      <c r="DA404" s="17"/>
      <c r="DB404" s="17"/>
      <c r="DC404" s="17"/>
      <c r="DD404" s="17"/>
      <c r="DE404" s="17"/>
      <c r="DF404" s="17"/>
      <c r="DG404" s="17"/>
      <c r="DH404" s="17"/>
      <c r="DI404" s="17"/>
      <c r="DJ404" s="17"/>
      <c r="DK404" s="17"/>
      <c r="DL404" s="17"/>
      <c r="DM404" s="17"/>
      <c r="DN404" s="17"/>
      <c r="DO404" s="17"/>
      <c r="DP404" s="17"/>
      <c r="DQ404" s="17"/>
      <c r="DR404" s="17"/>
      <c r="DS404" s="17"/>
      <c r="DT404" s="17"/>
      <c r="DU404" s="17"/>
      <c r="DV404" s="17"/>
      <c r="DW404" s="17"/>
      <c r="DX404" s="17"/>
      <c r="DY404" s="17"/>
      <c r="DZ404" s="17"/>
      <c r="EA404" s="17"/>
      <c r="EB404" s="17"/>
      <c r="EC404" s="17"/>
      <c r="ED404" s="17"/>
      <c r="EE404" s="17"/>
      <c r="EF404" s="17"/>
      <c r="EG404" s="17"/>
      <c r="EH404" s="17"/>
      <c r="EI404" s="17"/>
      <c r="EJ404" s="17"/>
      <c r="EK404" s="17"/>
      <c r="EL404" s="17"/>
      <c r="EM404" s="17"/>
      <c r="EN404" s="17"/>
      <c r="EO404" s="17"/>
      <c r="EP404" s="17"/>
      <c r="EQ404" s="17"/>
      <c r="ER404" s="17"/>
      <c r="ES404" s="17"/>
      <c r="ET404" s="17"/>
      <c r="EU404" s="17"/>
      <c r="EV404" s="17"/>
      <c r="EW404" s="17"/>
      <c r="EX404" s="17"/>
      <c r="EY404" s="17"/>
      <c r="EZ404" s="17"/>
      <c r="FA404" s="17"/>
      <c r="FB404" s="17"/>
      <c r="FC404" s="17"/>
      <c r="FD404" s="17"/>
      <c r="FE404" s="17"/>
      <c r="FF404" s="17"/>
      <c r="FG404" s="17"/>
      <c r="FH404" s="17"/>
      <c r="FI404" s="17"/>
      <c r="FJ404" s="17"/>
      <c r="FK404" s="17"/>
      <c r="FL404" s="17"/>
      <c r="FM404" s="17"/>
      <c r="FN404" s="17"/>
      <c r="FO404" s="17"/>
      <c r="FP404" s="17"/>
      <c r="FQ404" s="17"/>
      <c r="FR404" s="17"/>
      <c r="FS404" s="17"/>
      <c r="FT404" s="17"/>
      <c r="FU404" s="17"/>
      <c r="FV404" s="17"/>
      <c r="FW404" s="17"/>
      <c r="FX404" s="17"/>
      <c r="FY404" s="17"/>
      <c r="FZ404" s="17"/>
      <c r="GA404" s="17"/>
      <c r="GB404" s="17"/>
      <c r="GC404" s="17"/>
      <c r="GD404" s="17"/>
      <c r="GE404" s="17"/>
      <c r="GF404" s="17"/>
      <c r="GG404" s="17"/>
      <c r="GH404" s="17"/>
      <c r="GI404" s="17"/>
      <c r="GJ404" s="17"/>
      <c r="GK404" s="17"/>
      <c r="GL404" s="17"/>
      <c r="GM404" s="17"/>
      <c r="GN404" s="17"/>
      <c r="GO404" s="17"/>
      <c r="GP404" s="17"/>
      <c r="GQ404" s="17"/>
      <c r="GR404" s="17"/>
      <c r="GS404" s="17"/>
      <c r="GT404" s="17"/>
      <c r="GU404" s="17"/>
      <c r="GV404" s="17"/>
      <c r="GW404" s="17"/>
      <c r="GX404" s="17"/>
      <c r="GY404" s="17"/>
      <c r="GZ404" s="17"/>
      <c r="HA404" s="17"/>
      <c r="HB404" s="17"/>
      <c r="HC404" s="17"/>
      <c r="HD404" s="17"/>
      <c r="HE404" s="17"/>
      <c r="HF404" s="17"/>
      <c r="HG404" s="17"/>
      <c r="HH404" s="17"/>
      <c r="HI404" s="17"/>
      <c r="HJ404" s="17"/>
      <c r="HK404" s="17"/>
      <c r="HL404" s="17"/>
      <c r="HM404" s="17"/>
      <c r="HN404" s="17"/>
      <c r="HO404" s="17"/>
      <c r="HP404" s="17"/>
      <c r="HQ404" s="17"/>
      <c r="HR404" s="17"/>
      <c r="HS404" s="17"/>
      <c r="HT404" s="17"/>
      <c r="HU404" s="17"/>
    </row>
    <row r="405" spans="2:229" ht="20.100000000000001" customHeight="1" x14ac:dyDescent="0.2">
      <c r="B405" s="67"/>
      <c r="C405" s="25" t="s">
        <v>69</v>
      </c>
      <c r="D405" s="66"/>
      <c r="E405" s="66"/>
      <c r="F405" s="66"/>
      <c r="G405" s="66"/>
      <c r="H405" s="15"/>
      <c r="I405" s="16"/>
      <c r="J405" s="113">
        <f>SUM(J398:J404)</f>
        <v>166710.58049999998</v>
      </c>
      <c r="K405" s="16"/>
      <c r="L405" s="118">
        <f>SUBTOTAL(9,L398:L404)</f>
        <v>0</v>
      </c>
      <c r="M405" s="122"/>
      <c r="N405" s="118">
        <f>SUBTOTAL(9,N398:N404)</f>
        <v>0</v>
      </c>
      <c r="O405" s="16"/>
      <c r="P405" s="118">
        <f>SUBTOTAL(9,P398:P404)</f>
        <v>0</v>
      </c>
    </row>
    <row r="406" spans="2:229" s="18" customFormat="1" x14ac:dyDescent="0.2">
      <c r="B406" s="32" t="s">
        <v>555</v>
      </c>
      <c r="C406" s="28" t="s">
        <v>365</v>
      </c>
      <c r="D406" s="36"/>
      <c r="E406" s="36"/>
      <c r="F406" s="36"/>
      <c r="G406" s="36"/>
      <c r="H406" s="36"/>
      <c r="I406" s="36"/>
      <c r="J406" s="111"/>
      <c r="K406" s="36"/>
      <c r="L406" s="36"/>
      <c r="M406" s="123"/>
      <c r="N406" s="36"/>
      <c r="O406" s="36"/>
      <c r="P406" s="36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  <c r="BT406" s="17"/>
      <c r="BU406" s="17"/>
      <c r="BV406" s="17"/>
      <c r="BW406" s="17"/>
      <c r="BX406" s="17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7"/>
      <c r="DC406" s="17"/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  <c r="DP406" s="17"/>
      <c r="DQ406" s="17"/>
      <c r="DR406" s="17"/>
      <c r="DS406" s="17"/>
      <c r="DT406" s="17"/>
      <c r="DU406" s="17"/>
      <c r="DV406" s="17"/>
      <c r="DW406" s="17"/>
      <c r="DX406" s="17"/>
      <c r="DY406" s="17"/>
      <c r="DZ406" s="17"/>
      <c r="EA406" s="17"/>
      <c r="EB406" s="17"/>
      <c r="EC406" s="17"/>
      <c r="ED406" s="17"/>
      <c r="EE406" s="17"/>
      <c r="EF406" s="17"/>
      <c r="EG406" s="17"/>
      <c r="EH406" s="17"/>
      <c r="EI406" s="17"/>
      <c r="EJ406" s="17"/>
      <c r="EK406" s="17"/>
      <c r="EL406" s="17"/>
      <c r="EM406" s="17"/>
      <c r="EN406" s="17"/>
      <c r="EO406" s="17"/>
      <c r="EP406" s="17"/>
      <c r="EQ406" s="17"/>
      <c r="ER406" s="17"/>
      <c r="ES406" s="17"/>
      <c r="ET406" s="17"/>
      <c r="EU406" s="17"/>
      <c r="EV406" s="17"/>
      <c r="EW406" s="17"/>
      <c r="EX406" s="17"/>
      <c r="EY406" s="17"/>
      <c r="EZ406" s="17"/>
      <c r="FA406" s="17"/>
      <c r="FB406" s="17"/>
      <c r="FC406" s="17"/>
      <c r="FD406" s="17"/>
      <c r="FE406" s="17"/>
      <c r="FF406" s="17"/>
      <c r="FG406" s="17"/>
      <c r="FH406" s="17"/>
      <c r="FI406" s="17"/>
      <c r="FJ406" s="17"/>
      <c r="FK406" s="17"/>
      <c r="FL406" s="17"/>
      <c r="FM406" s="17"/>
      <c r="FN406" s="17"/>
      <c r="FO406" s="17"/>
      <c r="FP406" s="17"/>
      <c r="FQ406" s="17"/>
      <c r="FR406" s="17"/>
      <c r="FS406" s="17"/>
      <c r="FT406" s="17"/>
      <c r="FU406" s="17"/>
      <c r="FV406" s="17"/>
      <c r="FW406" s="17"/>
      <c r="FX406" s="17"/>
      <c r="FY406" s="17"/>
      <c r="FZ406" s="17"/>
      <c r="GA406" s="17"/>
      <c r="GB406" s="17"/>
      <c r="GC406" s="17"/>
      <c r="GD406" s="17"/>
      <c r="GE406" s="17"/>
      <c r="GF406" s="17"/>
      <c r="GG406" s="17"/>
      <c r="GH406" s="17"/>
      <c r="GI406" s="17"/>
      <c r="GJ406" s="17"/>
      <c r="GK406" s="17"/>
      <c r="GL406" s="17"/>
      <c r="GM406" s="17"/>
      <c r="GN406" s="17"/>
      <c r="GO406" s="17"/>
      <c r="GP406" s="17"/>
      <c r="GQ406" s="17"/>
      <c r="GR406" s="17"/>
      <c r="GS406" s="17"/>
      <c r="GT406" s="17"/>
      <c r="GU406" s="17"/>
      <c r="GV406" s="17"/>
      <c r="GW406" s="17"/>
      <c r="GX406" s="17"/>
      <c r="GY406" s="17"/>
      <c r="GZ406" s="17"/>
      <c r="HA406" s="17"/>
      <c r="HB406" s="17"/>
      <c r="HC406" s="17"/>
      <c r="HD406" s="17"/>
      <c r="HE406" s="17"/>
      <c r="HF406" s="17"/>
      <c r="HG406" s="17"/>
      <c r="HH406" s="17"/>
      <c r="HI406" s="17"/>
      <c r="HJ406" s="17"/>
      <c r="HK406" s="17"/>
      <c r="HL406" s="17"/>
      <c r="HM406" s="17"/>
      <c r="HN406" s="17"/>
      <c r="HO406" s="17"/>
      <c r="HP406" s="17"/>
      <c r="HQ406" s="17"/>
      <c r="HR406" s="17"/>
      <c r="HS406" s="17"/>
      <c r="HT406" s="17"/>
      <c r="HU406" s="17"/>
    </row>
    <row r="407" spans="2:229" s="59" customFormat="1" ht="47.25" customHeight="1" x14ac:dyDescent="0.2">
      <c r="B407" s="55" t="s">
        <v>672</v>
      </c>
      <c r="C407" s="61" t="s">
        <v>721</v>
      </c>
      <c r="D407" s="56" t="s">
        <v>5</v>
      </c>
      <c r="E407" s="95">
        <v>240</v>
      </c>
      <c r="F407" s="56" t="s">
        <v>527</v>
      </c>
      <c r="G407" s="56" t="s">
        <v>22</v>
      </c>
      <c r="H407" s="57" t="s">
        <v>722</v>
      </c>
      <c r="I407" s="16">
        <v>55.1</v>
      </c>
      <c r="J407" s="114">
        <f>I407*E407</f>
        <v>13224</v>
      </c>
      <c r="K407" s="16"/>
      <c r="L407" s="58">
        <f>ROUND(K407*$I407,2)</f>
        <v>0</v>
      </c>
      <c r="M407" s="122"/>
      <c r="N407" s="58">
        <f>ROUND(M407*$I407,2)</f>
        <v>0</v>
      </c>
      <c r="O407" s="16"/>
      <c r="P407" s="58">
        <f>ROUND(O407*$I407,2)</f>
        <v>0</v>
      </c>
    </row>
    <row r="408" spans="2:229" s="18" customFormat="1" ht="33.75" x14ac:dyDescent="0.2">
      <c r="B408" s="55" t="s">
        <v>673</v>
      </c>
      <c r="C408" s="24" t="s">
        <v>1068</v>
      </c>
      <c r="D408" s="102"/>
      <c r="E408" s="102">
        <v>2581</v>
      </c>
      <c r="F408" s="23" t="s">
        <v>1069</v>
      </c>
      <c r="G408" s="102" t="s">
        <v>22</v>
      </c>
      <c r="H408" s="15" t="s">
        <v>1070</v>
      </c>
      <c r="I408" s="16">
        <v>3.75</v>
      </c>
      <c r="J408" s="114">
        <f>I408*E408</f>
        <v>9678.75</v>
      </c>
      <c r="K408" s="16"/>
      <c r="L408" s="58">
        <f>ROUND(K408*$I408,2)</f>
        <v>0</v>
      </c>
      <c r="M408" s="122"/>
      <c r="N408" s="58">
        <f>ROUND(M408*$I408,2)</f>
        <v>0</v>
      </c>
      <c r="O408" s="16"/>
      <c r="P408" s="58">
        <f>ROUND(O408*$I408,2)</f>
        <v>0</v>
      </c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7"/>
      <c r="BF408" s="17"/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  <c r="BT408" s="17"/>
      <c r="BU408" s="17"/>
      <c r="BV408" s="17"/>
      <c r="BW408" s="17"/>
      <c r="BX408" s="17"/>
      <c r="BY408" s="17"/>
      <c r="BZ408" s="17"/>
      <c r="CA408" s="17"/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7"/>
      <c r="DC408" s="17"/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  <c r="DP408" s="17"/>
      <c r="DQ408" s="17"/>
      <c r="DR408" s="17"/>
      <c r="DS408" s="17"/>
      <c r="DT408" s="17"/>
      <c r="DU408" s="17"/>
      <c r="DV408" s="17"/>
      <c r="DW408" s="17"/>
      <c r="DX408" s="17"/>
      <c r="DY408" s="17"/>
      <c r="DZ408" s="17"/>
      <c r="EA408" s="17"/>
      <c r="EB408" s="17"/>
      <c r="EC408" s="17"/>
      <c r="ED408" s="17"/>
      <c r="EE408" s="17"/>
      <c r="EF408" s="17"/>
      <c r="EG408" s="17"/>
      <c r="EH408" s="17"/>
      <c r="EI408" s="17"/>
      <c r="EJ408" s="17"/>
      <c r="EK408" s="17"/>
      <c r="EL408" s="17"/>
      <c r="EM408" s="17"/>
      <c r="EN408" s="17"/>
      <c r="EO408" s="17"/>
      <c r="EP408" s="17"/>
      <c r="EQ408" s="17"/>
      <c r="ER408" s="17"/>
      <c r="ES408" s="17"/>
      <c r="ET408" s="17"/>
      <c r="EU408" s="17"/>
      <c r="EV408" s="17"/>
      <c r="EW408" s="17"/>
      <c r="EX408" s="17"/>
      <c r="EY408" s="17"/>
      <c r="EZ408" s="17"/>
      <c r="FA408" s="17"/>
      <c r="FB408" s="17"/>
      <c r="FC408" s="17"/>
      <c r="FD408" s="17"/>
      <c r="FE408" s="17"/>
      <c r="FF408" s="17"/>
      <c r="FG408" s="17"/>
      <c r="FH408" s="17"/>
      <c r="FI408" s="17"/>
      <c r="FJ408" s="17"/>
      <c r="FK408" s="17"/>
      <c r="FL408" s="17"/>
      <c r="FM408" s="17"/>
      <c r="FN408" s="17"/>
      <c r="FO408" s="17"/>
      <c r="FP408" s="17"/>
      <c r="FQ408" s="17"/>
      <c r="FR408" s="17"/>
      <c r="FS408" s="17"/>
      <c r="FT408" s="17"/>
      <c r="FU408" s="17"/>
      <c r="FV408" s="17"/>
      <c r="FW408" s="17"/>
      <c r="FX408" s="17"/>
      <c r="FY408" s="17"/>
      <c r="FZ408" s="17"/>
      <c r="GA408" s="17"/>
      <c r="GB408" s="17"/>
      <c r="GC408" s="17"/>
      <c r="GD408" s="17"/>
      <c r="GE408" s="17"/>
      <c r="GF408" s="17"/>
      <c r="GG408" s="17"/>
      <c r="GH408" s="17"/>
      <c r="GI408" s="17"/>
      <c r="GJ408" s="17"/>
      <c r="GK408" s="17"/>
      <c r="GL408" s="17"/>
      <c r="GM408" s="17"/>
      <c r="GN408" s="17"/>
      <c r="GO408" s="17"/>
      <c r="GP408" s="17"/>
      <c r="GQ408" s="17"/>
      <c r="GR408" s="17"/>
      <c r="GS408" s="17"/>
      <c r="GT408" s="17"/>
      <c r="GU408" s="17"/>
      <c r="GV408" s="17"/>
      <c r="GW408" s="17"/>
      <c r="GX408" s="17"/>
      <c r="GY408" s="17"/>
      <c r="GZ408" s="17"/>
      <c r="HA408" s="17"/>
      <c r="HB408" s="17"/>
      <c r="HC408" s="17"/>
      <c r="HD408" s="17"/>
      <c r="HE408" s="17"/>
      <c r="HF408" s="17"/>
      <c r="HG408" s="17"/>
      <c r="HH408" s="17"/>
      <c r="HI408" s="17"/>
      <c r="HJ408" s="17"/>
      <c r="HK408" s="17"/>
      <c r="HL408" s="17"/>
      <c r="HM408" s="17"/>
      <c r="HN408" s="17"/>
      <c r="HO408" s="17"/>
      <c r="HP408" s="17"/>
      <c r="HQ408" s="17"/>
      <c r="HR408" s="17"/>
      <c r="HS408" s="17"/>
      <c r="HT408" s="17"/>
      <c r="HU408" s="17"/>
    </row>
    <row r="409" spans="2:229" s="18" customFormat="1" ht="33.75" x14ac:dyDescent="0.2">
      <c r="B409" s="55" t="s">
        <v>1073</v>
      </c>
      <c r="C409" s="24" t="s">
        <v>1071</v>
      </c>
      <c r="D409" s="102"/>
      <c r="E409" s="102">
        <v>516.20000000000005</v>
      </c>
      <c r="F409" s="23" t="s">
        <v>29</v>
      </c>
      <c r="G409" s="102" t="s">
        <v>22</v>
      </c>
      <c r="H409" s="89" t="s">
        <v>1072</v>
      </c>
      <c r="I409" s="16">
        <v>10.64</v>
      </c>
      <c r="J409" s="114">
        <f>I409*E409</f>
        <v>5492.3680000000004</v>
      </c>
      <c r="K409" s="16"/>
      <c r="L409" s="58">
        <f>ROUND(K409*$I409,2)</f>
        <v>0</v>
      </c>
      <c r="M409" s="122"/>
      <c r="N409" s="58">
        <f>ROUND(M409*$I409,2)</f>
        <v>0</v>
      </c>
      <c r="O409" s="16"/>
      <c r="P409" s="58">
        <f>ROUND(O409*$I409,2)</f>
        <v>0</v>
      </c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7"/>
      <c r="BF409" s="17"/>
      <c r="BG409" s="17"/>
      <c r="BH409" s="17"/>
      <c r="BI409" s="17"/>
      <c r="BJ409" s="17"/>
      <c r="BK409" s="17"/>
      <c r="BL409" s="17"/>
      <c r="BM409" s="17"/>
      <c r="BN409" s="17"/>
      <c r="BO409" s="17"/>
      <c r="BP409" s="17"/>
      <c r="BQ409" s="17"/>
      <c r="BR409" s="17"/>
      <c r="BS409" s="17"/>
      <c r="BT409" s="17"/>
      <c r="BU409" s="17"/>
      <c r="BV409" s="17"/>
      <c r="BW409" s="17"/>
      <c r="BX409" s="17"/>
      <c r="BY409" s="17"/>
      <c r="BZ409" s="17"/>
      <c r="CA409" s="17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7"/>
      <c r="DC409" s="17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  <c r="DP409" s="17"/>
      <c r="DQ409" s="17"/>
      <c r="DR409" s="17"/>
      <c r="DS409" s="17"/>
      <c r="DT409" s="17"/>
      <c r="DU409" s="17"/>
      <c r="DV409" s="17"/>
      <c r="DW409" s="17"/>
      <c r="DX409" s="17"/>
      <c r="DY409" s="17"/>
      <c r="DZ409" s="17"/>
      <c r="EA409" s="17"/>
      <c r="EB409" s="17"/>
      <c r="EC409" s="17"/>
      <c r="ED409" s="17"/>
      <c r="EE409" s="17"/>
      <c r="EF409" s="17"/>
      <c r="EG409" s="17"/>
      <c r="EH409" s="17"/>
      <c r="EI409" s="17"/>
      <c r="EJ409" s="17"/>
      <c r="EK409" s="17"/>
      <c r="EL409" s="17"/>
      <c r="EM409" s="17"/>
      <c r="EN409" s="17"/>
      <c r="EO409" s="17"/>
      <c r="EP409" s="17"/>
      <c r="EQ409" s="17"/>
      <c r="ER409" s="17"/>
      <c r="ES409" s="17"/>
      <c r="ET409" s="17"/>
      <c r="EU409" s="17"/>
      <c r="EV409" s="17"/>
      <c r="EW409" s="17"/>
      <c r="EX409" s="17"/>
      <c r="EY409" s="17"/>
      <c r="EZ409" s="17"/>
      <c r="FA409" s="17"/>
      <c r="FB409" s="17"/>
      <c r="FC409" s="17"/>
      <c r="FD409" s="17"/>
      <c r="FE409" s="17"/>
      <c r="FF409" s="17"/>
      <c r="FG409" s="17"/>
      <c r="FH409" s="17"/>
      <c r="FI409" s="17"/>
      <c r="FJ409" s="17"/>
      <c r="FK409" s="17"/>
      <c r="FL409" s="17"/>
      <c r="FM409" s="17"/>
      <c r="FN409" s="17"/>
      <c r="FO409" s="17"/>
      <c r="FP409" s="17"/>
      <c r="FQ409" s="17"/>
      <c r="FR409" s="17"/>
      <c r="FS409" s="17"/>
      <c r="FT409" s="17"/>
      <c r="FU409" s="17"/>
      <c r="FV409" s="17"/>
      <c r="FW409" s="17"/>
      <c r="FX409" s="17"/>
      <c r="FY409" s="17"/>
      <c r="FZ409" s="17"/>
      <c r="GA409" s="17"/>
      <c r="GB409" s="17"/>
      <c r="GC409" s="17"/>
      <c r="GD409" s="17"/>
      <c r="GE409" s="17"/>
      <c r="GF409" s="17"/>
      <c r="GG409" s="17"/>
      <c r="GH409" s="17"/>
      <c r="GI409" s="17"/>
      <c r="GJ409" s="17"/>
      <c r="GK409" s="17"/>
      <c r="GL409" s="17"/>
      <c r="GM409" s="17"/>
      <c r="GN409" s="17"/>
      <c r="GO409" s="17"/>
      <c r="GP409" s="17"/>
      <c r="GQ409" s="17"/>
      <c r="GR409" s="17"/>
      <c r="GS409" s="17"/>
      <c r="GT409" s="17"/>
      <c r="GU409" s="17"/>
      <c r="GV409" s="17"/>
      <c r="GW409" s="17"/>
      <c r="GX409" s="17"/>
      <c r="GY409" s="17"/>
      <c r="GZ409" s="17"/>
      <c r="HA409" s="17"/>
      <c r="HB409" s="17"/>
      <c r="HC409" s="17"/>
      <c r="HD409" s="17"/>
      <c r="HE409" s="17"/>
      <c r="HF409" s="17"/>
      <c r="HG409" s="17"/>
      <c r="HH409" s="17"/>
      <c r="HI409" s="17"/>
      <c r="HJ409" s="17"/>
      <c r="HK409" s="17"/>
      <c r="HL409" s="17"/>
      <c r="HM409" s="17"/>
      <c r="HN409" s="17"/>
      <c r="HO409" s="17"/>
      <c r="HP409" s="17"/>
      <c r="HQ409" s="17"/>
      <c r="HR409" s="17"/>
      <c r="HS409" s="17"/>
      <c r="HT409" s="17"/>
      <c r="HU409" s="17"/>
    </row>
    <row r="410" spans="2:229" s="18" customFormat="1" ht="22.5" x14ac:dyDescent="0.2">
      <c r="B410" s="67" t="s">
        <v>1074</v>
      </c>
      <c r="C410" s="7" t="s">
        <v>728</v>
      </c>
      <c r="D410" s="66" t="s">
        <v>5</v>
      </c>
      <c r="E410" s="88">
        <v>42</v>
      </c>
      <c r="F410" s="66" t="s">
        <v>29</v>
      </c>
      <c r="G410" s="66" t="s">
        <v>208</v>
      </c>
      <c r="H410" s="15">
        <v>87273</v>
      </c>
      <c r="I410" s="16">
        <v>43.72</v>
      </c>
      <c r="J410" s="114">
        <f>I410*E410</f>
        <v>1836.24</v>
      </c>
      <c r="K410" s="16"/>
      <c r="L410" s="16">
        <f>ROUND(K410*$I410,2)</f>
        <v>0</v>
      </c>
      <c r="M410" s="122"/>
      <c r="N410" s="16">
        <f>ROUND(M410*$I410,2)</f>
        <v>0</v>
      </c>
      <c r="O410" s="16"/>
      <c r="P410" s="16">
        <f>ROUND(O410*$I410,2)</f>
        <v>0</v>
      </c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7"/>
      <c r="BF410" s="17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7"/>
      <c r="CA410" s="17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7"/>
      <c r="DC410" s="17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7"/>
      <c r="DT410" s="17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7"/>
      <c r="EK410" s="17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7"/>
      <c r="EX410" s="17"/>
      <c r="EY410" s="17"/>
      <c r="EZ410" s="17"/>
      <c r="FA410" s="17"/>
      <c r="FB410" s="17"/>
      <c r="FC410" s="17"/>
      <c r="FD410" s="17"/>
      <c r="FE410" s="17"/>
      <c r="FF410" s="17"/>
      <c r="FG410" s="17"/>
      <c r="FH410" s="17"/>
      <c r="FI410" s="17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7"/>
      <c r="FU410" s="17"/>
      <c r="FV410" s="17"/>
      <c r="FW410" s="17"/>
      <c r="FX410" s="17"/>
      <c r="FY410" s="17"/>
      <c r="FZ410" s="17"/>
      <c r="GA410" s="17"/>
      <c r="GB410" s="17"/>
      <c r="GC410" s="17"/>
      <c r="GD410" s="17"/>
      <c r="GE410" s="17"/>
      <c r="GF410" s="17"/>
      <c r="GG410" s="17"/>
      <c r="GH410" s="17"/>
      <c r="GI410" s="17"/>
      <c r="GJ410" s="17"/>
      <c r="GK410" s="17"/>
      <c r="GL410" s="17"/>
      <c r="GM410" s="17"/>
      <c r="GN410" s="17"/>
      <c r="GO410" s="17"/>
      <c r="GP410" s="17"/>
      <c r="GQ410" s="17"/>
      <c r="GR410" s="17"/>
      <c r="GS410" s="17"/>
      <c r="GT410" s="17"/>
      <c r="GU410" s="17"/>
      <c r="GV410" s="17"/>
      <c r="GW410" s="17"/>
      <c r="GX410" s="17"/>
      <c r="GY410" s="17"/>
      <c r="GZ410" s="17"/>
      <c r="HA410" s="17"/>
      <c r="HB410" s="17"/>
      <c r="HC410" s="17"/>
      <c r="HD410" s="17"/>
      <c r="HE410" s="17"/>
      <c r="HF410" s="17"/>
      <c r="HG410" s="17"/>
      <c r="HH410" s="17"/>
      <c r="HI410" s="17"/>
      <c r="HJ410" s="17"/>
      <c r="HK410" s="17"/>
      <c r="HL410" s="17"/>
      <c r="HM410" s="17"/>
      <c r="HN410" s="17"/>
      <c r="HO410" s="17"/>
      <c r="HP410" s="17"/>
      <c r="HQ410" s="17"/>
      <c r="HR410" s="17"/>
      <c r="HS410" s="17"/>
      <c r="HT410" s="17"/>
      <c r="HU410" s="17"/>
    </row>
    <row r="411" spans="2:229" ht="20.100000000000001" customHeight="1" x14ac:dyDescent="0.2">
      <c r="B411" s="67"/>
      <c r="C411" s="25" t="s">
        <v>69</v>
      </c>
      <c r="D411" s="66"/>
      <c r="E411" s="66"/>
      <c r="F411" s="66"/>
      <c r="G411" s="66"/>
      <c r="H411" s="15"/>
      <c r="I411" s="16"/>
      <c r="J411" s="113">
        <f>SUM(J407:J410)</f>
        <v>30231.358000000004</v>
      </c>
      <c r="K411" s="16"/>
      <c r="L411" s="118">
        <f>SUBTOTAL(9,L407:L410)</f>
        <v>0</v>
      </c>
      <c r="M411" s="122"/>
      <c r="N411" s="118">
        <f>SUBTOTAL(9,N407:N410)</f>
        <v>0</v>
      </c>
      <c r="O411" s="16"/>
      <c r="P411" s="118">
        <f>SUBTOTAL(9,P407:P410)</f>
        <v>0</v>
      </c>
    </row>
    <row r="412" spans="2:229" s="4" customFormat="1" ht="11.25" x14ac:dyDescent="0.2">
      <c r="B412" s="32">
        <v>14</v>
      </c>
      <c r="C412" s="36" t="s">
        <v>515</v>
      </c>
      <c r="D412" s="36" t="s">
        <v>5</v>
      </c>
      <c r="E412" s="36"/>
      <c r="F412" s="36"/>
      <c r="G412" s="36" t="s">
        <v>3</v>
      </c>
      <c r="H412" s="36" t="s">
        <v>3</v>
      </c>
      <c r="I412" s="36" t="s">
        <v>3</v>
      </c>
      <c r="J412" s="135">
        <f>J423+J432</f>
        <v>107629.11480000002</v>
      </c>
      <c r="K412" s="36"/>
      <c r="L412" s="36" t="s">
        <v>3</v>
      </c>
      <c r="M412" s="123"/>
      <c r="N412" s="36" t="s">
        <v>3</v>
      </c>
      <c r="O412" s="36"/>
      <c r="P412" s="36" t="s">
        <v>3</v>
      </c>
    </row>
    <row r="413" spans="2:229" x14ac:dyDescent="0.2">
      <c r="B413" s="32" t="s">
        <v>521</v>
      </c>
      <c r="C413" s="28" t="s">
        <v>364</v>
      </c>
      <c r="D413" s="36"/>
      <c r="E413" s="36"/>
      <c r="F413" s="36"/>
      <c r="G413" s="36"/>
      <c r="H413" s="36"/>
      <c r="I413" s="36"/>
      <c r="J413" s="111"/>
      <c r="K413" s="36"/>
      <c r="L413" s="36"/>
      <c r="M413" s="123"/>
      <c r="N413" s="36"/>
      <c r="O413" s="36"/>
      <c r="P413" s="36"/>
    </row>
    <row r="414" spans="2:229" s="18" customFormat="1" ht="28.5" customHeight="1" x14ac:dyDescent="0.2">
      <c r="B414" s="40" t="s">
        <v>1019</v>
      </c>
      <c r="C414" s="24" t="s">
        <v>732</v>
      </c>
      <c r="D414" s="66" t="s">
        <v>5</v>
      </c>
      <c r="E414" s="88">
        <v>69.72</v>
      </c>
      <c r="F414" s="66" t="s">
        <v>29</v>
      </c>
      <c r="G414" s="66" t="s">
        <v>22</v>
      </c>
      <c r="H414" s="15" t="s">
        <v>559</v>
      </c>
      <c r="I414" s="16">
        <v>14.59</v>
      </c>
      <c r="J414" s="112">
        <f>I414*E414</f>
        <v>1017.2148</v>
      </c>
      <c r="K414" s="16"/>
      <c r="L414" s="16">
        <f t="shared" ref="L414:L422" si="82">ROUND(K414*$I414,2)</f>
        <v>0</v>
      </c>
      <c r="M414" s="122"/>
      <c r="N414" s="16">
        <f t="shared" ref="N414:N422" si="83">ROUND(M414*$I414,2)</f>
        <v>0</v>
      </c>
      <c r="O414" s="16"/>
      <c r="P414" s="16">
        <f t="shared" ref="P414:P422" si="84">ROUND(O414*$I414,2)</f>
        <v>0</v>
      </c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7"/>
      <c r="BF414" s="17"/>
      <c r="BG414" s="17"/>
      <c r="BH414" s="17"/>
      <c r="BI414" s="17"/>
      <c r="BJ414" s="17"/>
      <c r="BK414" s="17"/>
      <c r="BL414" s="17"/>
      <c r="BM414" s="17"/>
      <c r="BN414" s="17"/>
      <c r="BO414" s="17"/>
      <c r="BP414" s="17"/>
      <c r="BQ414" s="17"/>
      <c r="BR414" s="17"/>
      <c r="BS414" s="17"/>
      <c r="BT414" s="17"/>
      <c r="BU414" s="17"/>
      <c r="BV414" s="17"/>
      <c r="BW414" s="17"/>
      <c r="BX414" s="17"/>
      <c r="BY414" s="17"/>
      <c r="BZ414" s="17"/>
      <c r="CA414" s="17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7"/>
      <c r="DC414" s="17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  <c r="DP414" s="17"/>
      <c r="DQ414" s="17"/>
      <c r="DR414" s="17"/>
      <c r="DS414" s="17"/>
      <c r="DT414" s="17"/>
      <c r="DU414" s="17"/>
      <c r="DV414" s="17"/>
      <c r="DW414" s="17"/>
      <c r="DX414" s="17"/>
      <c r="DY414" s="17"/>
      <c r="DZ414" s="17"/>
      <c r="EA414" s="17"/>
      <c r="EB414" s="17"/>
      <c r="EC414" s="17"/>
      <c r="ED414" s="17"/>
      <c r="EE414" s="17"/>
      <c r="EF414" s="17"/>
      <c r="EG414" s="17"/>
      <c r="EH414" s="17"/>
      <c r="EI414" s="17"/>
      <c r="EJ414" s="17"/>
      <c r="EK414" s="17"/>
      <c r="EL414" s="17"/>
      <c r="EM414" s="17"/>
      <c r="EN414" s="17"/>
      <c r="EO414" s="17"/>
      <c r="EP414" s="17"/>
      <c r="EQ414" s="17"/>
      <c r="ER414" s="17"/>
      <c r="ES414" s="17"/>
      <c r="ET414" s="17"/>
      <c r="EU414" s="17"/>
      <c r="EV414" s="17"/>
      <c r="EW414" s="17"/>
      <c r="EX414" s="17"/>
      <c r="EY414" s="17"/>
      <c r="EZ414" s="17"/>
      <c r="FA414" s="17"/>
      <c r="FB414" s="17"/>
      <c r="FC414" s="17"/>
      <c r="FD414" s="17"/>
      <c r="FE414" s="17"/>
      <c r="FF414" s="17"/>
      <c r="FG414" s="17"/>
      <c r="FH414" s="17"/>
      <c r="FI414" s="17"/>
      <c r="FJ414" s="17"/>
      <c r="FK414" s="17"/>
      <c r="FL414" s="17"/>
      <c r="FM414" s="17"/>
      <c r="FN414" s="17"/>
      <c r="FO414" s="17"/>
      <c r="FP414" s="17"/>
      <c r="FQ414" s="17"/>
      <c r="FR414" s="17"/>
      <c r="FS414" s="17"/>
      <c r="FT414" s="17"/>
      <c r="FU414" s="17"/>
      <c r="FV414" s="17"/>
      <c r="FW414" s="17"/>
      <c r="FX414" s="17"/>
      <c r="FY414" s="17"/>
      <c r="FZ414" s="17"/>
      <c r="GA414" s="17"/>
      <c r="GB414" s="17"/>
      <c r="GC414" s="17"/>
      <c r="GD414" s="17"/>
      <c r="GE414" s="17"/>
      <c r="GF414" s="17"/>
      <c r="GG414" s="17"/>
      <c r="GH414" s="17"/>
      <c r="GI414" s="17"/>
      <c r="GJ414" s="17"/>
      <c r="GK414" s="17"/>
      <c r="GL414" s="17"/>
      <c r="GM414" s="17"/>
      <c r="GN414" s="17"/>
      <c r="GO414" s="17"/>
      <c r="GP414" s="17"/>
      <c r="GQ414" s="17"/>
      <c r="GR414" s="17"/>
      <c r="GS414" s="17"/>
      <c r="GT414" s="17"/>
      <c r="GU414" s="17"/>
      <c r="GV414" s="17"/>
      <c r="GW414" s="17"/>
      <c r="GX414" s="17"/>
      <c r="GY414" s="17"/>
      <c r="GZ414" s="17"/>
      <c r="HA414" s="17"/>
      <c r="HB414" s="17"/>
      <c r="HC414" s="17"/>
      <c r="HD414" s="17"/>
      <c r="HE414" s="17"/>
      <c r="HF414" s="17"/>
      <c r="HG414" s="17"/>
      <c r="HH414" s="17"/>
      <c r="HI414" s="17"/>
      <c r="HJ414" s="17"/>
      <c r="HK414" s="17"/>
      <c r="HL414" s="17"/>
      <c r="HM414" s="17"/>
      <c r="HN414" s="17"/>
      <c r="HO414" s="17"/>
      <c r="HP414" s="17"/>
      <c r="HQ414" s="17"/>
      <c r="HR414" s="17"/>
      <c r="HS414" s="17"/>
      <c r="HT414" s="17"/>
      <c r="HU414" s="17"/>
    </row>
    <row r="415" spans="2:229" s="18" customFormat="1" ht="28.5" customHeight="1" x14ac:dyDescent="0.2">
      <c r="B415" s="40" t="s">
        <v>1020</v>
      </c>
      <c r="C415" s="24" t="s">
        <v>733</v>
      </c>
      <c r="D415" s="52" t="s">
        <v>3</v>
      </c>
      <c r="E415" s="88">
        <v>2496</v>
      </c>
      <c r="F415" s="66" t="s">
        <v>29</v>
      </c>
      <c r="G415" s="66" t="s">
        <v>22</v>
      </c>
      <c r="H415" s="15" t="s">
        <v>734</v>
      </c>
      <c r="I415" s="16">
        <v>8.2100000000000009</v>
      </c>
      <c r="J415" s="112">
        <f t="shared" ref="J415:J422" si="85">I415*E415</f>
        <v>20492.160000000003</v>
      </c>
      <c r="K415" s="16"/>
      <c r="L415" s="16">
        <f t="shared" si="82"/>
        <v>0</v>
      </c>
      <c r="M415" s="122"/>
      <c r="N415" s="16">
        <f t="shared" si="83"/>
        <v>0</v>
      </c>
      <c r="O415" s="16"/>
      <c r="P415" s="16">
        <f t="shared" si="84"/>
        <v>0</v>
      </c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7"/>
      <c r="BF415" s="17"/>
      <c r="BG415" s="17"/>
      <c r="BH415" s="17"/>
      <c r="BI415" s="17"/>
      <c r="BJ415" s="17"/>
      <c r="BK415" s="17"/>
      <c r="BL415" s="17"/>
      <c r="BM415" s="17"/>
      <c r="BN415" s="17"/>
      <c r="BO415" s="17"/>
      <c r="BP415" s="17"/>
      <c r="BQ415" s="17"/>
      <c r="BR415" s="17"/>
      <c r="BS415" s="17"/>
      <c r="BT415" s="17"/>
      <c r="BU415" s="17"/>
      <c r="BV415" s="17"/>
      <c r="BW415" s="17"/>
      <c r="BX415" s="17"/>
      <c r="BY415" s="17"/>
      <c r="BZ415" s="17"/>
      <c r="CA415" s="17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7"/>
      <c r="DC415" s="17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  <c r="DP415" s="17"/>
      <c r="DQ415" s="17"/>
      <c r="DR415" s="17"/>
      <c r="DS415" s="17"/>
      <c r="DT415" s="17"/>
      <c r="DU415" s="17"/>
      <c r="DV415" s="17"/>
      <c r="DW415" s="17"/>
      <c r="DX415" s="17"/>
      <c r="DY415" s="17"/>
      <c r="DZ415" s="17"/>
      <c r="EA415" s="17"/>
      <c r="EB415" s="17"/>
      <c r="EC415" s="17"/>
      <c r="ED415" s="17"/>
      <c r="EE415" s="17"/>
      <c r="EF415" s="17"/>
      <c r="EG415" s="17"/>
      <c r="EH415" s="17"/>
      <c r="EI415" s="17"/>
      <c r="EJ415" s="17"/>
      <c r="EK415" s="17"/>
      <c r="EL415" s="17"/>
      <c r="EM415" s="17"/>
      <c r="EN415" s="17"/>
      <c r="EO415" s="17"/>
      <c r="EP415" s="17"/>
      <c r="EQ415" s="17"/>
      <c r="ER415" s="17"/>
      <c r="ES415" s="17"/>
      <c r="ET415" s="17"/>
      <c r="EU415" s="17"/>
      <c r="EV415" s="17"/>
      <c r="EW415" s="17"/>
      <c r="EX415" s="17"/>
      <c r="EY415" s="17"/>
      <c r="EZ415" s="17"/>
      <c r="FA415" s="17"/>
      <c r="FB415" s="17"/>
      <c r="FC415" s="17"/>
      <c r="FD415" s="17"/>
      <c r="FE415" s="17"/>
      <c r="FF415" s="17"/>
      <c r="FG415" s="17"/>
      <c r="FH415" s="17"/>
      <c r="FI415" s="17"/>
      <c r="FJ415" s="17"/>
      <c r="FK415" s="17"/>
      <c r="FL415" s="17"/>
      <c r="FM415" s="17"/>
      <c r="FN415" s="17"/>
      <c r="FO415" s="17"/>
      <c r="FP415" s="17"/>
      <c r="FQ415" s="17"/>
      <c r="FR415" s="17"/>
      <c r="FS415" s="17"/>
      <c r="FT415" s="17"/>
      <c r="FU415" s="17"/>
      <c r="FV415" s="17"/>
      <c r="FW415" s="17"/>
      <c r="FX415" s="17"/>
      <c r="FY415" s="17"/>
      <c r="FZ415" s="17"/>
      <c r="GA415" s="17"/>
      <c r="GB415" s="17"/>
      <c r="GC415" s="17"/>
      <c r="GD415" s="17"/>
      <c r="GE415" s="17"/>
      <c r="GF415" s="17"/>
      <c r="GG415" s="17"/>
      <c r="GH415" s="17"/>
      <c r="GI415" s="17"/>
      <c r="GJ415" s="17"/>
      <c r="GK415" s="17"/>
      <c r="GL415" s="17"/>
      <c r="GM415" s="17"/>
      <c r="GN415" s="17"/>
      <c r="GO415" s="17"/>
      <c r="GP415" s="17"/>
      <c r="GQ415" s="17"/>
      <c r="GR415" s="17"/>
      <c r="GS415" s="17"/>
      <c r="GT415" s="17"/>
      <c r="GU415" s="17"/>
      <c r="GV415" s="17"/>
      <c r="GW415" s="17"/>
      <c r="GX415" s="17"/>
      <c r="GY415" s="17"/>
      <c r="GZ415" s="17"/>
      <c r="HA415" s="17"/>
      <c r="HB415" s="17"/>
      <c r="HC415" s="17"/>
      <c r="HD415" s="17"/>
      <c r="HE415" s="17"/>
      <c r="HF415" s="17"/>
      <c r="HG415" s="17"/>
      <c r="HH415" s="17"/>
      <c r="HI415" s="17"/>
      <c r="HJ415" s="17"/>
      <c r="HK415" s="17"/>
      <c r="HL415" s="17"/>
      <c r="HM415" s="17"/>
      <c r="HN415" s="17"/>
      <c r="HO415" s="17"/>
      <c r="HP415" s="17"/>
      <c r="HQ415" s="17"/>
      <c r="HR415" s="17"/>
      <c r="HS415" s="17"/>
      <c r="HT415" s="17"/>
      <c r="HU415" s="17"/>
    </row>
    <row r="416" spans="2:229" s="18" customFormat="1" ht="28.5" customHeight="1" x14ac:dyDescent="0.2">
      <c r="B416" s="40" t="s">
        <v>1021</v>
      </c>
      <c r="C416" s="24" t="s">
        <v>848</v>
      </c>
      <c r="D416" s="52" t="s">
        <v>3</v>
      </c>
      <c r="E416" s="88">
        <v>1693</v>
      </c>
      <c r="F416" s="66" t="s">
        <v>29</v>
      </c>
      <c r="G416" s="66" t="s">
        <v>22</v>
      </c>
      <c r="H416" s="15" t="s">
        <v>1136</v>
      </c>
      <c r="I416" s="16">
        <v>14.82</v>
      </c>
      <c r="J416" s="112">
        <f t="shared" si="85"/>
        <v>25090.260000000002</v>
      </c>
      <c r="K416" s="16"/>
      <c r="L416" s="16">
        <f t="shared" si="82"/>
        <v>0</v>
      </c>
      <c r="M416" s="122"/>
      <c r="N416" s="16">
        <f t="shared" si="83"/>
        <v>0</v>
      </c>
      <c r="O416" s="16"/>
      <c r="P416" s="16">
        <f t="shared" si="84"/>
        <v>0</v>
      </c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7"/>
      <c r="BF416" s="17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  <c r="BT416" s="17"/>
      <c r="BU416" s="17"/>
      <c r="BV416" s="17"/>
      <c r="BW416" s="17"/>
      <c r="BX416" s="17"/>
      <c r="BY416" s="17"/>
      <c r="BZ416" s="17"/>
      <c r="CA416" s="17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7"/>
      <c r="DC416" s="17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  <c r="DP416" s="17"/>
      <c r="DQ416" s="17"/>
      <c r="DR416" s="17"/>
      <c r="DS416" s="17"/>
      <c r="DT416" s="17"/>
      <c r="DU416" s="17"/>
      <c r="DV416" s="17"/>
      <c r="DW416" s="17"/>
      <c r="DX416" s="17"/>
      <c r="DY416" s="17"/>
      <c r="DZ416" s="17"/>
      <c r="EA416" s="17"/>
      <c r="EB416" s="17"/>
      <c r="EC416" s="17"/>
      <c r="ED416" s="17"/>
      <c r="EE416" s="17"/>
      <c r="EF416" s="17"/>
      <c r="EG416" s="17"/>
      <c r="EH416" s="17"/>
      <c r="EI416" s="17"/>
      <c r="EJ416" s="17"/>
      <c r="EK416" s="17"/>
      <c r="EL416" s="17"/>
      <c r="EM416" s="17"/>
      <c r="EN416" s="17"/>
      <c r="EO416" s="17"/>
      <c r="EP416" s="17"/>
      <c r="EQ416" s="17"/>
      <c r="ER416" s="17"/>
      <c r="ES416" s="17"/>
      <c r="ET416" s="17"/>
      <c r="EU416" s="17"/>
      <c r="EV416" s="17"/>
      <c r="EW416" s="17"/>
      <c r="EX416" s="17"/>
      <c r="EY416" s="17"/>
      <c r="EZ416" s="17"/>
      <c r="FA416" s="17"/>
      <c r="FB416" s="17"/>
      <c r="FC416" s="17"/>
      <c r="FD416" s="17"/>
      <c r="FE416" s="17"/>
      <c r="FF416" s="17"/>
      <c r="FG416" s="17"/>
      <c r="FH416" s="17"/>
      <c r="FI416" s="17"/>
      <c r="FJ416" s="17"/>
      <c r="FK416" s="17"/>
      <c r="FL416" s="17"/>
      <c r="FM416" s="17"/>
      <c r="FN416" s="17"/>
      <c r="FO416" s="17"/>
      <c r="FP416" s="17"/>
      <c r="FQ416" s="17"/>
      <c r="FR416" s="17"/>
      <c r="FS416" s="17"/>
      <c r="FT416" s="17"/>
      <c r="FU416" s="17"/>
      <c r="FV416" s="17"/>
      <c r="FW416" s="17"/>
      <c r="FX416" s="17"/>
      <c r="FY416" s="17"/>
      <c r="FZ416" s="17"/>
      <c r="GA416" s="17"/>
      <c r="GB416" s="17"/>
      <c r="GC416" s="17"/>
      <c r="GD416" s="17"/>
      <c r="GE416" s="17"/>
      <c r="GF416" s="17"/>
      <c r="GG416" s="17"/>
      <c r="GH416" s="17"/>
      <c r="GI416" s="17"/>
      <c r="GJ416" s="17"/>
      <c r="GK416" s="17"/>
      <c r="GL416" s="17"/>
      <c r="GM416" s="17"/>
      <c r="GN416" s="17"/>
      <c r="GO416" s="17"/>
      <c r="GP416" s="17"/>
      <c r="GQ416" s="17"/>
      <c r="GR416" s="17"/>
      <c r="GS416" s="17"/>
      <c r="GT416" s="17"/>
      <c r="GU416" s="17"/>
      <c r="GV416" s="17"/>
      <c r="GW416" s="17"/>
      <c r="GX416" s="17"/>
      <c r="GY416" s="17"/>
      <c r="GZ416" s="17"/>
      <c r="HA416" s="17"/>
      <c r="HB416" s="17"/>
      <c r="HC416" s="17"/>
      <c r="HD416" s="17"/>
      <c r="HE416" s="17"/>
      <c r="HF416" s="17"/>
      <c r="HG416" s="17"/>
      <c r="HH416" s="17"/>
      <c r="HI416" s="17"/>
      <c r="HJ416" s="17"/>
      <c r="HK416" s="17"/>
      <c r="HL416" s="17"/>
      <c r="HM416" s="17"/>
      <c r="HN416" s="17"/>
      <c r="HO416" s="17"/>
      <c r="HP416" s="17"/>
      <c r="HQ416" s="17"/>
      <c r="HR416" s="17"/>
      <c r="HS416" s="17"/>
      <c r="HT416" s="17"/>
      <c r="HU416" s="17"/>
    </row>
    <row r="417" spans="2:229" s="18" customFormat="1" ht="40.5" customHeight="1" x14ac:dyDescent="0.2">
      <c r="B417" s="40" t="s">
        <v>1022</v>
      </c>
      <c r="C417" s="7" t="s">
        <v>737</v>
      </c>
      <c r="D417" s="66" t="s">
        <v>5</v>
      </c>
      <c r="E417" s="88">
        <v>360</v>
      </c>
      <c r="F417" s="66" t="s">
        <v>2</v>
      </c>
      <c r="G417" s="66" t="s">
        <v>22</v>
      </c>
      <c r="H417" s="15" t="s">
        <v>560</v>
      </c>
      <c r="I417" s="16">
        <v>4.95</v>
      </c>
      <c r="J417" s="112">
        <f t="shared" si="85"/>
        <v>1782</v>
      </c>
      <c r="K417" s="16"/>
      <c r="L417" s="16">
        <f t="shared" si="82"/>
        <v>0</v>
      </c>
      <c r="M417" s="122"/>
      <c r="N417" s="16">
        <f t="shared" si="83"/>
        <v>0</v>
      </c>
      <c r="O417" s="16"/>
      <c r="P417" s="16">
        <f t="shared" si="84"/>
        <v>0</v>
      </c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7"/>
      <c r="BF417" s="17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  <c r="BT417" s="17"/>
      <c r="BU417" s="17"/>
      <c r="BV417" s="17"/>
      <c r="BW417" s="17"/>
      <c r="BX417" s="17"/>
      <c r="BY417" s="17"/>
      <c r="BZ417" s="17"/>
      <c r="CA417" s="17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7"/>
      <c r="DC417" s="17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  <c r="DP417" s="17"/>
      <c r="DQ417" s="17"/>
      <c r="DR417" s="17"/>
      <c r="DS417" s="17"/>
      <c r="DT417" s="17"/>
      <c r="DU417" s="17"/>
      <c r="DV417" s="17"/>
      <c r="DW417" s="17"/>
      <c r="DX417" s="17"/>
      <c r="DY417" s="17"/>
      <c r="DZ417" s="17"/>
      <c r="EA417" s="17"/>
      <c r="EB417" s="17"/>
      <c r="EC417" s="17"/>
      <c r="ED417" s="17"/>
      <c r="EE417" s="17"/>
      <c r="EF417" s="17"/>
      <c r="EG417" s="17"/>
      <c r="EH417" s="17"/>
      <c r="EI417" s="17"/>
      <c r="EJ417" s="17"/>
      <c r="EK417" s="17"/>
      <c r="EL417" s="17"/>
      <c r="EM417" s="17"/>
      <c r="EN417" s="17"/>
      <c r="EO417" s="17"/>
      <c r="EP417" s="17"/>
      <c r="EQ417" s="17"/>
      <c r="ER417" s="17"/>
      <c r="ES417" s="17"/>
      <c r="ET417" s="17"/>
      <c r="EU417" s="17"/>
      <c r="EV417" s="17"/>
      <c r="EW417" s="17"/>
      <c r="EX417" s="17"/>
      <c r="EY417" s="17"/>
      <c r="EZ417" s="17"/>
      <c r="FA417" s="17"/>
      <c r="FB417" s="17"/>
      <c r="FC417" s="17"/>
      <c r="FD417" s="17"/>
      <c r="FE417" s="17"/>
      <c r="FF417" s="17"/>
      <c r="FG417" s="17"/>
      <c r="FH417" s="17"/>
      <c r="FI417" s="17"/>
      <c r="FJ417" s="17"/>
      <c r="FK417" s="17"/>
      <c r="FL417" s="17"/>
      <c r="FM417" s="17"/>
      <c r="FN417" s="17"/>
      <c r="FO417" s="17"/>
      <c r="FP417" s="17"/>
      <c r="FQ417" s="17"/>
      <c r="FR417" s="17"/>
      <c r="FS417" s="17"/>
      <c r="FT417" s="17"/>
      <c r="FU417" s="17"/>
      <c r="FV417" s="17"/>
      <c r="FW417" s="17"/>
      <c r="FX417" s="17"/>
      <c r="FY417" s="17"/>
      <c r="FZ417" s="17"/>
      <c r="GA417" s="17"/>
      <c r="GB417" s="17"/>
      <c r="GC417" s="17"/>
      <c r="GD417" s="17"/>
      <c r="GE417" s="17"/>
      <c r="GF417" s="17"/>
      <c r="GG417" s="17"/>
      <c r="GH417" s="17"/>
      <c r="GI417" s="17"/>
      <c r="GJ417" s="17"/>
      <c r="GK417" s="17"/>
      <c r="GL417" s="17"/>
      <c r="GM417" s="17"/>
      <c r="GN417" s="17"/>
      <c r="GO417" s="17"/>
      <c r="GP417" s="17"/>
      <c r="GQ417" s="17"/>
      <c r="GR417" s="17"/>
      <c r="GS417" s="17"/>
      <c r="GT417" s="17"/>
      <c r="GU417" s="17"/>
      <c r="GV417" s="17"/>
      <c r="GW417" s="17"/>
      <c r="GX417" s="17"/>
      <c r="GY417" s="17"/>
      <c r="GZ417" s="17"/>
      <c r="HA417" s="17"/>
      <c r="HB417" s="17"/>
      <c r="HC417" s="17"/>
      <c r="HD417" s="17"/>
      <c r="HE417" s="17"/>
      <c r="HF417" s="17"/>
      <c r="HG417" s="17"/>
      <c r="HH417" s="17"/>
      <c r="HI417" s="17"/>
      <c r="HJ417" s="17"/>
      <c r="HK417" s="17"/>
      <c r="HL417" s="17"/>
      <c r="HM417" s="17"/>
      <c r="HN417" s="17"/>
      <c r="HO417" s="17"/>
      <c r="HP417" s="17"/>
      <c r="HQ417" s="17"/>
      <c r="HR417" s="17"/>
      <c r="HS417" s="17"/>
      <c r="HT417" s="17"/>
      <c r="HU417" s="17"/>
    </row>
    <row r="418" spans="2:229" s="18" customFormat="1" ht="31.5" customHeight="1" x14ac:dyDescent="0.2">
      <c r="B418" s="40" t="s">
        <v>1023</v>
      </c>
      <c r="C418" s="7" t="s">
        <v>845</v>
      </c>
      <c r="D418" s="52" t="s">
        <v>5</v>
      </c>
      <c r="E418" s="88">
        <v>2496</v>
      </c>
      <c r="F418" s="87" t="s">
        <v>29</v>
      </c>
      <c r="G418" s="87" t="s">
        <v>22</v>
      </c>
      <c r="H418" s="15" t="s">
        <v>846</v>
      </c>
      <c r="I418" s="16">
        <v>4.28</v>
      </c>
      <c r="J418" s="112">
        <f t="shared" si="85"/>
        <v>10682.880000000001</v>
      </c>
      <c r="K418" s="16"/>
      <c r="L418" s="16">
        <f t="shared" si="82"/>
        <v>0</v>
      </c>
      <c r="M418" s="122"/>
      <c r="N418" s="16">
        <f t="shared" si="83"/>
        <v>0</v>
      </c>
      <c r="O418" s="16"/>
      <c r="P418" s="16">
        <f t="shared" si="84"/>
        <v>0</v>
      </c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7"/>
      <c r="BF418" s="17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  <c r="BT418" s="17"/>
      <c r="BU418" s="17"/>
      <c r="BV418" s="17"/>
      <c r="BW418" s="17"/>
      <c r="BX418" s="17"/>
      <c r="BY418" s="17"/>
      <c r="BZ418" s="17"/>
      <c r="CA418" s="17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7"/>
      <c r="DC418" s="17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  <c r="DP418" s="17"/>
      <c r="DQ418" s="17"/>
      <c r="DR418" s="17"/>
      <c r="DS418" s="17"/>
      <c r="DT418" s="17"/>
      <c r="DU418" s="17"/>
      <c r="DV418" s="17"/>
      <c r="DW418" s="17"/>
      <c r="DX418" s="17"/>
      <c r="DY418" s="17"/>
      <c r="DZ418" s="17"/>
      <c r="EA418" s="17"/>
      <c r="EB418" s="17"/>
      <c r="EC418" s="17"/>
      <c r="ED418" s="17"/>
      <c r="EE418" s="17"/>
      <c r="EF418" s="17"/>
      <c r="EG418" s="17"/>
      <c r="EH418" s="17"/>
      <c r="EI418" s="17"/>
      <c r="EJ418" s="17"/>
      <c r="EK418" s="17"/>
      <c r="EL418" s="17"/>
      <c r="EM418" s="17"/>
      <c r="EN418" s="17"/>
      <c r="EO418" s="17"/>
      <c r="EP418" s="17"/>
      <c r="EQ418" s="17"/>
      <c r="ER418" s="17"/>
      <c r="ES418" s="17"/>
      <c r="ET418" s="17"/>
      <c r="EU418" s="17"/>
      <c r="EV418" s="17"/>
      <c r="EW418" s="17"/>
      <c r="EX418" s="17"/>
      <c r="EY418" s="17"/>
      <c r="EZ418" s="17"/>
      <c r="FA418" s="17"/>
      <c r="FB418" s="17"/>
      <c r="FC418" s="17"/>
      <c r="FD418" s="17"/>
      <c r="FE418" s="17"/>
      <c r="FF418" s="17"/>
      <c r="FG418" s="17"/>
      <c r="FH418" s="17"/>
      <c r="FI418" s="17"/>
      <c r="FJ418" s="17"/>
      <c r="FK418" s="17"/>
      <c r="FL418" s="17"/>
      <c r="FM418" s="17"/>
      <c r="FN418" s="17"/>
      <c r="FO418" s="17"/>
      <c r="FP418" s="17"/>
      <c r="FQ418" s="17"/>
      <c r="FR418" s="17"/>
      <c r="FS418" s="17"/>
      <c r="FT418" s="17"/>
      <c r="FU418" s="17"/>
      <c r="FV418" s="17"/>
      <c r="FW418" s="17"/>
      <c r="FX418" s="17"/>
      <c r="FY418" s="17"/>
      <c r="FZ418" s="17"/>
      <c r="GA418" s="17"/>
      <c r="GB418" s="17"/>
      <c r="GC418" s="17"/>
      <c r="GD418" s="17"/>
      <c r="GE418" s="17"/>
      <c r="GF418" s="17"/>
      <c r="GG418" s="17"/>
      <c r="GH418" s="17"/>
      <c r="GI418" s="17"/>
      <c r="GJ418" s="17"/>
      <c r="GK418" s="17"/>
      <c r="GL418" s="17"/>
      <c r="GM418" s="17"/>
      <c r="GN418" s="17"/>
      <c r="GO418" s="17"/>
      <c r="GP418" s="17"/>
      <c r="GQ418" s="17"/>
      <c r="GR418" s="17"/>
      <c r="GS418" s="17"/>
      <c r="GT418" s="17"/>
      <c r="GU418" s="17"/>
      <c r="GV418" s="17"/>
      <c r="GW418" s="17"/>
      <c r="GX418" s="17"/>
      <c r="GY418" s="17"/>
      <c r="GZ418" s="17"/>
      <c r="HA418" s="17"/>
      <c r="HB418" s="17"/>
      <c r="HC418" s="17"/>
      <c r="HD418" s="17"/>
      <c r="HE418" s="17"/>
      <c r="HF418" s="17"/>
      <c r="HG418" s="17"/>
      <c r="HH418" s="17"/>
      <c r="HI418" s="17"/>
      <c r="HJ418" s="17"/>
      <c r="HK418" s="17"/>
      <c r="HL418" s="17"/>
      <c r="HM418" s="17"/>
      <c r="HN418" s="17"/>
      <c r="HO418" s="17"/>
      <c r="HP418" s="17"/>
      <c r="HQ418" s="17"/>
      <c r="HR418" s="17"/>
      <c r="HS418" s="17"/>
      <c r="HT418" s="17"/>
      <c r="HU418" s="17"/>
    </row>
    <row r="419" spans="2:229" s="18" customFormat="1" ht="31.5" customHeight="1" x14ac:dyDescent="0.2">
      <c r="B419" s="40" t="s">
        <v>1024</v>
      </c>
      <c r="C419" s="7" t="s">
        <v>847</v>
      </c>
      <c r="D419" s="52" t="s">
        <v>5</v>
      </c>
      <c r="E419" s="88">
        <v>1693</v>
      </c>
      <c r="F419" s="87" t="s">
        <v>29</v>
      </c>
      <c r="G419" s="87" t="s">
        <v>22</v>
      </c>
      <c r="H419" s="15" t="s">
        <v>846</v>
      </c>
      <c r="I419" s="16">
        <v>4.28</v>
      </c>
      <c r="J419" s="112">
        <f t="shared" si="85"/>
        <v>7246.0400000000009</v>
      </c>
      <c r="K419" s="16"/>
      <c r="L419" s="16">
        <f t="shared" si="82"/>
        <v>0</v>
      </c>
      <c r="M419" s="122"/>
      <c r="N419" s="16">
        <f t="shared" si="83"/>
        <v>0</v>
      </c>
      <c r="O419" s="16"/>
      <c r="P419" s="16">
        <f t="shared" si="84"/>
        <v>0</v>
      </c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7"/>
      <c r="BF419" s="17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  <c r="BT419" s="17"/>
      <c r="BU419" s="17"/>
      <c r="BV419" s="17"/>
      <c r="BW419" s="17"/>
      <c r="BX419" s="17"/>
      <c r="BY419" s="17"/>
      <c r="BZ419" s="17"/>
      <c r="CA419" s="17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7"/>
      <c r="DC419" s="17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  <c r="DP419" s="17"/>
      <c r="DQ419" s="17"/>
      <c r="DR419" s="17"/>
      <c r="DS419" s="17"/>
      <c r="DT419" s="17"/>
      <c r="DU419" s="17"/>
      <c r="DV419" s="17"/>
      <c r="DW419" s="17"/>
      <c r="DX419" s="17"/>
      <c r="DY419" s="17"/>
      <c r="DZ419" s="17"/>
      <c r="EA419" s="17"/>
      <c r="EB419" s="17"/>
      <c r="EC419" s="17"/>
      <c r="ED419" s="17"/>
      <c r="EE419" s="17"/>
      <c r="EF419" s="17"/>
      <c r="EG419" s="17"/>
      <c r="EH419" s="17"/>
      <c r="EI419" s="17"/>
      <c r="EJ419" s="17"/>
      <c r="EK419" s="17"/>
      <c r="EL419" s="17"/>
      <c r="EM419" s="17"/>
      <c r="EN419" s="17"/>
      <c r="EO419" s="17"/>
      <c r="EP419" s="17"/>
      <c r="EQ419" s="17"/>
      <c r="ER419" s="17"/>
      <c r="ES419" s="17"/>
      <c r="ET419" s="17"/>
      <c r="EU419" s="17"/>
      <c r="EV419" s="17"/>
      <c r="EW419" s="17"/>
      <c r="EX419" s="17"/>
      <c r="EY419" s="17"/>
      <c r="EZ419" s="17"/>
      <c r="FA419" s="17"/>
      <c r="FB419" s="17"/>
      <c r="FC419" s="17"/>
      <c r="FD419" s="17"/>
      <c r="FE419" s="17"/>
      <c r="FF419" s="17"/>
      <c r="FG419" s="17"/>
      <c r="FH419" s="17"/>
      <c r="FI419" s="17"/>
      <c r="FJ419" s="17"/>
      <c r="FK419" s="17"/>
      <c r="FL419" s="17"/>
      <c r="FM419" s="17"/>
      <c r="FN419" s="17"/>
      <c r="FO419" s="17"/>
      <c r="FP419" s="17"/>
      <c r="FQ419" s="17"/>
      <c r="FR419" s="17"/>
      <c r="FS419" s="17"/>
      <c r="FT419" s="17"/>
      <c r="FU419" s="17"/>
      <c r="FV419" s="17"/>
      <c r="FW419" s="17"/>
      <c r="FX419" s="17"/>
      <c r="FY419" s="17"/>
      <c r="FZ419" s="17"/>
      <c r="GA419" s="17"/>
      <c r="GB419" s="17"/>
      <c r="GC419" s="17"/>
      <c r="GD419" s="17"/>
      <c r="GE419" s="17"/>
      <c r="GF419" s="17"/>
      <c r="GG419" s="17"/>
      <c r="GH419" s="17"/>
      <c r="GI419" s="17"/>
      <c r="GJ419" s="17"/>
      <c r="GK419" s="17"/>
      <c r="GL419" s="17"/>
      <c r="GM419" s="17"/>
      <c r="GN419" s="17"/>
      <c r="GO419" s="17"/>
      <c r="GP419" s="17"/>
      <c r="GQ419" s="17"/>
      <c r="GR419" s="17"/>
      <c r="GS419" s="17"/>
      <c r="GT419" s="17"/>
      <c r="GU419" s="17"/>
      <c r="GV419" s="17"/>
      <c r="GW419" s="17"/>
      <c r="GX419" s="17"/>
      <c r="GY419" s="17"/>
      <c r="GZ419" s="17"/>
      <c r="HA419" s="17"/>
      <c r="HB419" s="17"/>
      <c r="HC419" s="17"/>
      <c r="HD419" s="17"/>
      <c r="HE419" s="17"/>
      <c r="HF419" s="17"/>
      <c r="HG419" s="17"/>
      <c r="HH419" s="17"/>
      <c r="HI419" s="17"/>
      <c r="HJ419" s="17"/>
      <c r="HK419" s="17"/>
      <c r="HL419" s="17"/>
      <c r="HM419" s="17"/>
      <c r="HN419" s="17"/>
      <c r="HO419" s="17"/>
      <c r="HP419" s="17"/>
      <c r="HQ419" s="17"/>
      <c r="HR419" s="17"/>
      <c r="HS419" s="17"/>
      <c r="HT419" s="17"/>
      <c r="HU419" s="17"/>
    </row>
    <row r="420" spans="2:229" s="18" customFormat="1" ht="31.5" customHeight="1" x14ac:dyDescent="0.2">
      <c r="B420" s="40" t="s">
        <v>1025</v>
      </c>
      <c r="C420" s="7" t="s">
        <v>738</v>
      </c>
      <c r="D420" s="52" t="s">
        <v>5</v>
      </c>
      <c r="E420" s="88">
        <v>2496</v>
      </c>
      <c r="F420" s="66" t="s">
        <v>29</v>
      </c>
      <c r="G420" s="66" t="s">
        <v>22</v>
      </c>
      <c r="H420" s="15" t="s">
        <v>1137</v>
      </c>
      <c r="I420" s="16">
        <v>5.37</v>
      </c>
      <c r="J420" s="112">
        <f t="shared" si="85"/>
        <v>13403.52</v>
      </c>
      <c r="K420" s="16"/>
      <c r="L420" s="16">
        <f t="shared" si="82"/>
        <v>0</v>
      </c>
      <c r="M420" s="122"/>
      <c r="N420" s="16">
        <f t="shared" si="83"/>
        <v>0</v>
      </c>
      <c r="O420" s="16"/>
      <c r="P420" s="16">
        <f t="shared" si="84"/>
        <v>0</v>
      </c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7"/>
      <c r="BF420" s="17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  <c r="BT420" s="17"/>
      <c r="BU420" s="17"/>
      <c r="BV420" s="17"/>
      <c r="BW420" s="17"/>
      <c r="BX420" s="17"/>
      <c r="BY420" s="17"/>
      <c r="BZ420" s="17"/>
      <c r="CA420" s="17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7"/>
      <c r="DC420" s="17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  <c r="DP420" s="17"/>
      <c r="DQ420" s="17"/>
      <c r="DR420" s="17"/>
      <c r="DS420" s="17"/>
      <c r="DT420" s="17"/>
      <c r="DU420" s="17"/>
      <c r="DV420" s="17"/>
      <c r="DW420" s="17"/>
      <c r="DX420" s="17"/>
      <c r="DY420" s="17"/>
      <c r="DZ420" s="17"/>
      <c r="EA420" s="17"/>
      <c r="EB420" s="17"/>
      <c r="EC420" s="17"/>
      <c r="ED420" s="17"/>
      <c r="EE420" s="17"/>
      <c r="EF420" s="17"/>
      <c r="EG420" s="17"/>
      <c r="EH420" s="17"/>
      <c r="EI420" s="17"/>
      <c r="EJ420" s="17"/>
      <c r="EK420" s="17"/>
      <c r="EL420" s="17"/>
      <c r="EM420" s="17"/>
      <c r="EN420" s="17"/>
      <c r="EO420" s="17"/>
      <c r="EP420" s="17"/>
      <c r="EQ420" s="17"/>
      <c r="ER420" s="17"/>
      <c r="ES420" s="17"/>
      <c r="ET420" s="17"/>
      <c r="EU420" s="17"/>
      <c r="EV420" s="17"/>
      <c r="EW420" s="17"/>
      <c r="EX420" s="17"/>
      <c r="EY420" s="17"/>
      <c r="EZ420" s="17"/>
      <c r="FA420" s="17"/>
      <c r="FB420" s="17"/>
      <c r="FC420" s="17"/>
      <c r="FD420" s="17"/>
      <c r="FE420" s="17"/>
      <c r="FF420" s="17"/>
      <c r="FG420" s="17"/>
      <c r="FH420" s="17"/>
      <c r="FI420" s="17"/>
      <c r="FJ420" s="17"/>
      <c r="FK420" s="17"/>
      <c r="FL420" s="17"/>
      <c r="FM420" s="17"/>
      <c r="FN420" s="17"/>
      <c r="FO420" s="17"/>
      <c r="FP420" s="17"/>
      <c r="FQ420" s="17"/>
      <c r="FR420" s="17"/>
      <c r="FS420" s="17"/>
      <c r="FT420" s="17"/>
      <c r="FU420" s="17"/>
      <c r="FV420" s="17"/>
      <c r="FW420" s="17"/>
      <c r="FX420" s="17"/>
      <c r="FY420" s="17"/>
      <c r="FZ420" s="17"/>
      <c r="GA420" s="17"/>
      <c r="GB420" s="17"/>
      <c r="GC420" s="17"/>
      <c r="GD420" s="17"/>
      <c r="GE420" s="17"/>
      <c r="GF420" s="17"/>
      <c r="GG420" s="17"/>
      <c r="GH420" s="17"/>
      <c r="GI420" s="17"/>
      <c r="GJ420" s="17"/>
      <c r="GK420" s="17"/>
      <c r="GL420" s="17"/>
      <c r="GM420" s="17"/>
      <c r="GN420" s="17"/>
      <c r="GO420" s="17"/>
      <c r="GP420" s="17"/>
      <c r="GQ420" s="17"/>
      <c r="GR420" s="17"/>
      <c r="GS420" s="17"/>
      <c r="GT420" s="17"/>
      <c r="GU420" s="17"/>
      <c r="GV420" s="17"/>
      <c r="GW420" s="17"/>
      <c r="GX420" s="17"/>
      <c r="GY420" s="17"/>
      <c r="GZ420" s="17"/>
      <c r="HA420" s="17"/>
      <c r="HB420" s="17"/>
      <c r="HC420" s="17"/>
      <c r="HD420" s="17"/>
      <c r="HE420" s="17"/>
      <c r="HF420" s="17"/>
      <c r="HG420" s="17"/>
      <c r="HH420" s="17"/>
      <c r="HI420" s="17"/>
      <c r="HJ420" s="17"/>
      <c r="HK420" s="17"/>
      <c r="HL420" s="17"/>
      <c r="HM420" s="17"/>
      <c r="HN420" s="17"/>
      <c r="HO420" s="17"/>
      <c r="HP420" s="17"/>
      <c r="HQ420" s="17"/>
      <c r="HR420" s="17"/>
      <c r="HS420" s="17"/>
      <c r="HT420" s="17"/>
      <c r="HU420" s="17"/>
    </row>
    <row r="421" spans="2:229" s="18" customFormat="1" ht="27" customHeight="1" x14ac:dyDescent="0.2">
      <c r="B421" s="40" t="s">
        <v>1026</v>
      </c>
      <c r="C421" s="7" t="s">
        <v>739</v>
      </c>
      <c r="D421" s="66" t="s">
        <v>5</v>
      </c>
      <c r="E421" s="88">
        <v>1693</v>
      </c>
      <c r="F421" s="66" t="s">
        <v>29</v>
      </c>
      <c r="G421" s="66" t="s">
        <v>22</v>
      </c>
      <c r="H421" s="15" t="s">
        <v>740</v>
      </c>
      <c r="I421" s="16">
        <v>9.83</v>
      </c>
      <c r="J421" s="112">
        <f t="shared" si="85"/>
        <v>16642.189999999999</v>
      </c>
      <c r="K421" s="16"/>
      <c r="L421" s="16">
        <f t="shared" si="82"/>
        <v>0</v>
      </c>
      <c r="M421" s="122"/>
      <c r="N421" s="16">
        <f t="shared" si="83"/>
        <v>0</v>
      </c>
      <c r="O421" s="16"/>
      <c r="P421" s="16">
        <f t="shared" si="84"/>
        <v>0</v>
      </c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7"/>
      <c r="BF421" s="17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  <c r="BT421" s="17"/>
      <c r="BU421" s="17"/>
      <c r="BV421" s="17"/>
      <c r="BW421" s="17"/>
      <c r="BX421" s="17"/>
      <c r="BY421" s="17"/>
      <c r="BZ421" s="17"/>
      <c r="CA421" s="17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7"/>
      <c r="DC421" s="17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  <c r="DP421" s="17"/>
      <c r="DQ421" s="17"/>
      <c r="DR421" s="17"/>
      <c r="DS421" s="17"/>
      <c r="DT421" s="17"/>
      <c r="DU421" s="17"/>
      <c r="DV421" s="17"/>
      <c r="DW421" s="17"/>
      <c r="DX421" s="17"/>
      <c r="DY421" s="17"/>
      <c r="DZ421" s="17"/>
      <c r="EA421" s="17"/>
      <c r="EB421" s="17"/>
      <c r="EC421" s="17"/>
      <c r="ED421" s="17"/>
      <c r="EE421" s="17"/>
      <c r="EF421" s="17"/>
      <c r="EG421" s="17"/>
      <c r="EH421" s="17"/>
      <c r="EI421" s="17"/>
      <c r="EJ421" s="17"/>
      <c r="EK421" s="17"/>
      <c r="EL421" s="17"/>
      <c r="EM421" s="17"/>
      <c r="EN421" s="17"/>
      <c r="EO421" s="17"/>
      <c r="EP421" s="17"/>
      <c r="EQ421" s="17"/>
      <c r="ER421" s="17"/>
      <c r="ES421" s="17"/>
      <c r="ET421" s="17"/>
      <c r="EU421" s="17"/>
      <c r="EV421" s="17"/>
      <c r="EW421" s="17"/>
      <c r="EX421" s="17"/>
      <c r="EY421" s="17"/>
      <c r="EZ421" s="17"/>
      <c r="FA421" s="17"/>
      <c r="FB421" s="17"/>
      <c r="FC421" s="17"/>
      <c r="FD421" s="17"/>
      <c r="FE421" s="17"/>
      <c r="FF421" s="17"/>
      <c r="FG421" s="17"/>
      <c r="FH421" s="17"/>
      <c r="FI421" s="17"/>
      <c r="FJ421" s="17"/>
      <c r="FK421" s="17"/>
      <c r="FL421" s="17"/>
      <c r="FM421" s="17"/>
      <c r="FN421" s="17"/>
      <c r="FO421" s="17"/>
      <c r="FP421" s="17"/>
      <c r="FQ421" s="17"/>
      <c r="FR421" s="17"/>
      <c r="FS421" s="17"/>
      <c r="FT421" s="17"/>
      <c r="FU421" s="17"/>
      <c r="FV421" s="17"/>
      <c r="FW421" s="17"/>
      <c r="FX421" s="17"/>
      <c r="FY421" s="17"/>
      <c r="FZ421" s="17"/>
      <c r="GA421" s="17"/>
      <c r="GB421" s="17"/>
      <c r="GC421" s="17"/>
      <c r="GD421" s="17"/>
      <c r="GE421" s="17"/>
      <c r="GF421" s="17"/>
      <c r="GG421" s="17"/>
      <c r="GH421" s="17"/>
      <c r="GI421" s="17"/>
      <c r="GJ421" s="17"/>
      <c r="GK421" s="17"/>
      <c r="GL421" s="17"/>
      <c r="GM421" s="17"/>
      <c r="GN421" s="17"/>
      <c r="GO421" s="17"/>
      <c r="GP421" s="17"/>
      <c r="GQ421" s="17"/>
      <c r="GR421" s="17"/>
      <c r="GS421" s="17"/>
      <c r="GT421" s="17"/>
      <c r="GU421" s="17"/>
      <c r="GV421" s="17"/>
      <c r="GW421" s="17"/>
      <c r="GX421" s="17"/>
      <c r="GY421" s="17"/>
      <c r="GZ421" s="17"/>
      <c r="HA421" s="17"/>
      <c r="HB421" s="17"/>
      <c r="HC421" s="17"/>
      <c r="HD421" s="17"/>
      <c r="HE421" s="17"/>
      <c r="HF421" s="17"/>
      <c r="HG421" s="17"/>
      <c r="HH421" s="17"/>
      <c r="HI421" s="17"/>
      <c r="HJ421" s="17"/>
      <c r="HK421" s="17"/>
      <c r="HL421" s="17"/>
      <c r="HM421" s="17"/>
      <c r="HN421" s="17"/>
      <c r="HO421" s="17"/>
      <c r="HP421" s="17"/>
      <c r="HQ421" s="17"/>
      <c r="HR421" s="17"/>
      <c r="HS421" s="17"/>
      <c r="HT421" s="17"/>
      <c r="HU421" s="17"/>
    </row>
    <row r="422" spans="2:229" s="18" customFormat="1" ht="27" customHeight="1" x14ac:dyDescent="0.2">
      <c r="B422" s="40" t="s">
        <v>1027</v>
      </c>
      <c r="C422" s="7" t="s">
        <v>741</v>
      </c>
      <c r="D422" s="66" t="s">
        <v>5</v>
      </c>
      <c r="E422" s="88">
        <v>50</v>
      </c>
      <c r="F422" s="66" t="s">
        <v>29</v>
      </c>
      <c r="G422" s="66" t="s">
        <v>22</v>
      </c>
      <c r="H422" s="15" t="s">
        <v>742</v>
      </c>
      <c r="I422" s="16">
        <v>33.450000000000003</v>
      </c>
      <c r="J422" s="112">
        <f t="shared" si="85"/>
        <v>1672.5000000000002</v>
      </c>
      <c r="K422" s="16"/>
      <c r="L422" s="16">
        <f t="shared" si="82"/>
        <v>0</v>
      </c>
      <c r="M422" s="122"/>
      <c r="N422" s="16">
        <f t="shared" si="83"/>
        <v>0</v>
      </c>
      <c r="O422" s="16"/>
      <c r="P422" s="16">
        <f t="shared" si="84"/>
        <v>0</v>
      </c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7"/>
      <c r="BF422" s="17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  <c r="BT422" s="17"/>
      <c r="BU422" s="17"/>
      <c r="BV422" s="17"/>
      <c r="BW422" s="17"/>
      <c r="BX422" s="17"/>
      <c r="BY422" s="17"/>
      <c r="BZ422" s="17"/>
      <c r="CA422" s="17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7"/>
      <c r="DC422" s="17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  <c r="DP422" s="17"/>
      <c r="DQ422" s="17"/>
      <c r="DR422" s="17"/>
      <c r="DS422" s="17"/>
      <c r="DT422" s="17"/>
      <c r="DU422" s="17"/>
      <c r="DV422" s="17"/>
      <c r="DW422" s="17"/>
      <c r="DX422" s="17"/>
      <c r="DY422" s="17"/>
      <c r="DZ422" s="17"/>
      <c r="EA422" s="17"/>
      <c r="EB422" s="17"/>
      <c r="EC422" s="17"/>
      <c r="ED422" s="17"/>
      <c r="EE422" s="17"/>
      <c r="EF422" s="17"/>
      <c r="EG422" s="17"/>
      <c r="EH422" s="17"/>
      <c r="EI422" s="17"/>
      <c r="EJ422" s="17"/>
      <c r="EK422" s="17"/>
      <c r="EL422" s="17"/>
      <c r="EM422" s="17"/>
      <c r="EN422" s="17"/>
      <c r="EO422" s="17"/>
      <c r="EP422" s="17"/>
      <c r="EQ422" s="17"/>
      <c r="ER422" s="17"/>
      <c r="ES422" s="17"/>
      <c r="ET422" s="17"/>
      <c r="EU422" s="17"/>
      <c r="EV422" s="17"/>
      <c r="EW422" s="17"/>
      <c r="EX422" s="17"/>
      <c r="EY422" s="17"/>
      <c r="EZ422" s="17"/>
      <c r="FA422" s="17"/>
      <c r="FB422" s="17"/>
      <c r="FC422" s="17"/>
      <c r="FD422" s="17"/>
      <c r="FE422" s="17"/>
      <c r="FF422" s="17"/>
      <c r="FG422" s="17"/>
      <c r="FH422" s="17"/>
      <c r="FI422" s="17"/>
      <c r="FJ422" s="17"/>
      <c r="FK422" s="17"/>
      <c r="FL422" s="17"/>
      <c r="FM422" s="17"/>
      <c r="FN422" s="17"/>
      <c r="FO422" s="17"/>
      <c r="FP422" s="17"/>
      <c r="FQ422" s="17"/>
      <c r="FR422" s="17"/>
      <c r="FS422" s="17"/>
      <c r="FT422" s="17"/>
      <c r="FU422" s="17"/>
      <c r="FV422" s="17"/>
      <c r="FW422" s="17"/>
      <c r="FX422" s="17"/>
      <c r="FY422" s="17"/>
      <c r="FZ422" s="17"/>
      <c r="GA422" s="17"/>
      <c r="GB422" s="17"/>
      <c r="GC422" s="17"/>
      <c r="GD422" s="17"/>
      <c r="GE422" s="17"/>
      <c r="GF422" s="17"/>
      <c r="GG422" s="17"/>
      <c r="GH422" s="17"/>
      <c r="GI422" s="17"/>
      <c r="GJ422" s="17"/>
      <c r="GK422" s="17"/>
      <c r="GL422" s="17"/>
      <c r="GM422" s="17"/>
      <c r="GN422" s="17"/>
      <c r="GO422" s="17"/>
      <c r="GP422" s="17"/>
      <c r="GQ422" s="17"/>
      <c r="GR422" s="17"/>
      <c r="GS422" s="17"/>
      <c r="GT422" s="17"/>
      <c r="GU422" s="17"/>
      <c r="GV422" s="17"/>
      <c r="GW422" s="17"/>
      <c r="GX422" s="17"/>
      <c r="GY422" s="17"/>
      <c r="GZ422" s="17"/>
      <c r="HA422" s="17"/>
      <c r="HB422" s="17"/>
      <c r="HC422" s="17"/>
      <c r="HD422" s="17"/>
      <c r="HE422" s="17"/>
      <c r="HF422" s="17"/>
      <c r="HG422" s="17"/>
      <c r="HH422" s="17"/>
      <c r="HI422" s="17"/>
      <c r="HJ422" s="17"/>
      <c r="HK422" s="17"/>
      <c r="HL422" s="17"/>
      <c r="HM422" s="17"/>
      <c r="HN422" s="17"/>
      <c r="HO422" s="17"/>
      <c r="HP422" s="17"/>
      <c r="HQ422" s="17"/>
      <c r="HR422" s="17"/>
      <c r="HS422" s="17"/>
      <c r="HT422" s="17"/>
      <c r="HU422" s="17"/>
    </row>
    <row r="423" spans="2:229" ht="20.100000000000001" customHeight="1" x14ac:dyDescent="0.2">
      <c r="B423" s="67"/>
      <c r="C423" s="25" t="s">
        <v>69</v>
      </c>
      <c r="D423" s="66"/>
      <c r="E423" s="66"/>
      <c r="F423" s="66"/>
      <c r="G423" s="66"/>
      <c r="H423" s="15"/>
      <c r="I423" s="16"/>
      <c r="J423" s="113">
        <f>SUM(J414:J422)</f>
        <v>98028.764800000019</v>
      </c>
      <c r="K423" s="16"/>
      <c r="L423" s="118">
        <f>SUBTOTAL(9,L414:L422)</f>
        <v>0</v>
      </c>
      <c r="M423" s="122"/>
      <c r="N423" s="118">
        <f>SUBTOTAL(9,N414:N422)</f>
        <v>0</v>
      </c>
      <c r="O423" s="16"/>
      <c r="P423" s="118">
        <f>SUBTOTAL(9,P414:P422)</f>
        <v>0</v>
      </c>
    </row>
    <row r="424" spans="2:229" x14ac:dyDescent="0.2">
      <c r="B424" s="32" t="s">
        <v>522</v>
      </c>
      <c r="C424" s="28" t="s">
        <v>365</v>
      </c>
      <c r="D424" s="36"/>
      <c r="E424" s="36"/>
      <c r="F424" s="36"/>
      <c r="G424" s="36"/>
      <c r="H424" s="36"/>
      <c r="I424" s="36"/>
      <c r="J424" s="111"/>
      <c r="K424" s="36"/>
      <c r="L424" s="36"/>
      <c r="M424" s="123"/>
      <c r="N424" s="36"/>
      <c r="O424" s="36"/>
      <c r="P424" s="36"/>
    </row>
    <row r="425" spans="2:229" s="18" customFormat="1" ht="22.5" x14ac:dyDescent="0.2">
      <c r="B425" s="40" t="s">
        <v>1028</v>
      </c>
      <c r="C425" s="24" t="s">
        <v>735</v>
      </c>
      <c r="D425" s="52" t="s">
        <v>5</v>
      </c>
      <c r="E425" s="93">
        <v>90</v>
      </c>
      <c r="F425" s="66" t="s">
        <v>29</v>
      </c>
      <c r="G425" s="66" t="s">
        <v>22</v>
      </c>
      <c r="H425" s="15" t="s">
        <v>736</v>
      </c>
      <c r="I425" s="16">
        <v>14.15</v>
      </c>
      <c r="J425" s="112">
        <f>I425*E425</f>
        <v>1273.5</v>
      </c>
      <c r="K425" s="16"/>
      <c r="L425" s="16">
        <f t="shared" ref="L425:L431" si="86">ROUND(K425*$I425,2)</f>
        <v>0</v>
      </c>
      <c r="M425" s="122"/>
      <c r="N425" s="16">
        <f t="shared" ref="N425:N431" si="87">ROUND(M425*$I425,2)</f>
        <v>0</v>
      </c>
      <c r="O425" s="16"/>
      <c r="P425" s="16">
        <f t="shared" ref="P425:P431" si="88">ROUND(O425*$I425,2)</f>
        <v>0</v>
      </c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/>
      <c r="BP425" s="17"/>
      <c r="BQ425" s="17"/>
      <c r="BR425" s="17"/>
      <c r="BS425" s="17"/>
      <c r="BT425" s="17"/>
      <c r="BU425" s="17"/>
      <c r="BV425" s="17"/>
      <c r="BW425" s="17"/>
      <c r="BX425" s="17"/>
      <c r="BY425" s="17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  <c r="CM425" s="17"/>
      <c r="CN425" s="17"/>
      <c r="CO425" s="17"/>
      <c r="CP425" s="17"/>
      <c r="CQ425" s="17"/>
      <c r="CR425" s="17"/>
      <c r="CS425" s="17"/>
      <c r="CT425" s="17"/>
      <c r="CU425" s="17"/>
      <c r="CV425" s="17"/>
      <c r="CW425" s="17"/>
      <c r="CX425" s="17"/>
      <c r="CY425" s="17"/>
      <c r="CZ425" s="17"/>
      <c r="DA425" s="17"/>
      <c r="DB425" s="17"/>
      <c r="DC425" s="17"/>
      <c r="DD425" s="17"/>
      <c r="DE425" s="17"/>
      <c r="DF425" s="17"/>
      <c r="DG425" s="17"/>
      <c r="DH425" s="17"/>
      <c r="DI425" s="17"/>
      <c r="DJ425" s="17"/>
      <c r="DK425" s="17"/>
      <c r="DL425" s="17"/>
      <c r="DM425" s="17"/>
      <c r="DN425" s="17"/>
      <c r="DO425" s="17"/>
      <c r="DP425" s="17"/>
      <c r="DQ425" s="17"/>
      <c r="DR425" s="17"/>
      <c r="DS425" s="17"/>
      <c r="DT425" s="17"/>
      <c r="DU425" s="17"/>
      <c r="DV425" s="17"/>
      <c r="DW425" s="17"/>
      <c r="DX425" s="17"/>
      <c r="DY425" s="17"/>
      <c r="DZ425" s="17"/>
      <c r="EA425" s="17"/>
      <c r="EB425" s="17"/>
      <c r="EC425" s="17"/>
      <c r="ED425" s="17"/>
      <c r="EE425" s="17"/>
      <c r="EF425" s="17"/>
      <c r="EG425" s="17"/>
      <c r="EH425" s="17"/>
      <c r="EI425" s="17"/>
      <c r="EJ425" s="17"/>
      <c r="EK425" s="17"/>
      <c r="EL425" s="17"/>
      <c r="EM425" s="17"/>
      <c r="EN425" s="17"/>
      <c r="EO425" s="17"/>
      <c r="EP425" s="17"/>
      <c r="EQ425" s="17"/>
      <c r="ER425" s="17"/>
      <c r="ES425" s="17"/>
      <c r="ET425" s="17"/>
      <c r="EU425" s="17"/>
      <c r="EV425" s="17"/>
      <c r="EW425" s="17"/>
      <c r="EX425" s="17"/>
      <c r="EY425" s="17"/>
      <c r="EZ425" s="17"/>
      <c r="FA425" s="17"/>
      <c r="FB425" s="17"/>
      <c r="FC425" s="17"/>
      <c r="FD425" s="17"/>
      <c r="FE425" s="17"/>
      <c r="FF425" s="17"/>
      <c r="FG425" s="17"/>
      <c r="FH425" s="17"/>
      <c r="FI425" s="17"/>
      <c r="FJ425" s="17"/>
      <c r="FK425" s="17"/>
      <c r="FL425" s="17"/>
      <c r="FM425" s="17"/>
      <c r="FN425" s="17"/>
      <c r="FO425" s="17"/>
      <c r="FP425" s="17"/>
      <c r="FQ425" s="17"/>
      <c r="FR425" s="17"/>
      <c r="FS425" s="17"/>
      <c r="FT425" s="17"/>
      <c r="FU425" s="17"/>
      <c r="FV425" s="17"/>
      <c r="FW425" s="17"/>
      <c r="FX425" s="17"/>
      <c r="FY425" s="17"/>
      <c r="FZ425" s="17"/>
      <c r="GA425" s="17"/>
      <c r="GB425" s="17"/>
      <c r="GC425" s="17"/>
      <c r="GD425" s="17"/>
      <c r="GE425" s="17"/>
      <c r="GF425" s="17"/>
      <c r="GG425" s="17"/>
      <c r="GH425" s="17"/>
      <c r="GI425" s="17"/>
      <c r="GJ425" s="17"/>
      <c r="GK425" s="17"/>
      <c r="GL425" s="17"/>
      <c r="GM425" s="17"/>
      <c r="GN425" s="17"/>
      <c r="GO425" s="17"/>
      <c r="GP425" s="17"/>
      <c r="GQ425" s="17"/>
      <c r="GR425" s="17"/>
      <c r="GS425" s="17"/>
      <c r="GT425" s="17"/>
      <c r="GU425" s="17"/>
      <c r="GV425" s="17"/>
      <c r="GW425" s="17"/>
      <c r="GX425" s="17"/>
      <c r="GY425" s="17"/>
      <c r="GZ425" s="17"/>
      <c r="HA425" s="17"/>
      <c r="HB425" s="17"/>
      <c r="HC425" s="17"/>
      <c r="HD425" s="17"/>
      <c r="HE425" s="17"/>
      <c r="HF425" s="17"/>
      <c r="HG425" s="17"/>
      <c r="HH425" s="17"/>
      <c r="HI425" s="17"/>
      <c r="HJ425" s="17"/>
      <c r="HK425" s="17"/>
      <c r="HL425" s="17"/>
      <c r="HM425" s="17"/>
      <c r="HN425" s="17"/>
      <c r="HO425" s="17"/>
      <c r="HP425" s="17"/>
      <c r="HQ425" s="17"/>
      <c r="HR425" s="17"/>
      <c r="HS425" s="17"/>
      <c r="HT425" s="17"/>
      <c r="HU425" s="17"/>
    </row>
    <row r="426" spans="2:229" s="18" customFormat="1" ht="22.5" x14ac:dyDescent="0.2">
      <c r="B426" s="40" t="s">
        <v>1029</v>
      </c>
      <c r="C426" s="7" t="s">
        <v>739</v>
      </c>
      <c r="D426" s="52" t="s">
        <v>5</v>
      </c>
      <c r="E426" s="93">
        <v>90</v>
      </c>
      <c r="F426" s="66" t="s">
        <v>29</v>
      </c>
      <c r="G426" s="66" t="s">
        <v>22</v>
      </c>
      <c r="H426" s="15" t="s">
        <v>740</v>
      </c>
      <c r="I426" s="16">
        <v>9.83</v>
      </c>
      <c r="J426" s="112">
        <f t="shared" ref="J426:J431" si="89">I426*E426</f>
        <v>884.7</v>
      </c>
      <c r="K426" s="16"/>
      <c r="L426" s="16">
        <f t="shared" si="86"/>
        <v>0</v>
      </c>
      <c r="M426" s="122"/>
      <c r="N426" s="16">
        <f t="shared" si="87"/>
        <v>0</v>
      </c>
      <c r="O426" s="16"/>
      <c r="P426" s="16">
        <f t="shared" si="88"/>
        <v>0</v>
      </c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  <c r="AV426" s="17"/>
      <c r="AW426" s="17"/>
      <c r="AX426" s="17"/>
      <c r="AY426" s="17"/>
      <c r="AZ426" s="17"/>
      <c r="BA426" s="17"/>
      <c r="BB426" s="17"/>
      <c r="BC426" s="17"/>
      <c r="BD426" s="17"/>
      <c r="BE426" s="17"/>
      <c r="BF426" s="17"/>
      <c r="BG426" s="17"/>
      <c r="BH426" s="17"/>
      <c r="BI426" s="17"/>
      <c r="BJ426" s="17"/>
      <c r="BK426" s="17"/>
      <c r="BL426" s="17"/>
      <c r="BM426" s="17"/>
      <c r="BN426" s="17"/>
      <c r="BO426" s="17"/>
      <c r="BP426" s="17"/>
      <c r="BQ426" s="17"/>
      <c r="BR426" s="17"/>
      <c r="BS426" s="17"/>
      <c r="BT426" s="17"/>
      <c r="BU426" s="17"/>
      <c r="BV426" s="17"/>
      <c r="BW426" s="17"/>
      <c r="BX426" s="17"/>
      <c r="BY426" s="17"/>
      <c r="BZ426" s="17"/>
      <c r="CA426" s="17"/>
      <c r="CB426" s="17"/>
      <c r="CC426" s="17"/>
      <c r="CD426" s="17"/>
      <c r="CE426" s="17"/>
      <c r="CF426" s="17"/>
      <c r="CG426" s="17"/>
      <c r="CH426" s="17"/>
      <c r="CI426" s="17"/>
      <c r="CJ426" s="17"/>
      <c r="CK426" s="17"/>
      <c r="CL426" s="17"/>
      <c r="CM426" s="17"/>
      <c r="CN426" s="17"/>
      <c r="CO426" s="17"/>
      <c r="CP426" s="17"/>
      <c r="CQ426" s="17"/>
      <c r="CR426" s="17"/>
      <c r="CS426" s="17"/>
      <c r="CT426" s="17"/>
      <c r="CU426" s="17"/>
      <c r="CV426" s="17"/>
      <c r="CW426" s="17"/>
      <c r="CX426" s="17"/>
      <c r="CY426" s="17"/>
      <c r="CZ426" s="17"/>
      <c r="DA426" s="17"/>
      <c r="DB426" s="17"/>
      <c r="DC426" s="17"/>
      <c r="DD426" s="17"/>
      <c r="DE426" s="17"/>
      <c r="DF426" s="17"/>
      <c r="DG426" s="17"/>
      <c r="DH426" s="17"/>
      <c r="DI426" s="17"/>
      <c r="DJ426" s="17"/>
      <c r="DK426" s="17"/>
      <c r="DL426" s="17"/>
      <c r="DM426" s="17"/>
      <c r="DN426" s="17"/>
      <c r="DO426" s="17"/>
      <c r="DP426" s="17"/>
      <c r="DQ426" s="17"/>
      <c r="DR426" s="17"/>
      <c r="DS426" s="17"/>
      <c r="DT426" s="17"/>
      <c r="DU426" s="17"/>
      <c r="DV426" s="17"/>
      <c r="DW426" s="17"/>
      <c r="DX426" s="17"/>
      <c r="DY426" s="17"/>
      <c r="DZ426" s="17"/>
      <c r="EA426" s="17"/>
      <c r="EB426" s="17"/>
      <c r="EC426" s="17"/>
      <c r="ED426" s="17"/>
      <c r="EE426" s="17"/>
      <c r="EF426" s="17"/>
      <c r="EG426" s="17"/>
      <c r="EH426" s="17"/>
      <c r="EI426" s="17"/>
      <c r="EJ426" s="17"/>
      <c r="EK426" s="17"/>
      <c r="EL426" s="17"/>
      <c r="EM426" s="17"/>
      <c r="EN426" s="17"/>
      <c r="EO426" s="17"/>
      <c r="EP426" s="17"/>
      <c r="EQ426" s="17"/>
      <c r="ER426" s="17"/>
      <c r="ES426" s="17"/>
      <c r="ET426" s="17"/>
      <c r="EU426" s="17"/>
      <c r="EV426" s="17"/>
      <c r="EW426" s="17"/>
      <c r="EX426" s="17"/>
      <c r="EY426" s="17"/>
      <c r="EZ426" s="17"/>
      <c r="FA426" s="17"/>
      <c r="FB426" s="17"/>
      <c r="FC426" s="17"/>
      <c r="FD426" s="17"/>
      <c r="FE426" s="17"/>
      <c r="FF426" s="17"/>
      <c r="FG426" s="17"/>
      <c r="FH426" s="17"/>
      <c r="FI426" s="17"/>
      <c r="FJ426" s="17"/>
      <c r="FK426" s="17"/>
      <c r="FL426" s="17"/>
      <c r="FM426" s="17"/>
      <c r="FN426" s="17"/>
      <c r="FO426" s="17"/>
      <c r="FP426" s="17"/>
      <c r="FQ426" s="17"/>
      <c r="FR426" s="17"/>
      <c r="FS426" s="17"/>
      <c r="FT426" s="17"/>
      <c r="FU426" s="17"/>
      <c r="FV426" s="17"/>
      <c r="FW426" s="17"/>
      <c r="FX426" s="17"/>
      <c r="FY426" s="17"/>
      <c r="FZ426" s="17"/>
      <c r="GA426" s="17"/>
      <c r="GB426" s="17"/>
      <c r="GC426" s="17"/>
      <c r="GD426" s="17"/>
      <c r="GE426" s="17"/>
      <c r="GF426" s="17"/>
      <c r="GG426" s="17"/>
      <c r="GH426" s="17"/>
      <c r="GI426" s="17"/>
      <c r="GJ426" s="17"/>
      <c r="GK426" s="17"/>
      <c r="GL426" s="17"/>
      <c r="GM426" s="17"/>
      <c r="GN426" s="17"/>
      <c r="GO426" s="17"/>
      <c r="GP426" s="17"/>
      <c r="GQ426" s="17"/>
      <c r="GR426" s="17"/>
      <c r="GS426" s="17"/>
      <c r="GT426" s="17"/>
      <c r="GU426" s="17"/>
      <c r="GV426" s="17"/>
      <c r="GW426" s="17"/>
      <c r="GX426" s="17"/>
      <c r="GY426" s="17"/>
      <c r="GZ426" s="17"/>
      <c r="HA426" s="17"/>
      <c r="HB426" s="17"/>
      <c r="HC426" s="17"/>
      <c r="HD426" s="17"/>
      <c r="HE426" s="17"/>
      <c r="HF426" s="17"/>
      <c r="HG426" s="17"/>
      <c r="HH426" s="17"/>
      <c r="HI426" s="17"/>
      <c r="HJ426" s="17"/>
      <c r="HK426" s="17"/>
      <c r="HL426" s="17"/>
      <c r="HM426" s="17"/>
      <c r="HN426" s="17"/>
      <c r="HO426" s="17"/>
      <c r="HP426" s="17"/>
      <c r="HQ426" s="17"/>
      <c r="HR426" s="17"/>
      <c r="HS426" s="17"/>
      <c r="HT426" s="17"/>
      <c r="HU426" s="17"/>
    </row>
    <row r="427" spans="2:229" s="18" customFormat="1" ht="31.5" customHeight="1" x14ac:dyDescent="0.2">
      <c r="B427" s="40" t="s">
        <v>1030</v>
      </c>
      <c r="C427" s="7" t="s">
        <v>847</v>
      </c>
      <c r="D427" s="52" t="s">
        <v>5</v>
      </c>
      <c r="E427" s="95">
        <v>90</v>
      </c>
      <c r="F427" s="95" t="s">
        <v>29</v>
      </c>
      <c r="G427" s="95" t="s">
        <v>22</v>
      </c>
      <c r="H427" s="15" t="s">
        <v>846</v>
      </c>
      <c r="I427" s="16">
        <v>4.28</v>
      </c>
      <c r="J427" s="112">
        <f t="shared" si="89"/>
        <v>385.20000000000005</v>
      </c>
      <c r="K427" s="16"/>
      <c r="L427" s="16">
        <f t="shared" si="86"/>
        <v>0</v>
      </c>
      <c r="M427" s="122"/>
      <c r="N427" s="16">
        <f t="shared" si="87"/>
        <v>0</v>
      </c>
      <c r="O427" s="16"/>
      <c r="P427" s="16">
        <f t="shared" si="88"/>
        <v>0</v>
      </c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7"/>
      <c r="AW427" s="17"/>
      <c r="AX427" s="17"/>
      <c r="AY427" s="17"/>
      <c r="AZ427" s="17"/>
      <c r="BA427" s="17"/>
      <c r="BB427" s="17"/>
      <c r="BC427" s="17"/>
      <c r="BD427" s="17"/>
      <c r="BE427" s="17"/>
      <c r="BF427" s="17"/>
      <c r="BG427" s="17"/>
      <c r="BH427" s="17"/>
      <c r="BI427" s="17"/>
      <c r="BJ427" s="17"/>
      <c r="BK427" s="17"/>
      <c r="BL427" s="17"/>
      <c r="BM427" s="17"/>
      <c r="BN427" s="17"/>
      <c r="BO427" s="17"/>
      <c r="BP427" s="17"/>
      <c r="BQ427" s="17"/>
      <c r="BR427" s="17"/>
      <c r="BS427" s="17"/>
      <c r="BT427" s="17"/>
      <c r="BU427" s="17"/>
      <c r="BV427" s="17"/>
      <c r="BW427" s="17"/>
      <c r="BX427" s="17"/>
      <c r="BY427" s="17"/>
      <c r="BZ427" s="17"/>
      <c r="CA427" s="17"/>
      <c r="CB427" s="17"/>
      <c r="CC427" s="17"/>
      <c r="CD427" s="17"/>
      <c r="CE427" s="17"/>
      <c r="CF427" s="17"/>
      <c r="CG427" s="17"/>
      <c r="CH427" s="17"/>
      <c r="CI427" s="17"/>
      <c r="CJ427" s="17"/>
      <c r="CK427" s="17"/>
      <c r="CL427" s="17"/>
      <c r="CM427" s="17"/>
      <c r="CN427" s="17"/>
      <c r="CO427" s="17"/>
      <c r="CP427" s="17"/>
      <c r="CQ427" s="17"/>
      <c r="CR427" s="17"/>
      <c r="CS427" s="17"/>
      <c r="CT427" s="17"/>
      <c r="CU427" s="17"/>
      <c r="CV427" s="17"/>
      <c r="CW427" s="17"/>
      <c r="CX427" s="17"/>
      <c r="CY427" s="17"/>
      <c r="CZ427" s="17"/>
      <c r="DA427" s="17"/>
      <c r="DB427" s="17"/>
      <c r="DC427" s="17"/>
      <c r="DD427" s="17"/>
      <c r="DE427" s="17"/>
      <c r="DF427" s="17"/>
      <c r="DG427" s="17"/>
      <c r="DH427" s="17"/>
      <c r="DI427" s="17"/>
      <c r="DJ427" s="17"/>
      <c r="DK427" s="17"/>
      <c r="DL427" s="17"/>
      <c r="DM427" s="17"/>
      <c r="DN427" s="17"/>
      <c r="DO427" s="17"/>
      <c r="DP427" s="17"/>
      <c r="DQ427" s="17"/>
      <c r="DR427" s="17"/>
      <c r="DS427" s="17"/>
      <c r="DT427" s="17"/>
      <c r="DU427" s="17"/>
      <c r="DV427" s="17"/>
      <c r="DW427" s="17"/>
      <c r="DX427" s="17"/>
      <c r="DY427" s="17"/>
      <c r="DZ427" s="17"/>
      <c r="EA427" s="17"/>
      <c r="EB427" s="17"/>
      <c r="EC427" s="17"/>
      <c r="ED427" s="17"/>
      <c r="EE427" s="17"/>
      <c r="EF427" s="17"/>
      <c r="EG427" s="17"/>
      <c r="EH427" s="17"/>
      <c r="EI427" s="17"/>
      <c r="EJ427" s="17"/>
      <c r="EK427" s="17"/>
      <c r="EL427" s="17"/>
      <c r="EM427" s="17"/>
      <c r="EN427" s="17"/>
      <c r="EO427" s="17"/>
      <c r="EP427" s="17"/>
      <c r="EQ427" s="17"/>
      <c r="ER427" s="17"/>
      <c r="ES427" s="17"/>
      <c r="ET427" s="17"/>
      <c r="EU427" s="17"/>
      <c r="EV427" s="17"/>
      <c r="EW427" s="17"/>
      <c r="EX427" s="17"/>
      <c r="EY427" s="17"/>
      <c r="EZ427" s="17"/>
      <c r="FA427" s="17"/>
      <c r="FB427" s="17"/>
      <c r="FC427" s="17"/>
      <c r="FD427" s="17"/>
      <c r="FE427" s="17"/>
      <c r="FF427" s="17"/>
      <c r="FG427" s="17"/>
      <c r="FH427" s="17"/>
      <c r="FI427" s="17"/>
      <c r="FJ427" s="17"/>
      <c r="FK427" s="17"/>
      <c r="FL427" s="17"/>
      <c r="FM427" s="17"/>
      <c r="FN427" s="17"/>
      <c r="FO427" s="17"/>
      <c r="FP427" s="17"/>
      <c r="FQ427" s="17"/>
      <c r="FR427" s="17"/>
      <c r="FS427" s="17"/>
      <c r="FT427" s="17"/>
      <c r="FU427" s="17"/>
      <c r="FV427" s="17"/>
      <c r="FW427" s="17"/>
      <c r="FX427" s="17"/>
      <c r="FY427" s="17"/>
      <c r="FZ427" s="17"/>
      <c r="GA427" s="17"/>
      <c r="GB427" s="17"/>
      <c r="GC427" s="17"/>
      <c r="GD427" s="17"/>
      <c r="GE427" s="17"/>
      <c r="GF427" s="17"/>
      <c r="GG427" s="17"/>
      <c r="GH427" s="17"/>
      <c r="GI427" s="17"/>
      <c r="GJ427" s="17"/>
      <c r="GK427" s="17"/>
      <c r="GL427" s="17"/>
      <c r="GM427" s="17"/>
      <c r="GN427" s="17"/>
      <c r="GO427" s="17"/>
      <c r="GP427" s="17"/>
      <c r="GQ427" s="17"/>
      <c r="GR427" s="17"/>
      <c r="GS427" s="17"/>
      <c r="GT427" s="17"/>
      <c r="GU427" s="17"/>
      <c r="GV427" s="17"/>
      <c r="GW427" s="17"/>
      <c r="GX427" s="17"/>
      <c r="GY427" s="17"/>
      <c r="GZ427" s="17"/>
      <c r="HA427" s="17"/>
      <c r="HB427" s="17"/>
      <c r="HC427" s="17"/>
      <c r="HD427" s="17"/>
      <c r="HE427" s="17"/>
      <c r="HF427" s="17"/>
      <c r="HG427" s="17"/>
      <c r="HH427" s="17"/>
      <c r="HI427" s="17"/>
      <c r="HJ427" s="17"/>
      <c r="HK427" s="17"/>
      <c r="HL427" s="17"/>
      <c r="HM427" s="17"/>
      <c r="HN427" s="17"/>
      <c r="HO427" s="17"/>
      <c r="HP427" s="17"/>
      <c r="HQ427" s="17"/>
      <c r="HR427" s="17"/>
      <c r="HS427" s="17"/>
      <c r="HT427" s="17"/>
      <c r="HU427" s="17"/>
    </row>
    <row r="428" spans="2:229" s="18" customFormat="1" ht="31.5" customHeight="1" x14ac:dyDescent="0.2">
      <c r="B428" s="40" t="s">
        <v>1031</v>
      </c>
      <c r="C428" s="7" t="s">
        <v>845</v>
      </c>
      <c r="D428" s="52" t="s">
        <v>5</v>
      </c>
      <c r="E428" s="95">
        <v>255</v>
      </c>
      <c r="F428" s="95" t="s">
        <v>29</v>
      </c>
      <c r="G428" s="95" t="s">
        <v>22</v>
      </c>
      <c r="H428" s="15" t="s">
        <v>846</v>
      </c>
      <c r="I428" s="16">
        <v>4.28</v>
      </c>
      <c r="J428" s="112">
        <f t="shared" si="89"/>
        <v>1091.4000000000001</v>
      </c>
      <c r="K428" s="16"/>
      <c r="L428" s="16">
        <f t="shared" si="86"/>
        <v>0</v>
      </c>
      <c r="M428" s="122"/>
      <c r="N428" s="16">
        <f t="shared" si="87"/>
        <v>0</v>
      </c>
      <c r="O428" s="16"/>
      <c r="P428" s="16">
        <f t="shared" si="88"/>
        <v>0</v>
      </c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  <c r="BT428" s="17"/>
      <c r="BU428" s="17"/>
      <c r="BV428" s="17"/>
      <c r="BW428" s="17"/>
      <c r="BX428" s="17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  <c r="DP428" s="17"/>
      <c r="DQ428" s="17"/>
      <c r="DR428" s="17"/>
      <c r="DS428" s="17"/>
      <c r="DT428" s="17"/>
      <c r="DU428" s="17"/>
      <c r="DV428" s="17"/>
      <c r="DW428" s="17"/>
      <c r="DX428" s="17"/>
      <c r="DY428" s="17"/>
      <c r="DZ428" s="17"/>
      <c r="EA428" s="17"/>
      <c r="EB428" s="17"/>
      <c r="EC428" s="17"/>
      <c r="ED428" s="17"/>
      <c r="EE428" s="17"/>
      <c r="EF428" s="17"/>
      <c r="EG428" s="17"/>
      <c r="EH428" s="17"/>
      <c r="EI428" s="17"/>
      <c r="EJ428" s="17"/>
      <c r="EK428" s="17"/>
      <c r="EL428" s="17"/>
      <c r="EM428" s="17"/>
      <c r="EN428" s="17"/>
      <c r="EO428" s="17"/>
      <c r="EP428" s="17"/>
      <c r="EQ428" s="17"/>
      <c r="ER428" s="17"/>
      <c r="ES428" s="17"/>
      <c r="ET428" s="17"/>
      <c r="EU428" s="17"/>
      <c r="EV428" s="17"/>
      <c r="EW428" s="17"/>
      <c r="EX428" s="17"/>
      <c r="EY428" s="17"/>
      <c r="EZ428" s="17"/>
      <c r="FA428" s="17"/>
      <c r="FB428" s="17"/>
      <c r="FC428" s="17"/>
      <c r="FD428" s="17"/>
      <c r="FE428" s="17"/>
      <c r="FF428" s="17"/>
      <c r="FG428" s="17"/>
      <c r="FH428" s="17"/>
      <c r="FI428" s="17"/>
      <c r="FJ428" s="17"/>
      <c r="FK428" s="17"/>
      <c r="FL428" s="17"/>
      <c r="FM428" s="17"/>
      <c r="FN428" s="17"/>
      <c r="FO428" s="17"/>
      <c r="FP428" s="17"/>
      <c r="FQ428" s="17"/>
      <c r="FR428" s="17"/>
      <c r="FS428" s="17"/>
      <c r="FT428" s="17"/>
      <c r="FU428" s="17"/>
      <c r="FV428" s="17"/>
      <c r="FW428" s="17"/>
      <c r="FX428" s="17"/>
      <c r="FY428" s="17"/>
      <c r="FZ428" s="17"/>
      <c r="GA428" s="17"/>
      <c r="GB428" s="17"/>
      <c r="GC428" s="17"/>
      <c r="GD428" s="17"/>
      <c r="GE428" s="17"/>
      <c r="GF428" s="17"/>
      <c r="GG428" s="17"/>
      <c r="GH428" s="17"/>
      <c r="GI428" s="17"/>
      <c r="GJ428" s="17"/>
      <c r="GK428" s="17"/>
      <c r="GL428" s="17"/>
      <c r="GM428" s="17"/>
      <c r="GN428" s="17"/>
      <c r="GO428" s="17"/>
      <c r="GP428" s="17"/>
      <c r="GQ428" s="17"/>
      <c r="GR428" s="17"/>
      <c r="GS428" s="17"/>
      <c r="GT428" s="17"/>
      <c r="GU428" s="17"/>
      <c r="GV428" s="17"/>
      <c r="GW428" s="17"/>
      <c r="GX428" s="17"/>
      <c r="GY428" s="17"/>
      <c r="GZ428" s="17"/>
      <c r="HA428" s="17"/>
      <c r="HB428" s="17"/>
      <c r="HC428" s="17"/>
      <c r="HD428" s="17"/>
      <c r="HE428" s="17"/>
      <c r="HF428" s="17"/>
      <c r="HG428" s="17"/>
      <c r="HH428" s="17"/>
      <c r="HI428" s="17"/>
      <c r="HJ428" s="17"/>
      <c r="HK428" s="17"/>
      <c r="HL428" s="17"/>
      <c r="HM428" s="17"/>
      <c r="HN428" s="17"/>
      <c r="HO428" s="17"/>
      <c r="HP428" s="17"/>
      <c r="HQ428" s="17"/>
      <c r="HR428" s="17"/>
      <c r="HS428" s="17"/>
      <c r="HT428" s="17"/>
      <c r="HU428" s="17"/>
    </row>
    <row r="429" spans="2:229" s="18" customFormat="1" ht="31.5" customHeight="1" x14ac:dyDescent="0.2">
      <c r="B429" s="40" t="s">
        <v>1032</v>
      </c>
      <c r="C429" s="7" t="s">
        <v>738</v>
      </c>
      <c r="D429" s="52" t="s">
        <v>5</v>
      </c>
      <c r="E429" s="95">
        <v>255</v>
      </c>
      <c r="F429" s="95" t="s">
        <v>29</v>
      </c>
      <c r="G429" s="95" t="s">
        <v>22</v>
      </c>
      <c r="H429" s="15" t="s">
        <v>1137</v>
      </c>
      <c r="I429" s="16">
        <v>5.37</v>
      </c>
      <c r="J429" s="112">
        <f t="shared" si="89"/>
        <v>1369.3500000000001</v>
      </c>
      <c r="K429" s="16"/>
      <c r="L429" s="16">
        <f t="shared" si="86"/>
        <v>0</v>
      </c>
      <c r="M429" s="122"/>
      <c r="N429" s="16">
        <f t="shared" si="87"/>
        <v>0</v>
      </c>
      <c r="O429" s="16"/>
      <c r="P429" s="16">
        <f t="shared" si="88"/>
        <v>0</v>
      </c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7"/>
      <c r="BL429" s="17"/>
      <c r="BM429" s="17"/>
      <c r="BN429" s="17"/>
      <c r="BO429" s="17"/>
      <c r="BP429" s="17"/>
      <c r="BQ429" s="17"/>
      <c r="BR429" s="17"/>
      <c r="BS429" s="17"/>
      <c r="BT429" s="17"/>
      <c r="BU429" s="17"/>
      <c r="BV429" s="17"/>
      <c r="BW429" s="17"/>
      <c r="BX429" s="17"/>
      <c r="BY429" s="17"/>
      <c r="BZ429" s="17"/>
      <c r="CA429" s="17"/>
      <c r="CB429" s="17"/>
      <c r="CC429" s="17"/>
      <c r="CD429" s="17"/>
      <c r="CE429" s="17"/>
      <c r="CF429" s="17"/>
      <c r="CG429" s="17"/>
      <c r="CH429" s="17"/>
      <c r="CI429" s="17"/>
      <c r="CJ429" s="17"/>
      <c r="CK429" s="17"/>
      <c r="CL429" s="17"/>
      <c r="CM429" s="17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7"/>
      <c r="DD429" s="17"/>
      <c r="DE429" s="17"/>
      <c r="DF429" s="17"/>
      <c r="DG429" s="17"/>
      <c r="DH429" s="17"/>
      <c r="DI429" s="17"/>
      <c r="DJ429" s="17"/>
      <c r="DK429" s="17"/>
      <c r="DL429" s="17"/>
      <c r="DM429" s="17"/>
      <c r="DN429" s="17"/>
      <c r="DO429" s="17"/>
      <c r="DP429" s="17"/>
      <c r="DQ429" s="17"/>
      <c r="DR429" s="17"/>
      <c r="DS429" s="17"/>
      <c r="DT429" s="17"/>
      <c r="DU429" s="17"/>
      <c r="DV429" s="17"/>
      <c r="DW429" s="17"/>
      <c r="DX429" s="17"/>
      <c r="DY429" s="17"/>
      <c r="DZ429" s="17"/>
      <c r="EA429" s="17"/>
      <c r="EB429" s="17"/>
      <c r="EC429" s="17"/>
      <c r="ED429" s="17"/>
      <c r="EE429" s="17"/>
      <c r="EF429" s="17"/>
      <c r="EG429" s="17"/>
      <c r="EH429" s="17"/>
      <c r="EI429" s="17"/>
      <c r="EJ429" s="17"/>
      <c r="EK429" s="17"/>
      <c r="EL429" s="17"/>
      <c r="EM429" s="17"/>
      <c r="EN429" s="17"/>
      <c r="EO429" s="17"/>
      <c r="EP429" s="17"/>
      <c r="EQ429" s="17"/>
      <c r="ER429" s="17"/>
      <c r="ES429" s="17"/>
      <c r="ET429" s="17"/>
      <c r="EU429" s="17"/>
      <c r="EV429" s="17"/>
      <c r="EW429" s="17"/>
      <c r="EX429" s="17"/>
      <c r="EY429" s="17"/>
      <c r="EZ429" s="17"/>
      <c r="FA429" s="17"/>
      <c r="FB429" s="17"/>
      <c r="FC429" s="17"/>
      <c r="FD429" s="17"/>
      <c r="FE429" s="17"/>
      <c r="FF429" s="17"/>
      <c r="FG429" s="17"/>
      <c r="FH429" s="17"/>
      <c r="FI429" s="17"/>
      <c r="FJ429" s="17"/>
      <c r="FK429" s="17"/>
      <c r="FL429" s="17"/>
      <c r="FM429" s="17"/>
      <c r="FN429" s="17"/>
      <c r="FO429" s="17"/>
      <c r="FP429" s="17"/>
      <c r="FQ429" s="17"/>
      <c r="FR429" s="17"/>
      <c r="FS429" s="17"/>
      <c r="FT429" s="17"/>
      <c r="FU429" s="17"/>
      <c r="FV429" s="17"/>
      <c r="FW429" s="17"/>
      <c r="FX429" s="17"/>
      <c r="FY429" s="17"/>
      <c r="FZ429" s="17"/>
      <c r="GA429" s="17"/>
      <c r="GB429" s="17"/>
      <c r="GC429" s="17"/>
      <c r="GD429" s="17"/>
      <c r="GE429" s="17"/>
      <c r="GF429" s="17"/>
      <c r="GG429" s="17"/>
      <c r="GH429" s="17"/>
      <c r="GI429" s="17"/>
      <c r="GJ429" s="17"/>
      <c r="GK429" s="17"/>
      <c r="GL429" s="17"/>
      <c r="GM429" s="17"/>
      <c r="GN429" s="17"/>
      <c r="GO429" s="17"/>
      <c r="GP429" s="17"/>
      <c r="GQ429" s="17"/>
      <c r="GR429" s="17"/>
      <c r="GS429" s="17"/>
      <c r="GT429" s="17"/>
      <c r="GU429" s="17"/>
      <c r="GV429" s="17"/>
      <c r="GW429" s="17"/>
      <c r="GX429" s="17"/>
      <c r="GY429" s="17"/>
      <c r="GZ429" s="17"/>
      <c r="HA429" s="17"/>
      <c r="HB429" s="17"/>
      <c r="HC429" s="17"/>
      <c r="HD429" s="17"/>
      <c r="HE429" s="17"/>
      <c r="HF429" s="17"/>
      <c r="HG429" s="17"/>
      <c r="HH429" s="17"/>
      <c r="HI429" s="17"/>
      <c r="HJ429" s="17"/>
      <c r="HK429" s="17"/>
      <c r="HL429" s="17"/>
      <c r="HM429" s="17"/>
      <c r="HN429" s="17"/>
      <c r="HO429" s="17"/>
      <c r="HP429" s="17"/>
      <c r="HQ429" s="17"/>
      <c r="HR429" s="17"/>
      <c r="HS429" s="17"/>
      <c r="HT429" s="17"/>
      <c r="HU429" s="17"/>
    </row>
    <row r="430" spans="2:229" s="18" customFormat="1" ht="22.5" x14ac:dyDescent="0.2">
      <c r="B430" s="40" t="s">
        <v>1033</v>
      </c>
      <c r="C430" s="7" t="s">
        <v>743</v>
      </c>
      <c r="D430" s="66" t="s">
        <v>5</v>
      </c>
      <c r="E430" s="93">
        <v>300</v>
      </c>
      <c r="F430" s="66" t="s">
        <v>2</v>
      </c>
      <c r="G430" s="66" t="s">
        <v>22</v>
      </c>
      <c r="H430" s="15" t="s">
        <v>322</v>
      </c>
      <c r="I430" s="16">
        <v>3.11</v>
      </c>
      <c r="J430" s="112">
        <f t="shared" si="89"/>
        <v>933</v>
      </c>
      <c r="K430" s="16"/>
      <c r="L430" s="16">
        <f t="shared" si="86"/>
        <v>0</v>
      </c>
      <c r="M430" s="122"/>
      <c r="N430" s="16">
        <f t="shared" si="87"/>
        <v>0</v>
      </c>
      <c r="O430" s="16"/>
      <c r="P430" s="16">
        <f t="shared" si="88"/>
        <v>0</v>
      </c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7"/>
      <c r="AW430" s="17"/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7"/>
      <c r="BL430" s="17"/>
      <c r="BM430" s="17"/>
      <c r="BN430" s="17"/>
      <c r="BO430" s="17"/>
      <c r="BP430" s="17"/>
      <c r="BQ430" s="17"/>
      <c r="BR430" s="17"/>
      <c r="BS430" s="17"/>
      <c r="BT430" s="17"/>
      <c r="BU430" s="17"/>
      <c r="BV430" s="17"/>
      <c r="BW430" s="17"/>
      <c r="BX430" s="17"/>
      <c r="BY430" s="17"/>
      <c r="BZ430" s="17"/>
      <c r="CA430" s="17"/>
      <c r="CB430" s="17"/>
      <c r="CC430" s="17"/>
      <c r="CD430" s="17"/>
      <c r="CE430" s="17"/>
      <c r="CF430" s="17"/>
      <c r="CG430" s="17"/>
      <c r="CH430" s="17"/>
      <c r="CI430" s="17"/>
      <c r="CJ430" s="17"/>
      <c r="CK430" s="17"/>
      <c r="CL430" s="17"/>
      <c r="CM430" s="17"/>
      <c r="CN430" s="17"/>
      <c r="CO430" s="17"/>
      <c r="CP430" s="17"/>
      <c r="CQ430" s="17"/>
      <c r="CR430" s="17"/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7"/>
      <c r="DD430" s="17"/>
      <c r="DE430" s="17"/>
      <c r="DF430" s="17"/>
      <c r="DG430" s="17"/>
      <c r="DH430" s="17"/>
      <c r="DI430" s="17"/>
      <c r="DJ430" s="17"/>
      <c r="DK430" s="17"/>
      <c r="DL430" s="17"/>
      <c r="DM430" s="17"/>
      <c r="DN430" s="17"/>
      <c r="DO430" s="17"/>
      <c r="DP430" s="17"/>
      <c r="DQ430" s="17"/>
      <c r="DR430" s="17"/>
      <c r="DS430" s="17"/>
      <c r="DT430" s="17"/>
      <c r="DU430" s="17"/>
      <c r="DV430" s="17"/>
      <c r="DW430" s="17"/>
      <c r="DX430" s="17"/>
      <c r="DY430" s="17"/>
      <c r="DZ430" s="17"/>
      <c r="EA430" s="17"/>
      <c r="EB430" s="17"/>
      <c r="EC430" s="17"/>
      <c r="ED430" s="17"/>
      <c r="EE430" s="17"/>
      <c r="EF430" s="17"/>
      <c r="EG430" s="17"/>
      <c r="EH430" s="17"/>
      <c r="EI430" s="17"/>
      <c r="EJ430" s="17"/>
      <c r="EK430" s="17"/>
      <c r="EL430" s="17"/>
      <c r="EM430" s="17"/>
      <c r="EN430" s="17"/>
      <c r="EO430" s="17"/>
      <c r="EP430" s="17"/>
      <c r="EQ430" s="17"/>
      <c r="ER430" s="17"/>
      <c r="ES430" s="17"/>
      <c r="ET430" s="17"/>
      <c r="EU430" s="17"/>
      <c r="EV430" s="17"/>
      <c r="EW430" s="17"/>
      <c r="EX430" s="17"/>
      <c r="EY430" s="17"/>
      <c r="EZ430" s="17"/>
      <c r="FA430" s="17"/>
      <c r="FB430" s="17"/>
      <c r="FC430" s="17"/>
      <c r="FD430" s="17"/>
      <c r="FE430" s="17"/>
      <c r="FF430" s="17"/>
      <c r="FG430" s="17"/>
      <c r="FH430" s="17"/>
      <c r="FI430" s="17"/>
      <c r="FJ430" s="17"/>
      <c r="FK430" s="17"/>
      <c r="FL430" s="17"/>
      <c r="FM430" s="17"/>
      <c r="FN430" s="17"/>
      <c r="FO430" s="17"/>
      <c r="FP430" s="17"/>
      <c r="FQ430" s="17"/>
      <c r="FR430" s="17"/>
      <c r="FS430" s="17"/>
      <c r="FT430" s="17"/>
      <c r="FU430" s="17"/>
      <c r="FV430" s="17"/>
      <c r="FW430" s="17"/>
      <c r="FX430" s="17"/>
      <c r="FY430" s="17"/>
      <c r="FZ430" s="17"/>
      <c r="GA430" s="17"/>
      <c r="GB430" s="17"/>
      <c r="GC430" s="17"/>
      <c r="GD430" s="17"/>
      <c r="GE430" s="17"/>
      <c r="GF430" s="17"/>
      <c r="GG430" s="17"/>
      <c r="GH430" s="17"/>
      <c r="GI430" s="17"/>
      <c r="GJ430" s="17"/>
      <c r="GK430" s="17"/>
      <c r="GL430" s="17"/>
      <c r="GM430" s="17"/>
      <c r="GN430" s="17"/>
      <c r="GO430" s="17"/>
      <c r="GP430" s="17"/>
      <c r="GQ430" s="17"/>
      <c r="GR430" s="17"/>
      <c r="GS430" s="17"/>
      <c r="GT430" s="17"/>
      <c r="GU430" s="17"/>
      <c r="GV430" s="17"/>
      <c r="GW430" s="17"/>
      <c r="GX430" s="17"/>
      <c r="GY430" s="17"/>
      <c r="GZ430" s="17"/>
      <c r="HA430" s="17"/>
      <c r="HB430" s="17"/>
      <c r="HC430" s="17"/>
      <c r="HD430" s="17"/>
      <c r="HE430" s="17"/>
      <c r="HF430" s="17"/>
      <c r="HG430" s="17"/>
      <c r="HH430" s="17"/>
      <c r="HI430" s="17"/>
      <c r="HJ430" s="17"/>
      <c r="HK430" s="17"/>
      <c r="HL430" s="17"/>
      <c r="HM430" s="17"/>
      <c r="HN430" s="17"/>
      <c r="HO430" s="17"/>
      <c r="HP430" s="17"/>
      <c r="HQ430" s="17"/>
      <c r="HR430" s="17"/>
      <c r="HS430" s="17"/>
      <c r="HT430" s="17"/>
      <c r="HU430" s="17"/>
    </row>
    <row r="431" spans="2:229" s="18" customFormat="1" x14ac:dyDescent="0.2">
      <c r="B431" s="40" t="s">
        <v>1034</v>
      </c>
      <c r="C431" s="7" t="s">
        <v>744</v>
      </c>
      <c r="D431" s="66" t="s">
        <v>5</v>
      </c>
      <c r="E431" s="66">
        <v>380</v>
      </c>
      <c r="F431" s="66" t="s">
        <v>29</v>
      </c>
      <c r="G431" s="66" t="s">
        <v>22</v>
      </c>
      <c r="H431" s="15" t="s">
        <v>323</v>
      </c>
      <c r="I431" s="16">
        <v>9.64</v>
      </c>
      <c r="J431" s="112">
        <f t="shared" si="89"/>
        <v>3663.2000000000003</v>
      </c>
      <c r="K431" s="16"/>
      <c r="L431" s="16">
        <f t="shared" si="86"/>
        <v>0</v>
      </c>
      <c r="M431" s="122"/>
      <c r="N431" s="16">
        <f t="shared" si="87"/>
        <v>0</v>
      </c>
      <c r="O431" s="16"/>
      <c r="P431" s="16">
        <f t="shared" si="88"/>
        <v>0</v>
      </c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7"/>
      <c r="AW431" s="17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7"/>
      <c r="BL431" s="17"/>
      <c r="BM431" s="17"/>
      <c r="BN431" s="17"/>
      <c r="BO431" s="17"/>
      <c r="BP431" s="17"/>
      <c r="BQ431" s="17"/>
      <c r="BR431" s="17"/>
      <c r="BS431" s="17"/>
      <c r="BT431" s="17"/>
      <c r="BU431" s="17"/>
      <c r="BV431" s="17"/>
      <c r="BW431" s="17"/>
      <c r="BX431" s="17"/>
      <c r="BY431" s="17"/>
      <c r="BZ431" s="17"/>
      <c r="CA431" s="17"/>
      <c r="CB431" s="17"/>
      <c r="CC431" s="17"/>
      <c r="CD431" s="17"/>
      <c r="CE431" s="17"/>
      <c r="CF431" s="17"/>
      <c r="CG431" s="17"/>
      <c r="CH431" s="17"/>
      <c r="CI431" s="17"/>
      <c r="CJ431" s="17"/>
      <c r="CK431" s="17"/>
      <c r="CL431" s="17"/>
      <c r="CM431" s="17"/>
      <c r="CN431" s="17"/>
      <c r="CO431" s="17"/>
      <c r="CP431" s="17"/>
      <c r="CQ431" s="17"/>
      <c r="CR431" s="17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7"/>
      <c r="DD431" s="17"/>
      <c r="DE431" s="17"/>
      <c r="DF431" s="17"/>
      <c r="DG431" s="17"/>
      <c r="DH431" s="17"/>
      <c r="DI431" s="17"/>
      <c r="DJ431" s="17"/>
      <c r="DK431" s="17"/>
      <c r="DL431" s="17"/>
      <c r="DM431" s="17"/>
      <c r="DN431" s="17"/>
      <c r="DO431" s="17"/>
      <c r="DP431" s="17"/>
      <c r="DQ431" s="17"/>
      <c r="DR431" s="17"/>
      <c r="DS431" s="17"/>
      <c r="DT431" s="17"/>
      <c r="DU431" s="17"/>
      <c r="DV431" s="17"/>
      <c r="DW431" s="17"/>
      <c r="DX431" s="17"/>
      <c r="DY431" s="17"/>
      <c r="DZ431" s="17"/>
      <c r="EA431" s="17"/>
      <c r="EB431" s="17"/>
      <c r="EC431" s="17"/>
      <c r="ED431" s="17"/>
      <c r="EE431" s="17"/>
      <c r="EF431" s="17"/>
      <c r="EG431" s="17"/>
      <c r="EH431" s="17"/>
      <c r="EI431" s="17"/>
      <c r="EJ431" s="17"/>
      <c r="EK431" s="17"/>
      <c r="EL431" s="17"/>
      <c r="EM431" s="17"/>
      <c r="EN431" s="17"/>
      <c r="EO431" s="17"/>
      <c r="EP431" s="17"/>
      <c r="EQ431" s="17"/>
      <c r="ER431" s="17"/>
      <c r="ES431" s="17"/>
      <c r="ET431" s="17"/>
      <c r="EU431" s="17"/>
      <c r="EV431" s="17"/>
      <c r="EW431" s="17"/>
      <c r="EX431" s="17"/>
      <c r="EY431" s="17"/>
      <c r="EZ431" s="17"/>
      <c r="FA431" s="17"/>
      <c r="FB431" s="17"/>
      <c r="FC431" s="17"/>
      <c r="FD431" s="17"/>
      <c r="FE431" s="17"/>
      <c r="FF431" s="17"/>
      <c r="FG431" s="17"/>
      <c r="FH431" s="17"/>
      <c r="FI431" s="17"/>
      <c r="FJ431" s="17"/>
      <c r="FK431" s="17"/>
      <c r="FL431" s="17"/>
      <c r="FM431" s="17"/>
      <c r="FN431" s="17"/>
      <c r="FO431" s="17"/>
      <c r="FP431" s="17"/>
      <c r="FQ431" s="17"/>
      <c r="FR431" s="17"/>
      <c r="FS431" s="17"/>
      <c r="FT431" s="17"/>
      <c r="FU431" s="17"/>
      <c r="FV431" s="17"/>
      <c r="FW431" s="17"/>
      <c r="FX431" s="17"/>
      <c r="FY431" s="17"/>
      <c r="FZ431" s="17"/>
      <c r="GA431" s="17"/>
      <c r="GB431" s="17"/>
      <c r="GC431" s="17"/>
      <c r="GD431" s="17"/>
      <c r="GE431" s="17"/>
      <c r="GF431" s="17"/>
      <c r="GG431" s="17"/>
      <c r="GH431" s="17"/>
      <c r="GI431" s="17"/>
      <c r="GJ431" s="17"/>
      <c r="GK431" s="17"/>
      <c r="GL431" s="17"/>
      <c r="GM431" s="17"/>
      <c r="GN431" s="17"/>
      <c r="GO431" s="17"/>
      <c r="GP431" s="17"/>
      <c r="GQ431" s="17"/>
      <c r="GR431" s="17"/>
      <c r="GS431" s="17"/>
      <c r="GT431" s="17"/>
      <c r="GU431" s="17"/>
      <c r="GV431" s="17"/>
      <c r="GW431" s="17"/>
      <c r="GX431" s="17"/>
      <c r="GY431" s="17"/>
      <c r="GZ431" s="17"/>
      <c r="HA431" s="17"/>
      <c r="HB431" s="17"/>
      <c r="HC431" s="17"/>
      <c r="HD431" s="17"/>
      <c r="HE431" s="17"/>
      <c r="HF431" s="17"/>
      <c r="HG431" s="17"/>
      <c r="HH431" s="17"/>
      <c r="HI431" s="17"/>
      <c r="HJ431" s="17"/>
      <c r="HK431" s="17"/>
      <c r="HL431" s="17"/>
      <c r="HM431" s="17"/>
      <c r="HN431" s="17"/>
      <c r="HO431" s="17"/>
      <c r="HP431" s="17"/>
      <c r="HQ431" s="17"/>
      <c r="HR431" s="17"/>
      <c r="HS431" s="17"/>
      <c r="HT431" s="17"/>
      <c r="HU431" s="17"/>
    </row>
    <row r="432" spans="2:229" ht="20.100000000000001" customHeight="1" x14ac:dyDescent="0.2">
      <c r="B432" s="67"/>
      <c r="C432" s="25" t="s">
        <v>69</v>
      </c>
      <c r="D432" s="66"/>
      <c r="E432" s="66"/>
      <c r="F432" s="66"/>
      <c r="G432" s="66"/>
      <c r="H432" s="15"/>
      <c r="I432" s="16"/>
      <c r="J432" s="113">
        <f>SUM(J425:J431)</f>
        <v>9600.35</v>
      </c>
      <c r="K432" s="16"/>
      <c r="L432" s="118">
        <f>SUBTOTAL(9,L425:L431)</f>
        <v>0</v>
      </c>
      <c r="M432" s="122"/>
      <c r="N432" s="118">
        <f>SUBTOTAL(9,N425:N431)</f>
        <v>0</v>
      </c>
      <c r="O432" s="16"/>
      <c r="P432" s="118">
        <f>SUBTOTAL(9,P425:P431)</f>
        <v>0</v>
      </c>
    </row>
    <row r="433" spans="2:229" s="4" customFormat="1" ht="24" customHeight="1" x14ac:dyDescent="0.2">
      <c r="B433" s="32">
        <v>15</v>
      </c>
      <c r="C433" s="36" t="s">
        <v>514</v>
      </c>
      <c r="D433" s="36" t="s">
        <v>5</v>
      </c>
      <c r="E433" s="36"/>
      <c r="F433" s="36"/>
      <c r="G433" s="36" t="s">
        <v>3</v>
      </c>
      <c r="H433" s="36" t="s">
        <v>3</v>
      </c>
      <c r="I433" s="36" t="s">
        <v>3</v>
      </c>
      <c r="J433" s="135">
        <f>J451</f>
        <v>254554.34182</v>
      </c>
      <c r="K433" s="36"/>
      <c r="L433" s="36" t="s">
        <v>3</v>
      </c>
      <c r="M433" s="123"/>
      <c r="N433" s="36" t="s">
        <v>3</v>
      </c>
      <c r="O433" s="36"/>
      <c r="P433" s="36" t="s">
        <v>3</v>
      </c>
    </row>
    <row r="434" spans="2:229" s="18" customFormat="1" ht="60" customHeight="1" x14ac:dyDescent="0.2">
      <c r="B434" s="67" t="s">
        <v>523</v>
      </c>
      <c r="C434" s="7" t="s">
        <v>833</v>
      </c>
      <c r="D434" s="52" t="s">
        <v>5</v>
      </c>
      <c r="E434" s="88">
        <v>38</v>
      </c>
      <c r="F434" s="66" t="s">
        <v>6</v>
      </c>
      <c r="G434" s="66" t="s">
        <v>208</v>
      </c>
      <c r="H434" s="15">
        <v>90843</v>
      </c>
      <c r="I434" s="16">
        <v>648.6</v>
      </c>
      <c r="J434" s="112">
        <f>I434*E434</f>
        <v>24646.799999999999</v>
      </c>
      <c r="K434" s="16"/>
      <c r="L434" s="16">
        <f t="shared" ref="L434:L450" si="90">ROUND(K434*$I434,2)</f>
        <v>0</v>
      </c>
      <c r="M434" s="122"/>
      <c r="N434" s="16">
        <f t="shared" ref="N434:N450" si="91">ROUND(M434*$I434,2)</f>
        <v>0</v>
      </c>
      <c r="O434" s="16"/>
      <c r="P434" s="16">
        <f t="shared" ref="P434:P450" si="92">ROUND(O434*$I434,2)</f>
        <v>0</v>
      </c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7"/>
      <c r="AW434" s="17"/>
      <c r="AX434" s="17"/>
      <c r="AY434" s="17"/>
      <c r="AZ434" s="17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7"/>
      <c r="BL434" s="17"/>
      <c r="BM434" s="17"/>
      <c r="BN434" s="17"/>
      <c r="BO434" s="17"/>
      <c r="BP434" s="17"/>
      <c r="BQ434" s="17"/>
      <c r="BR434" s="17"/>
      <c r="BS434" s="17"/>
      <c r="BT434" s="17"/>
      <c r="BU434" s="17"/>
      <c r="BV434" s="17"/>
      <c r="BW434" s="17"/>
      <c r="BX434" s="17"/>
      <c r="BY434" s="17"/>
      <c r="BZ434" s="17"/>
      <c r="CA434" s="17"/>
      <c r="CB434" s="17"/>
      <c r="CC434" s="17"/>
      <c r="CD434" s="17"/>
      <c r="CE434" s="17"/>
      <c r="CF434" s="17"/>
      <c r="CG434" s="17"/>
      <c r="CH434" s="17"/>
      <c r="CI434" s="17"/>
      <c r="CJ434" s="17"/>
      <c r="CK434" s="17"/>
      <c r="CL434" s="17"/>
      <c r="CM434" s="17"/>
      <c r="CN434" s="17"/>
      <c r="CO434" s="17"/>
      <c r="CP434" s="17"/>
      <c r="CQ434" s="17"/>
      <c r="CR434" s="17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7"/>
      <c r="DD434" s="17"/>
      <c r="DE434" s="17"/>
      <c r="DF434" s="17"/>
      <c r="DG434" s="17"/>
      <c r="DH434" s="17"/>
      <c r="DI434" s="17"/>
      <c r="DJ434" s="17"/>
      <c r="DK434" s="17"/>
      <c r="DL434" s="17"/>
      <c r="DM434" s="17"/>
      <c r="DN434" s="17"/>
      <c r="DO434" s="17"/>
      <c r="DP434" s="17"/>
      <c r="DQ434" s="17"/>
      <c r="DR434" s="17"/>
      <c r="DS434" s="17"/>
      <c r="DT434" s="17"/>
      <c r="DU434" s="17"/>
      <c r="DV434" s="17"/>
      <c r="DW434" s="17"/>
      <c r="DX434" s="17"/>
      <c r="DY434" s="17"/>
      <c r="DZ434" s="17"/>
      <c r="EA434" s="17"/>
      <c r="EB434" s="17"/>
      <c r="EC434" s="17"/>
      <c r="ED434" s="17"/>
      <c r="EE434" s="17"/>
      <c r="EF434" s="17"/>
      <c r="EG434" s="17"/>
      <c r="EH434" s="17"/>
      <c r="EI434" s="17"/>
      <c r="EJ434" s="17"/>
      <c r="EK434" s="17"/>
      <c r="EL434" s="17"/>
      <c r="EM434" s="17"/>
      <c r="EN434" s="17"/>
      <c r="EO434" s="17"/>
      <c r="EP434" s="17"/>
      <c r="EQ434" s="17"/>
      <c r="ER434" s="17"/>
      <c r="ES434" s="17"/>
      <c r="ET434" s="17"/>
      <c r="EU434" s="17"/>
      <c r="EV434" s="17"/>
      <c r="EW434" s="17"/>
      <c r="EX434" s="17"/>
      <c r="EY434" s="17"/>
      <c r="EZ434" s="17"/>
      <c r="FA434" s="17"/>
      <c r="FB434" s="17"/>
      <c r="FC434" s="17"/>
      <c r="FD434" s="17"/>
      <c r="FE434" s="17"/>
      <c r="FF434" s="17"/>
      <c r="FG434" s="17"/>
      <c r="FH434" s="17"/>
      <c r="FI434" s="17"/>
      <c r="FJ434" s="17"/>
      <c r="FK434" s="17"/>
      <c r="FL434" s="17"/>
      <c r="FM434" s="17"/>
      <c r="FN434" s="17"/>
      <c r="FO434" s="17"/>
      <c r="FP434" s="17"/>
      <c r="FQ434" s="17"/>
      <c r="FR434" s="17"/>
      <c r="FS434" s="17"/>
      <c r="FT434" s="17"/>
      <c r="FU434" s="17"/>
      <c r="FV434" s="17"/>
      <c r="FW434" s="17"/>
      <c r="FX434" s="17"/>
      <c r="FY434" s="17"/>
      <c r="FZ434" s="17"/>
      <c r="GA434" s="17"/>
      <c r="GB434" s="17"/>
      <c r="GC434" s="17"/>
      <c r="GD434" s="17"/>
      <c r="GE434" s="17"/>
      <c r="GF434" s="17"/>
      <c r="GG434" s="17"/>
      <c r="GH434" s="17"/>
      <c r="GI434" s="17"/>
      <c r="GJ434" s="17"/>
      <c r="GK434" s="17"/>
      <c r="GL434" s="17"/>
      <c r="GM434" s="17"/>
      <c r="GN434" s="17"/>
      <c r="GO434" s="17"/>
      <c r="GP434" s="17"/>
      <c r="GQ434" s="17"/>
      <c r="GR434" s="17"/>
      <c r="GS434" s="17"/>
      <c r="GT434" s="17"/>
      <c r="GU434" s="17"/>
      <c r="GV434" s="17"/>
      <c r="GW434" s="17"/>
      <c r="GX434" s="17"/>
      <c r="GY434" s="17"/>
      <c r="GZ434" s="17"/>
      <c r="HA434" s="17"/>
      <c r="HB434" s="17"/>
      <c r="HC434" s="17"/>
      <c r="HD434" s="17"/>
      <c r="HE434" s="17"/>
      <c r="HF434" s="17"/>
      <c r="HG434" s="17"/>
      <c r="HH434" s="17"/>
      <c r="HI434" s="17"/>
      <c r="HJ434" s="17"/>
      <c r="HK434" s="17"/>
      <c r="HL434" s="17"/>
      <c r="HM434" s="17"/>
      <c r="HN434" s="17"/>
      <c r="HO434" s="17"/>
      <c r="HP434" s="17"/>
      <c r="HQ434" s="17"/>
      <c r="HR434" s="17"/>
      <c r="HS434" s="17"/>
      <c r="HT434" s="17"/>
      <c r="HU434" s="17"/>
    </row>
    <row r="435" spans="2:229" s="18" customFormat="1" ht="33.75" x14ac:dyDescent="0.2">
      <c r="B435" s="67" t="s">
        <v>574</v>
      </c>
      <c r="C435" s="7" t="s">
        <v>834</v>
      </c>
      <c r="D435" s="52" t="s">
        <v>5</v>
      </c>
      <c r="E435" s="88">
        <v>18</v>
      </c>
      <c r="F435" s="66" t="s">
        <v>6</v>
      </c>
      <c r="G435" s="66" t="s">
        <v>22</v>
      </c>
      <c r="H435" s="15" t="s">
        <v>524</v>
      </c>
      <c r="I435" s="16">
        <v>428.47</v>
      </c>
      <c r="J435" s="112">
        <f t="shared" ref="J435:J450" si="93">I435*E435</f>
        <v>7712.4600000000009</v>
      </c>
      <c r="K435" s="16"/>
      <c r="L435" s="16">
        <f t="shared" si="90"/>
        <v>0</v>
      </c>
      <c r="M435" s="122"/>
      <c r="N435" s="16">
        <f t="shared" si="91"/>
        <v>0</v>
      </c>
      <c r="O435" s="16"/>
      <c r="P435" s="16">
        <f t="shared" si="92"/>
        <v>0</v>
      </c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7"/>
      <c r="AW435" s="17"/>
      <c r="AX435" s="17"/>
      <c r="AY435" s="17"/>
      <c r="AZ435" s="17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7"/>
      <c r="BL435" s="17"/>
      <c r="BM435" s="17"/>
      <c r="BN435" s="17"/>
      <c r="BO435" s="17"/>
      <c r="BP435" s="17"/>
      <c r="BQ435" s="17"/>
      <c r="BR435" s="17"/>
      <c r="BS435" s="17"/>
      <c r="BT435" s="17"/>
      <c r="BU435" s="17"/>
      <c r="BV435" s="17"/>
      <c r="BW435" s="17"/>
      <c r="BX435" s="17"/>
      <c r="BY435" s="17"/>
      <c r="BZ435" s="17"/>
      <c r="CA435" s="17"/>
      <c r="CB435" s="17"/>
      <c r="CC435" s="17"/>
      <c r="CD435" s="17"/>
      <c r="CE435" s="17"/>
      <c r="CF435" s="17"/>
      <c r="CG435" s="17"/>
      <c r="CH435" s="17"/>
      <c r="CI435" s="17"/>
      <c r="CJ435" s="17"/>
      <c r="CK435" s="17"/>
      <c r="CL435" s="17"/>
      <c r="CM435" s="17"/>
      <c r="CN435" s="17"/>
      <c r="CO435" s="17"/>
      <c r="CP435" s="17"/>
      <c r="CQ435" s="17"/>
      <c r="CR435" s="17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7"/>
      <c r="DD435" s="17"/>
      <c r="DE435" s="17"/>
      <c r="DF435" s="17"/>
      <c r="DG435" s="17"/>
      <c r="DH435" s="17"/>
      <c r="DI435" s="17"/>
      <c r="DJ435" s="17"/>
      <c r="DK435" s="17"/>
      <c r="DL435" s="17"/>
      <c r="DM435" s="17"/>
      <c r="DN435" s="17"/>
      <c r="DO435" s="17"/>
      <c r="DP435" s="17"/>
      <c r="DQ435" s="17"/>
      <c r="DR435" s="17"/>
      <c r="DS435" s="17"/>
      <c r="DT435" s="17"/>
      <c r="DU435" s="17"/>
      <c r="DV435" s="17"/>
      <c r="DW435" s="17"/>
      <c r="DX435" s="17"/>
      <c r="DY435" s="17"/>
      <c r="DZ435" s="17"/>
      <c r="EA435" s="17"/>
      <c r="EB435" s="17"/>
      <c r="EC435" s="17"/>
      <c r="ED435" s="17"/>
      <c r="EE435" s="17"/>
      <c r="EF435" s="17"/>
      <c r="EG435" s="17"/>
      <c r="EH435" s="17"/>
      <c r="EI435" s="17"/>
      <c r="EJ435" s="17"/>
      <c r="EK435" s="17"/>
      <c r="EL435" s="17"/>
      <c r="EM435" s="17"/>
      <c r="EN435" s="17"/>
      <c r="EO435" s="17"/>
      <c r="EP435" s="17"/>
      <c r="EQ435" s="17"/>
      <c r="ER435" s="17"/>
      <c r="ES435" s="17"/>
      <c r="ET435" s="17"/>
      <c r="EU435" s="17"/>
      <c r="EV435" s="17"/>
      <c r="EW435" s="17"/>
      <c r="EX435" s="17"/>
      <c r="EY435" s="17"/>
      <c r="EZ435" s="17"/>
      <c r="FA435" s="17"/>
      <c r="FB435" s="17"/>
      <c r="FC435" s="17"/>
      <c r="FD435" s="17"/>
      <c r="FE435" s="17"/>
      <c r="FF435" s="17"/>
      <c r="FG435" s="17"/>
      <c r="FH435" s="17"/>
      <c r="FI435" s="17"/>
      <c r="FJ435" s="17"/>
      <c r="FK435" s="17"/>
      <c r="FL435" s="17"/>
      <c r="FM435" s="17"/>
      <c r="FN435" s="17"/>
      <c r="FO435" s="17"/>
      <c r="FP435" s="17"/>
      <c r="FQ435" s="17"/>
      <c r="FR435" s="17"/>
      <c r="FS435" s="17"/>
      <c r="FT435" s="17"/>
      <c r="FU435" s="17"/>
      <c r="FV435" s="17"/>
      <c r="FW435" s="17"/>
      <c r="FX435" s="17"/>
      <c r="FY435" s="17"/>
      <c r="FZ435" s="17"/>
      <c r="GA435" s="17"/>
      <c r="GB435" s="17"/>
      <c r="GC435" s="17"/>
      <c r="GD435" s="17"/>
      <c r="GE435" s="17"/>
      <c r="GF435" s="17"/>
      <c r="GG435" s="17"/>
      <c r="GH435" s="17"/>
      <c r="GI435" s="17"/>
      <c r="GJ435" s="17"/>
      <c r="GK435" s="17"/>
      <c r="GL435" s="17"/>
      <c r="GM435" s="17"/>
      <c r="GN435" s="17"/>
      <c r="GO435" s="17"/>
      <c r="GP435" s="17"/>
      <c r="GQ435" s="17"/>
      <c r="GR435" s="17"/>
      <c r="GS435" s="17"/>
      <c r="GT435" s="17"/>
      <c r="GU435" s="17"/>
      <c r="GV435" s="17"/>
      <c r="GW435" s="17"/>
      <c r="GX435" s="17"/>
      <c r="GY435" s="17"/>
      <c r="GZ435" s="17"/>
      <c r="HA435" s="17"/>
      <c r="HB435" s="17"/>
      <c r="HC435" s="17"/>
      <c r="HD435" s="17"/>
      <c r="HE435" s="17"/>
      <c r="HF435" s="17"/>
      <c r="HG435" s="17"/>
      <c r="HH435" s="17"/>
      <c r="HI435" s="17"/>
      <c r="HJ435" s="17"/>
      <c r="HK435" s="17"/>
      <c r="HL435" s="17"/>
      <c r="HM435" s="17"/>
      <c r="HN435" s="17"/>
      <c r="HO435" s="17"/>
      <c r="HP435" s="17"/>
      <c r="HQ435" s="17"/>
      <c r="HR435" s="17"/>
      <c r="HS435" s="17"/>
      <c r="HT435" s="17"/>
      <c r="HU435" s="17"/>
    </row>
    <row r="436" spans="2:229" s="18" customFormat="1" ht="22.5" x14ac:dyDescent="0.2">
      <c r="B436" s="101" t="s">
        <v>1035</v>
      </c>
      <c r="C436" s="7" t="s">
        <v>916</v>
      </c>
      <c r="D436" s="52" t="s">
        <v>5</v>
      </c>
      <c r="E436" s="100">
        <v>188</v>
      </c>
      <c r="F436" s="100" t="s">
        <v>29</v>
      </c>
      <c r="G436" s="100" t="s">
        <v>22</v>
      </c>
      <c r="H436" s="15" t="s">
        <v>917</v>
      </c>
      <c r="I436" s="16">
        <v>14.59</v>
      </c>
      <c r="J436" s="112">
        <f t="shared" si="93"/>
        <v>2742.92</v>
      </c>
      <c r="K436" s="16"/>
      <c r="L436" s="16">
        <f t="shared" si="90"/>
        <v>0</v>
      </c>
      <c r="M436" s="122"/>
      <c r="N436" s="16">
        <f t="shared" si="91"/>
        <v>0</v>
      </c>
      <c r="O436" s="16"/>
      <c r="P436" s="16">
        <f t="shared" si="92"/>
        <v>0</v>
      </c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7"/>
      <c r="AW436" s="17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7"/>
      <c r="BL436" s="17"/>
      <c r="BM436" s="17"/>
      <c r="BN436" s="17"/>
      <c r="BO436" s="17"/>
      <c r="BP436" s="17"/>
      <c r="BQ436" s="17"/>
      <c r="BR436" s="17"/>
      <c r="BS436" s="17"/>
      <c r="BT436" s="17"/>
      <c r="BU436" s="17"/>
      <c r="BV436" s="17"/>
      <c r="BW436" s="17"/>
      <c r="BX436" s="17"/>
      <c r="BY436" s="17"/>
      <c r="BZ436" s="17"/>
      <c r="CA436" s="17"/>
      <c r="CB436" s="17"/>
      <c r="CC436" s="17"/>
      <c r="CD436" s="17"/>
      <c r="CE436" s="17"/>
      <c r="CF436" s="17"/>
      <c r="CG436" s="17"/>
      <c r="CH436" s="17"/>
      <c r="CI436" s="17"/>
      <c r="CJ436" s="17"/>
      <c r="CK436" s="17"/>
      <c r="CL436" s="17"/>
      <c r="CM436" s="17"/>
      <c r="CN436" s="17"/>
      <c r="CO436" s="17"/>
      <c r="CP436" s="17"/>
      <c r="CQ436" s="17"/>
      <c r="CR436" s="17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7"/>
      <c r="DD436" s="17"/>
      <c r="DE436" s="17"/>
      <c r="DF436" s="17"/>
      <c r="DG436" s="17"/>
      <c r="DH436" s="17"/>
      <c r="DI436" s="17"/>
      <c r="DJ436" s="17"/>
      <c r="DK436" s="17"/>
      <c r="DL436" s="17"/>
      <c r="DM436" s="17"/>
      <c r="DN436" s="17"/>
      <c r="DO436" s="17"/>
      <c r="DP436" s="17"/>
      <c r="DQ436" s="17"/>
      <c r="DR436" s="17"/>
      <c r="DS436" s="17"/>
      <c r="DT436" s="17"/>
      <c r="DU436" s="17"/>
      <c r="DV436" s="17"/>
      <c r="DW436" s="17"/>
      <c r="DX436" s="17"/>
      <c r="DY436" s="17"/>
      <c r="DZ436" s="17"/>
      <c r="EA436" s="17"/>
      <c r="EB436" s="17"/>
      <c r="EC436" s="17"/>
      <c r="ED436" s="17"/>
      <c r="EE436" s="17"/>
      <c r="EF436" s="17"/>
      <c r="EG436" s="17"/>
      <c r="EH436" s="17"/>
      <c r="EI436" s="17"/>
      <c r="EJ436" s="17"/>
      <c r="EK436" s="17"/>
      <c r="EL436" s="17"/>
      <c r="EM436" s="17"/>
      <c r="EN436" s="17"/>
      <c r="EO436" s="17"/>
      <c r="EP436" s="17"/>
      <c r="EQ436" s="17"/>
      <c r="ER436" s="17"/>
      <c r="ES436" s="17"/>
      <c r="ET436" s="17"/>
      <c r="EU436" s="17"/>
      <c r="EV436" s="17"/>
      <c r="EW436" s="17"/>
      <c r="EX436" s="17"/>
      <c r="EY436" s="17"/>
      <c r="EZ436" s="17"/>
      <c r="FA436" s="17"/>
      <c r="FB436" s="17"/>
      <c r="FC436" s="17"/>
      <c r="FD436" s="17"/>
      <c r="FE436" s="17"/>
      <c r="FF436" s="17"/>
      <c r="FG436" s="17"/>
      <c r="FH436" s="17"/>
      <c r="FI436" s="17"/>
      <c r="FJ436" s="17"/>
      <c r="FK436" s="17"/>
      <c r="FL436" s="17"/>
      <c r="FM436" s="17"/>
      <c r="FN436" s="17"/>
      <c r="FO436" s="17"/>
      <c r="FP436" s="17"/>
      <c r="FQ436" s="17"/>
      <c r="FR436" s="17"/>
      <c r="FS436" s="17"/>
      <c r="FT436" s="17"/>
      <c r="FU436" s="17"/>
      <c r="FV436" s="17"/>
      <c r="FW436" s="17"/>
      <c r="FX436" s="17"/>
      <c r="FY436" s="17"/>
      <c r="FZ436" s="17"/>
      <c r="GA436" s="17"/>
      <c r="GB436" s="17"/>
      <c r="GC436" s="17"/>
      <c r="GD436" s="17"/>
      <c r="GE436" s="17"/>
      <c r="GF436" s="17"/>
      <c r="GG436" s="17"/>
      <c r="GH436" s="17"/>
      <c r="GI436" s="17"/>
      <c r="GJ436" s="17"/>
      <c r="GK436" s="17"/>
      <c r="GL436" s="17"/>
      <c r="GM436" s="17"/>
      <c r="GN436" s="17"/>
      <c r="GO436" s="17"/>
      <c r="GP436" s="17"/>
      <c r="GQ436" s="17"/>
      <c r="GR436" s="17"/>
      <c r="GS436" s="17"/>
      <c r="GT436" s="17"/>
      <c r="GU436" s="17"/>
      <c r="GV436" s="17"/>
      <c r="GW436" s="17"/>
      <c r="GX436" s="17"/>
      <c r="GY436" s="17"/>
      <c r="GZ436" s="17"/>
      <c r="HA436" s="17"/>
      <c r="HB436" s="17"/>
      <c r="HC436" s="17"/>
      <c r="HD436" s="17"/>
      <c r="HE436" s="17"/>
      <c r="HF436" s="17"/>
      <c r="HG436" s="17"/>
      <c r="HH436" s="17"/>
      <c r="HI436" s="17"/>
      <c r="HJ436" s="17"/>
      <c r="HK436" s="17"/>
      <c r="HL436" s="17"/>
      <c r="HM436" s="17"/>
      <c r="HN436" s="17"/>
      <c r="HO436" s="17"/>
      <c r="HP436" s="17"/>
      <c r="HQ436" s="17"/>
      <c r="HR436" s="17"/>
      <c r="HS436" s="17"/>
      <c r="HT436" s="17"/>
      <c r="HU436" s="17"/>
    </row>
    <row r="437" spans="2:229" s="18" customFormat="1" ht="33.75" x14ac:dyDescent="0.2">
      <c r="B437" s="101" t="s">
        <v>1036</v>
      </c>
      <c r="C437" s="7" t="s">
        <v>525</v>
      </c>
      <c r="D437" s="52" t="s">
        <v>5</v>
      </c>
      <c r="E437" s="88">
        <v>5</v>
      </c>
      <c r="F437" s="66" t="s">
        <v>6</v>
      </c>
      <c r="G437" s="66" t="s">
        <v>208</v>
      </c>
      <c r="H437" s="15">
        <v>91306</v>
      </c>
      <c r="I437" s="16">
        <v>71.84</v>
      </c>
      <c r="J437" s="112">
        <f t="shared" si="93"/>
        <v>359.20000000000005</v>
      </c>
      <c r="K437" s="16"/>
      <c r="L437" s="16">
        <f t="shared" si="90"/>
        <v>0</v>
      </c>
      <c r="M437" s="122"/>
      <c r="N437" s="16">
        <f t="shared" si="91"/>
        <v>0</v>
      </c>
      <c r="O437" s="16"/>
      <c r="P437" s="16">
        <f t="shared" si="92"/>
        <v>0</v>
      </c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7"/>
      <c r="AW437" s="17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7"/>
      <c r="BL437" s="17"/>
      <c r="BM437" s="17"/>
      <c r="BN437" s="17"/>
      <c r="BO437" s="17"/>
      <c r="BP437" s="17"/>
      <c r="BQ437" s="17"/>
      <c r="BR437" s="17"/>
      <c r="BS437" s="17"/>
      <c r="BT437" s="17"/>
      <c r="BU437" s="17"/>
      <c r="BV437" s="17"/>
      <c r="BW437" s="17"/>
      <c r="BX437" s="17"/>
      <c r="BY437" s="17"/>
      <c r="BZ437" s="17"/>
      <c r="CA437" s="17"/>
      <c r="CB437" s="17"/>
      <c r="CC437" s="17"/>
      <c r="CD437" s="17"/>
      <c r="CE437" s="17"/>
      <c r="CF437" s="17"/>
      <c r="CG437" s="17"/>
      <c r="CH437" s="17"/>
      <c r="CI437" s="17"/>
      <c r="CJ437" s="17"/>
      <c r="CK437" s="17"/>
      <c r="CL437" s="17"/>
      <c r="CM437" s="17"/>
      <c r="CN437" s="17"/>
      <c r="CO437" s="17"/>
      <c r="CP437" s="17"/>
      <c r="CQ437" s="17"/>
      <c r="CR437" s="17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7"/>
      <c r="DD437" s="17"/>
      <c r="DE437" s="17"/>
      <c r="DF437" s="17"/>
      <c r="DG437" s="17"/>
      <c r="DH437" s="17"/>
      <c r="DI437" s="17"/>
      <c r="DJ437" s="17"/>
      <c r="DK437" s="17"/>
      <c r="DL437" s="17"/>
      <c r="DM437" s="17"/>
      <c r="DN437" s="17"/>
      <c r="DO437" s="17"/>
      <c r="DP437" s="17"/>
      <c r="DQ437" s="17"/>
      <c r="DR437" s="17"/>
      <c r="DS437" s="17"/>
      <c r="DT437" s="17"/>
      <c r="DU437" s="17"/>
      <c r="DV437" s="17"/>
      <c r="DW437" s="17"/>
      <c r="DX437" s="17"/>
      <c r="DY437" s="17"/>
      <c r="DZ437" s="17"/>
      <c r="EA437" s="17"/>
      <c r="EB437" s="17"/>
      <c r="EC437" s="17"/>
      <c r="ED437" s="17"/>
      <c r="EE437" s="17"/>
      <c r="EF437" s="17"/>
      <c r="EG437" s="17"/>
      <c r="EH437" s="17"/>
      <c r="EI437" s="17"/>
      <c r="EJ437" s="17"/>
      <c r="EK437" s="17"/>
      <c r="EL437" s="17"/>
      <c r="EM437" s="17"/>
      <c r="EN437" s="17"/>
      <c r="EO437" s="17"/>
      <c r="EP437" s="17"/>
      <c r="EQ437" s="17"/>
      <c r="ER437" s="17"/>
      <c r="ES437" s="17"/>
      <c r="ET437" s="17"/>
      <c r="EU437" s="17"/>
      <c r="EV437" s="17"/>
      <c r="EW437" s="17"/>
      <c r="EX437" s="17"/>
      <c r="EY437" s="17"/>
      <c r="EZ437" s="17"/>
      <c r="FA437" s="17"/>
      <c r="FB437" s="17"/>
      <c r="FC437" s="17"/>
      <c r="FD437" s="17"/>
      <c r="FE437" s="17"/>
      <c r="FF437" s="17"/>
      <c r="FG437" s="17"/>
      <c r="FH437" s="17"/>
      <c r="FI437" s="17"/>
      <c r="FJ437" s="17"/>
      <c r="FK437" s="17"/>
      <c r="FL437" s="17"/>
      <c r="FM437" s="17"/>
      <c r="FN437" s="17"/>
      <c r="FO437" s="17"/>
      <c r="FP437" s="17"/>
      <c r="FQ437" s="17"/>
      <c r="FR437" s="17"/>
      <c r="FS437" s="17"/>
      <c r="FT437" s="17"/>
      <c r="FU437" s="17"/>
      <c r="FV437" s="17"/>
      <c r="FW437" s="17"/>
      <c r="FX437" s="17"/>
      <c r="FY437" s="17"/>
      <c r="FZ437" s="17"/>
      <c r="GA437" s="17"/>
      <c r="GB437" s="17"/>
      <c r="GC437" s="17"/>
      <c r="GD437" s="17"/>
      <c r="GE437" s="17"/>
      <c r="GF437" s="17"/>
      <c r="GG437" s="17"/>
      <c r="GH437" s="17"/>
      <c r="GI437" s="17"/>
      <c r="GJ437" s="17"/>
      <c r="GK437" s="17"/>
      <c r="GL437" s="17"/>
      <c r="GM437" s="17"/>
      <c r="GN437" s="17"/>
      <c r="GO437" s="17"/>
      <c r="GP437" s="17"/>
      <c r="GQ437" s="17"/>
      <c r="GR437" s="17"/>
      <c r="GS437" s="17"/>
      <c r="GT437" s="17"/>
      <c r="GU437" s="17"/>
      <c r="GV437" s="17"/>
      <c r="GW437" s="17"/>
      <c r="GX437" s="17"/>
      <c r="GY437" s="17"/>
      <c r="GZ437" s="17"/>
      <c r="HA437" s="17"/>
      <c r="HB437" s="17"/>
      <c r="HC437" s="17"/>
      <c r="HD437" s="17"/>
      <c r="HE437" s="17"/>
      <c r="HF437" s="17"/>
      <c r="HG437" s="17"/>
      <c r="HH437" s="17"/>
      <c r="HI437" s="17"/>
      <c r="HJ437" s="17"/>
      <c r="HK437" s="17"/>
      <c r="HL437" s="17"/>
      <c r="HM437" s="17"/>
      <c r="HN437" s="17"/>
      <c r="HO437" s="17"/>
      <c r="HP437" s="17"/>
      <c r="HQ437" s="17"/>
      <c r="HR437" s="17"/>
      <c r="HS437" s="17"/>
      <c r="HT437" s="17"/>
      <c r="HU437" s="17"/>
    </row>
    <row r="438" spans="2:229" s="18" customFormat="1" ht="21.75" customHeight="1" x14ac:dyDescent="0.2">
      <c r="B438" s="101" t="s">
        <v>1037</v>
      </c>
      <c r="C438" s="7" t="s">
        <v>526</v>
      </c>
      <c r="D438" s="52" t="s">
        <v>5</v>
      </c>
      <c r="E438" s="88">
        <v>6.78</v>
      </c>
      <c r="F438" s="66" t="s">
        <v>29</v>
      </c>
      <c r="G438" s="66" t="s">
        <v>208</v>
      </c>
      <c r="H438" s="12">
        <v>91341</v>
      </c>
      <c r="I438" s="16">
        <v>430.27</v>
      </c>
      <c r="J438" s="112">
        <f t="shared" si="93"/>
        <v>2917.2305999999999</v>
      </c>
      <c r="K438" s="16"/>
      <c r="L438" s="16">
        <f t="shared" si="90"/>
        <v>0</v>
      </c>
      <c r="M438" s="122"/>
      <c r="N438" s="16">
        <f t="shared" si="91"/>
        <v>0</v>
      </c>
      <c r="O438" s="16"/>
      <c r="P438" s="16">
        <f t="shared" si="92"/>
        <v>0</v>
      </c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7"/>
      <c r="AW438" s="17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7"/>
      <c r="BL438" s="17"/>
      <c r="BM438" s="17"/>
      <c r="BN438" s="17"/>
      <c r="BO438" s="17"/>
      <c r="BP438" s="17"/>
      <c r="BQ438" s="17"/>
      <c r="BR438" s="17"/>
      <c r="BS438" s="17"/>
      <c r="BT438" s="17"/>
      <c r="BU438" s="17"/>
      <c r="BV438" s="17"/>
      <c r="BW438" s="17"/>
      <c r="BX438" s="17"/>
      <c r="BY438" s="17"/>
      <c r="BZ438" s="17"/>
      <c r="CA438" s="17"/>
      <c r="CB438" s="17"/>
      <c r="CC438" s="17"/>
      <c r="CD438" s="17"/>
      <c r="CE438" s="17"/>
      <c r="CF438" s="17"/>
      <c r="CG438" s="17"/>
      <c r="CH438" s="17"/>
      <c r="CI438" s="17"/>
      <c r="CJ438" s="17"/>
      <c r="CK438" s="17"/>
      <c r="CL438" s="17"/>
      <c r="CM438" s="17"/>
      <c r="CN438" s="17"/>
      <c r="CO438" s="17"/>
      <c r="CP438" s="17"/>
      <c r="CQ438" s="17"/>
      <c r="CR438" s="17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7"/>
      <c r="DD438" s="17"/>
      <c r="DE438" s="17"/>
      <c r="DF438" s="17"/>
      <c r="DG438" s="17"/>
      <c r="DH438" s="17"/>
      <c r="DI438" s="17"/>
      <c r="DJ438" s="17"/>
      <c r="DK438" s="17"/>
      <c r="DL438" s="17"/>
      <c r="DM438" s="17"/>
      <c r="DN438" s="17"/>
      <c r="DO438" s="17"/>
      <c r="DP438" s="17"/>
      <c r="DQ438" s="17"/>
      <c r="DR438" s="17"/>
      <c r="DS438" s="17"/>
      <c r="DT438" s="17"/>
      <c r="DU438" s="17"/>
      <c r="DV438" s="17"/>
      <c r="DW438" s="17"/>
      <c r="DX438" s="17"/>
      <c r="DY438" s="17"/>
      <c r="DZ438" s="17"/>
      <c r="EA438" s="17"/>
      <c r="EB438" s="17"/>
      <c r="EC438" s="17"/>
      <c r="ED438" s="17"/>
      <c r="EE438" s="17"/>
      <c r="EF438" s="17"/>
      <c r="EG438" s="17"/>
      <c r="EH438" s="17"/>
      <c r="EI438" s="17"/>
      <c r="EJ438" s="17"/>
      <c r="EK438" s="17"/>
      <c r="EL438" s="17"/>
      <c r="EM438" s="17"/>
      <c r="EN438" s="17"/>
      <c r="EO438" s="17"/>
      <c r="EP438" s="17"/>
      <c r="EQ438" s="17"/>
      <c r="ER438" s="17"/>
      <c r="ES438" s="17"/>
      <c r="ET438" s="17"/>
      <c r="EU438" s="17"/>
      <c r="EV438" s="17"/>
      <c r="EW438" s="17"/>
      <c r="EX438" s="17"/>
      <c r="EY438" s="17"/>
      <c r="EZ438" s="17"/>
      <c r="FA438" s="17"/>
      <c r="FB438" s="17"/>
      <c r="FC438" s="17"/>
      <c r="FD438" s="17"/>
      <c r="FE438" s="17"/>
      <c r="FF438" s="17"/>
      <c r="FG438" s="17"/>
      <c r="FH438" s="17"/>
      <c r="FI438" s="17"/>
      <c r="FJ438" s="17"/>
      <c r="FK438" s="17"/>
      <c r="FL438" s="17"/>
      <c r="FM438" s="17"/>
      <c r="FN438" s="17"/>
      <c r="FO438" s="17"/>
      <c r="FP438" s="17"/>
      <c r="FQ438" s="17"/>
      <c r="FR438" s="17"/>
      <c r="FS438" s="17"/>
      <c r="FT438" s="17"/>
      <c r="FU438" s="17"/>
      <c r="FV438" s="17"/>
      <c r="FW438" s="17"/>
      <c r="FX438" s="17"/>
      <c r="FY438" s="17"/>
      <c r="FZ438" s="17"/>
      <c r="GA438" s="17"/>
      <c r="GB438" s="17"/>
      <c r="GC438" s="17"/>
      <c r="GD438" s="17"/>
      <c r="GE438" s="17"/>
      <c r="GF438" s="17"/>
      <c r="GG438" s="17"/>
      <c r="GH438" s="17"/>
      <c r="GI438" s="17"/>
      <c r="GJ438" s="17"/>
      <c r="GK438" s="17"/>
      <c r="GL438" s="17"/>
      <c r="GM438" s="17"/>
      <c r="GN438" s="17"/>
      <c r="GO438" s="17"/>
      <c r="GP438" s="17"/>
      <c r="GQ438" s="17"/>
      <c r="GR438" s="17"/>
      <c r="GS438" s="17"/>
      <c r="GT438" s="17"/>
      <c r="GU438" s="17"/>
      <c r="GV438" s="17"/>
      <c r="GW438" s="17"/>
      <c r="GX438" s="17"/>
      <c r="GY438" s="17"/>
      <c r="GZ438" s="17"/>
      <c r="HA438" s="17"/>
      <c r="HB438" s="17"/>
      <c r="HC438" s="17"/>
      <c r="HD438" s="17"/>
      <c r="HE438" s="17"/>
      <c r="HF438" s="17"/>
      <c r="HG438" s="17"/>
      <c r="HH438" s="17"/>
      <c r="HI438" s="17"/>
      <c r="HJ438" s="17"/>
      <c r="HK438" s="17"/>
      <c r="HL438" s="17"/>
      <c r="HM438" s="17"/>
      <c r="HN438" s="17"/>
      <c r="HO438" s="17"/>
      <c r="HP438" s="17"/>
      <c r="HQ438" s="17"/>
      <c r="HR438" s="17"/>
      <c r="HS438" s="17"/>
      <c r="HT438" s="17"/>
      <c r="HU438" s="17"/>
    </row>
    <row r="439" spans="2:229" s="18" customFormat="1" ht="56.25" x14ac:dyDescent="0.2">
      <c r="B439" s="101" t="s">
        <v>1038</v>
      </c>
      <c r="C439" s="7" t="s">
        <v>835</v>
      </c>
      <c r="D439" s="52" t="s">
        <v>5</v>
      </c>
      <c r="E439" s="88">
        <v>4</v>
      </c>
      <c r="F439" s="66" t="s">
        <v>6</v>
      </c>
      <c r="G439" s="66" t="s">
        <v>208</v>
      </c>
      <c r="H439" s="15">
        <v>90842</v>
      </c>
      <c r="I439" s="16">
        <v>639.02</v>
      </c>
      <c r="J439" s="112">
        <f t="shared" si="93"/>
        <v>2556.08</v>
      </c>
      <c r="K439" s="16"/>
      <c r="L439" s="16">
        <f t="shared" si="90"/>
        <v>0</v>
      </c>
      <c r="M439" s="122"/>
      <c r="N439" s="16">
        <f t="shared" si="91"/>
        <v>0</v>
      </c>
      <c r="O439" s="16"/>
      <c r="P439" s="16">
        <f t="shared" si="92"/>
        <v>0</v>
      </c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7"/>
      <c r="AW439" s="17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7"/>
      <c r="BL439" s="17"/>
      <c r="BM439" s="17"/>
      <c r="BN439" s="17"/>
      <c r="BO439" s="17"/>
      <c r="BP439" s="17"/>
      <c r="BQ439" s="17"/>
      <c r="BR439" s="17"/>
      <c r="BS439" s="17"/>
      <c r="BT439" s="17"/>
      <c r="BU439" s="17"/>
      <c r="BV439" s="17"/>
      <c r="BW439" s="17"/>
      <c r="BX439" s="17"/>
      <c r="BY439" s="17"/>
      <c r="BZ439" s="17"/>
      <c r="CA439" s="17"/>
      <c r="CB439" s="17"/>
      <c r="CC439" s="17"/>
      <c r="CD439" s="17"/>
      <c r="CE439" s="17"/>
      <c r="CF439" s="17"/>
      <c r="CG439" s="17"/>
      <c r="CH439" s="17"/>
      <c r="CI439" s="17"/>
      <c r="CJ439" s="17"/>
      <c r="CK439" s="17"/>
      <c r="CL439" s="17"/>
      <c r="CM439" s="17"/>
      <c r="CN439" s="17"/>
      <c r="CO439" s="17"/>
      <c r="CP439" s="17"/>
      <c r="CQ439" s="17"/>
      <c r="CR439" s="17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7"/>
      <c r="DD439" s="17"/>
      <c r="DE439" s="17"/>
      <c r="DF439" s="17"/>
      <c r="DG439" s="17"/>
      <c r="DH439" s="17"/>
      <c r="DI439" s="17"/>
      <c r="DJ439" s="17"/>
      <c r="DK439" s="17"/>
      <c r="DL439" s="17"/>
      <c r="DM439" s="17"/>
      <c r="DN439" s="17"/>
      <c r="DO439" s="17"/>
      <c r="DP439" s="17"/>
      <c r="DQ439" s="17"/>
      <c r="DR439" s="17"/>
      <c r="DS439" s="17"/>
      <c r="DT439" s="17"/>
      <c r="DU439" s="17"/>
      <c r="DV439" s="17"/>
      <c r="DW439" s="17"/>
      <c r="DX439" s="17"/>
      <c r="DY439" s="17"/>
      <c r="DZ439" s="17"/>
      <c r="EA439" s="17"/>
      <c r="EB439" s="17"/>
      <c r="EC439" s="17"/>
      <c r="ED439" s="17"/>
      <c r="EE439" s="17"/>
      <c r="EF439" s="17"/>
      <c r="EG439" s="17"/>
      <c r="EH439" s="17"/>
      <c r="EI439" s="17"/>
      <c r="EJ439" s="17"/>
      <c r="EK439" s="17"/>
      <c r="EL439" s="17"/>
      <c r="EM439" s="17"/>
      <c r="EN439" s="17"/>
      <c r="EO439" s="17"/>
      <c r="EP439" s="17"/>
      <c r="EQ439" s="17"/>
      <c r="ER439" s="17"/>
      <c r="ES439" s="17"/>
      <c r="ET439" s="17"/>
      <c r="EU439" s="17"/>
      <c r="EV439" s="17"/>
      <c r="EW439" s="17"/>
      <c r="EX439" s="17"/>
      <c r="EY439" s="17"/>
      <c r="EZ439" s="17"/>
      <c r="FA439" s="17"/>
      <c r="FB439" s="17"/>
      <c r="FC439" s="17"/>
      <c r="FD439" s="17"/>
      <c r="FE439" s="17"/>
      <c r="FF439" s="17"/>
      <c r="FG439" s="17"/>
      <c r="FH439" s="17"/>
      <c r="FI439" s="17"/>
      <c r="FJ439" s="17"/>
      <c r="FK439" s="17"/>
      <c r="FL439" s="17"/>
      <c r="FM439" s="17"/>
      <c r="FN439" s="17"/>
      <c r="FO439" s="17"/>
      <c r="FP439" s="17"/>
      <c r="FQ439" s="17"/>
      <c r="FR439" s="17"/>
      <c r="FS439" s="17"/>
      <c r="FT439" s="17"/>
      <c r="FU439" s="17"/>
      <c r="FV439" s="17"/>
      <c r="FW439" s="17"/>
      <c r="FX439" s="17"/>
      <c r="FY439" s="17"/>
      <c r="FZ439" s="17"/>
      <c r="GA439" s="17"/>
      <c r="GB439" s="17"/>
      <c r="GC439" s="17"/>
      <c r="GD439" s="17"/>
      <c r="GE439" s="17"/>
      <c r="GF439" s="17"/>
      <c r="GG439" s="17"/>
      <c r="GH439" s="17"/>
      <c r="GI439" s="17"/>
      <c r="GJ439" s="17"/>
      <c r="GK439" s="17"/>
      <c r="GL439" s="17"/>
      <c r="GM439" s="17"/>
      <c r="GN439" s="17"/>
      <c r="GO439" s="17"/>
      <c r="GP439" s="17"/>
      <c r="GQ439" s="17"/>
      <c r="GR439" s="17"/>
      <c r="GS439" s="17"/>
      <c r="GT439" s="17"/>
      <c r="GU439" s="17"/>
      <c r="GV439" s="17"/>
      <c r="GW439" s="17"/>
      <c r="GX439" s="17"/>
      <c r="GY439" s="17"/>
      <c r="GZ439" s="17"/>
      <c r="HA439" s="17"/>
      <c r="HB439" s="17"/>
      <c r="HC439" s="17"/>
      <c r="HD439" s="17"/>
      <c r="HE439" s="17"/>
      <c r="HF439" s="17"/>
      <c r="HG439" s="17"/>
      <c r="HH439" s="17"/>
      <c r="HI439" s="17"/>
      <c r="HJ439" s="17"/>
      <c r="HK439" s="17"/>
      <c r="HL439" s="17"/>
      <c r="HM439" s="17"/>
      <c r="HN439" s="17"/>
      <c r="HO439" s="17"/>
      <c r="HP439" s="17"/>
      <c r="HQ439" s="17"/>
      <c r="HR439" s="17"/>
      <c r="HS439" s="17"/>
      <c r="HT439" s="17"/>
      <c r="HU439" s="17"/>
    </row>
    <row r="440" spans="2:229" s="18" customFormat="1" ht="22.5" x14ac:dyDescent="0.2">
      <c r="B440" s="101" t="s">
        <v>1039</v>
      </c>
      <c r="C440" s="7" t="s">
        <v>528</v>
      </c>
      <c r="D440" s="52" t="s">
        <v>5</v>
      </c>
      <c r="E440" s="88">
        <v>1</v>
      </c>
      <c r="F440" s="66" t="s">
        <v>6</v>
      </c>
      <c r="G440" s="66" t="s">
        <v>208</v>
      </c>
      <c r="H440" s="16" t="s">
        <v>529</v>
      </c>
      <c r="I440" s="16">
        <v>1107.2791200000001</v>
      </c>
      <c r="J440" s="130">
        <f t="shared" si="93"/>
        <v>1107.2791200000001</v>
      </c>
      <c r="K440" s="16"/>
      <c r="L440" s="16">
        <f t="shared" si="90"/>
        <v>0</v>
      </c>
      <c r="M440" s="122"/>
      <c r="N440" s="16">
        <f t="shared" si="91"/>
        <v>0</v>
      </c>
      <c r="O440" s="16"/>
      <c r="P440" s="16">
        <f t="shared" si="92"/>
        <v>0</v>
      </c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7"/>
      <c r="AW440" s="17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7"/>
      <c r="BL440" s="17"/>
      <c r="BM440" s="17"/>
      <c r="BN440" s="17"/>
      <c r="BO440" s="17"/>
      <c r="BP440" s="17"/>
      <c r="BQ440" s="17"/>
      <c r="BR440" s="17"/>
      <c r="BS440" s="17"/>
      <c r="BT440" s="17"/>
      <c r="BU440" s="17"/>
      <c r="BV440" s="17"/>
      <c r="BW440" s="17"/>
      <c r="BX440" s="17"/>
      <c r="BY440" s="17"/>
      <c r="BZ440" s="17"/>
      <c r="CA440" s="17"/>
      <c r="CB440" s="17"/>
      <c r="CC440" s="17"/>
      <c r="CD440" s="17"/>
      <c r="CE440" s="17"/>
      <c r="CF440" s="17"/>
      <c r="CG440" s="17"/>
      <c r="CH440" s="17"/>
      <c r="CI440" s="17"/>
      <c r="CJ440" s="17"/>
      <c r="CK440" s="17"/>
      <c r="CL440" s="17"/>
      <c r="CM440" s="17"/>
      <c r="CN440" s="17"/>
      <c r="CO440" s="17"/>
      <c r="CP440" s="17"/>
      <c r="CQ440" s="17"/>
      <c r="CR440" s="17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7"/>
      <c r="DD440" s="17"/>
      <c r="DE440" s="17"/>
      <c r="DF440" s="17"/>
      <c r="DG440" s="17"/>
      <c r="DH440" s="17"/>
      <c r="DI440" s="17"/>
      <c r="DJ440" s="17"/>
      <c r="DK440" s="17"/>
      <c r="DL440" s="17"/>
      <c r="DM440" s="17"/>
      <c r="DN440" s="17"/>
      <c r="DO440" s="17"/>
      <c r="DP440" s="17"/>
      <c r="DQ440" s="17"/>
      <c r="DR440" s="17"/>
      <c r="DS440" s="17"/>
      <c r="DT440" s="17"/>
      <c r="DU440" s="17"/>
      <c r="DV440" s="17"/>
      <c r="DW440" s="17"/>
      <c r="DX440" s="17"/>
      <c r="DY440" s="17"/>
      <c r="DZ440" s="17"/>
      <c r="EA440" s="17"/>
      <c r="EB440" s="17"/>
      <c r="EC440" s="17"/>
      <c r="ED440" s="17"/>
      <c r="EE440" s="17"/>
      <c r="EF440" s="17"/>
      <c r="EG440" s="17"/>
      <c r="EH440" s="17"/>
      <c r="EI440" s="17"/>
      <c r="EJ440" s="17"/>
      <c r="EK440" s="17"/>
      <c r="EL440" s="17"/>
      <c r="EM440" s="17"/>
      <c r="EN440" s="17"/>
      <c r="EO440" s="17"/>
      <c r="EP440" s="17"/>
      <c r="EQ440" s="17"/>
      <c r="ER440" s="17"/>
      <c r="ES440" s="17"/>
      <c r="ET440" s="17"/>
      <c r="EU440" s="17"/>
      <c r="EV440" s="17"/>
      <c r="EW440" s="17"/>
      <c r="EX440" s="17"/>
      <c r="EY440" s="17"/>
      <c r="EZ440" s="17"/>
      <c r="FA440" s="17"/>
      <c r="FB440" s="17"/>
      <c r="FC440" s="17"/>
      <c r="FD440" s="17"/>
      <c r="FE440" s="17"/>
      <c r="FF440" s="17"/>
      <c r="FG440" s="17"/>
      <c r="FH440" s="17"/>
      <c r="FI440" s="17"/>
      <c r="FJ440" s="17"/>
      <c r="FK440" s="17"/>
      <c r="FL440" s="17"/>
      <c r="FM440" s="17"/>
      <c r="FN440" s="17"/>
      <c r="FO440" s="17"/>
      <c r="FP440" s="17"/>
      <c r="FQ440" s="17"/>
      <c r="FR440" s="17"/>
      <c r="FS440" s="17"/>
      <c r="FT440" s="17"/>
      <c r="FU440" s="17"/>
      <c r="FV440" s="17"/>
      <c r="FW440" s="17"/>
      <c r="FX440" s="17"/>
      <c r="FY440" s="17"/>
      <c r="FZ440" s="17"/>
      <c r="GA440" s="17"/>
      <c r="GB440" s="17"/>
      <c r="GC440" s="17"/>
      <c r="GD440" s="17"/>
      <c r="GE440" s="17"/>
      <c r="GF440" s="17"/>
      <c r="GG440" s="17"/>
      <c r="GH440" s="17"/>
      <c r="GI440" s="17"/>
      <c r="GJ440" s="17"/>
      <c r="GK440" s="17"/>
      <c r="GL440" s="17"/>
      <c r="GM440" s="17"/>
      <c r="GN440" s="17"/>
      <c r="GO440" s="17"/>
      <c r="GP440" s="17"/>
      <c r="GQ440" s="17"/>
      <c r="GR440" s="17"/>
      <c r="GS440" s="17"/>
      <c r="GT440" s="17"/>
      <c r="GU440" s="17"/>
      <c r="GV440" s="17"/>
      <c r="GW440" s="17"/>
      <c r="GX440" s="17"/>
      <c r="GY440" s="17"/>
      <c r="GZ440" s="17"/>
      <c r="HA440" s="17"/>
      <c r="HB440" s="17"/>
      <c r="HC440" s="17"/>
      <c r="HD440" s="17"/>
      <c r="HE440" s="17"/>
      <c r="HF440" s="17"/>
      <c r="HG440" s="17"/>
      <c r="HH440" s="17"/>
      <c r="HI440" s="17"/>
      <c r="HJ440" s="17"/>
      <c r="HK440" s="17"/>
      <c r="HL440" s="17"/>
      <c r="HM440" s="17"/>
      <c r="HN440" s="17"/>
      <c r="HO440" s="17"/>
      <c r="HP440" s="17"/>
      <c r="HQ440" s="17"/>
      <c r="HR440" s="17"/>
      <c r="HS440" s="17"/>
      <c r="HT440" s="17"/>
      <c r="HU440" s="17"/>
    </row>
    <row r="441" spans="2:229" s="18" customFormat="1" ht="45" x14ac:dyDescent="0.2">
      <c r="B441" s="101" t="s">
        <v>1040</v>
      </c>
      <c r="C441" s="7" t="s">
        <v>530</v>
      </c>
      <c r="D441" s="66" t="s">
        <v>5</v>
      </c>
      <c r="E441" s="88">
        <v>15.6</v>
      </c>
      <c r="F441" s="66" t="s">
        <v>29</v>
      </c>
      <c r="G441" s="66" t="s">
        <v>22</v>
      </c>
      <c r="H441" s="66" t="s">
        <v>531</v>
      </c>
      <c r="I441" s="16">
        <v>393.52</v>
      </c>
      <c r="J441" s="112">
        <f t="shared" si="93"/>
        <v>6138.9119999999994</v>
      </c>
      <c r="K441" s="16"/>
      <c r="L441" s="16">
        <f t="shared" si="90"/>
        <v>0</v>
      </c>
      <c r="M441" s="122"/>
      <c r="N441" s="16">
        <f t="shared" si="91"/>
        <v>0</v>
      </c>
      <c r="O441" s="16"/>
      <c r="P441" s="16">
        <f t="shared" si="92"/>
        <v>0</v>
      </c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7"/>
      <c r="AW441" s="17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7"/>
      <c r="BL441" s="17"/>
      <c r="BM441" s="17"/>
      <c r="BN441" s="17"/>
      <c r="BO441" s="17"/>
      <c r="BP441" s="17"/>
      <c r="BQ441" s="17"/>
      <c r="BR441" s="17"/>
      <c r="BS441" s="17"/>
      <c r="BT441" s="17"/>
      <c r="BU441" s="17"/>
      <c r="BV441" s="17"/>
      <c r="BW441" s="17"/>
      <c r="BX441" s="17"/>
      <c r="BY441" s="17"/>
      <c r="BZ441" s="17"/>
      <c r="CA441" s="17"/>
      <c r="CB441" s="17"/>
      <c r="CC441" s="17"/>
      <c r="CD441" s="17"/>
      <c r="CE441" s="17"/>
      <c r="CF441" s="17"/>
      <c r="CG441" s="17"/>
      <c r="CH441" s="17"/>
      <c r="CI441" s="17"/>
      <c r="CJ441" s="17"/>
      <c r="CK441" s="17"/>
      <c r="CL441" s="17"/>
      <c r="CM441" s="17"/>
      <c r="CN441" s="17"/>
      <c r="CO441" s="17"/>
      <c r="CP441" s="17"/>
      <c r="CQ441" s="17"/>
      <c r="CR441" s="17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7"/>
      <c r="DD441" s="17"/>
      <c r="DE441" s="17"/>
      <c r="DF441" s="17"/>
      <c r="DG441" s="17"/>
      <c r="DH441" s="17"/>
      <c r="DI441" s="17"/>
      <c r="DJ441" s="17"/>
      <c r="DK441" s="17"/>
      <c r="DL441" s="17"/>
      <c r="DM441" s="17"/>
      <c r="DN441" s="17"/>
      <c r="DO441" s="17"/>
      <c r="DP441" s="17"/>
      <c r="DQ441" s="17"/>
      <c r="DR441" s="17"/>
      <c r="DS441" s="17"/>
      <c r="DT441" s="17"/>
      <c r="DU441" s="17"/>
      <c r="DV441" s="17"/>
      <c r="DW441" s="17"/>
      <c r="DX441" s="17"/>
      <c r="DY441" s="17"/>
      <c r="DZ441" s="17"/>
      <c r="EA441" s="17"/>
      <c r="EB441" s="17"/>
      <c r="EC441" s="17"/>
      <c r="ED441" s="17"/>
      <c r="EE441" s="17"/>
      <c r="EF441" s="17"/>
      <c r="EG441" s="17"/>
      <c r="EH441" s="17"/>
      <c r="EI441" s="17"/>
      <c r="EJ441" s="17"/>
      <c r="EK441" s="17"/>
      <c r="EL441" s="17"/>
      <c r="EM441" s="17"/>
      <c r="EN441" s="17"/>
      <c r="EO441" s="17"/>
      <c r="EP441" s="17"/>
      <c r="EQ441" s="17"/>
      <c r="ER441" s="17"/>
      <c r="ES441" s="17"/>
      <c r="ET441" s="17"/>
      <c r="EU441" s="17"/>
      <c r="EV441" s="17"/>
      <c r="EW441" s="17"/>
      <c r="EX441" s="17"/>
      <c r="EY441" s="17"/>
      <c r="EZ441" s="17"/>
      <c r="FA441" s="17"/>
      <c r="FB441" s="17"/>
      <c r="FC441" s="17"/>
      <c r="FD441" s="17"/>
      <c r="FE441" s="17"/>
      <c r="FF441" s="17"/>
      <c r="FG441" s="17"/>
      <c r="FH441" s="17"/>
      <c r="FI441" s="17"/>
      <c r="FJ441" s="17"/>
      <c r="FK441" s="17"/>
      <c r="FL441" s="17"/>
      <c r="FM441" s="17"/>
      <c r="FN441" s="17"/>
      <c r="FO441" s="17"/>
      <c r="FP441" s="17"/>
      <c r="FQ441" s="17"/>
      <c r="FR441" s="17"/>
      <c r="FS441" s="17"/>
      <c r="FT441" s="17"/>
      <c r="FU441" s="17"/>
      <c r="FV441" s="17"/>
      <c r="FW441" s="17"/>
      <c r="FX441" s="17"/>
      <c r="FY441" s="17"/>
      <c r="FZ441" s="17"/>
      <c r="GA441" s="17"/>
      <c r="GB441" s="17"/>
      <c r="GC441" s="17"/>
      <c r="GD441" s="17"/>
      <c r="GE441" s="17"/>
      <c r="GF441" s="17"/>
      <c r="GG441" s="17"/>
      <c r="GH441" s="17"/>
      <c r="GI441" s="17"/>
      <c r="GJ441" s="17"/>
      <c r="GK441" s="17"/>
      <c r="GL441" s="17"/>
      <c r="GM441" s="17"/>
      <c r="GN441" s="17"/>
      <c r="GO441" s="17"/>
      <c r="GP441" s="17"/>
      <c r="GQ441" s="17"/>
      <c r="GR441" s="17"/>
      <c r="GS441" s="17"/>
      <c r="GT441" s="17"/>
      <c r="GU441" s="17"/>
      <c r="GV441" s="17"/>
      <c r="GW441" s="17"/>
      <c r="GX441" s="17"/>
      <c r="GY441" s="17"/>
      <c r="GZ441" s="17"/>
      <c r="HA441" s="17"/>
      <c r="HB441" s="17"/>
      <c r="HC441" s="17"/>
      <c r="HD441" s="17"/>
      <c r="HE441" s="17"/>
      <c r="HF441" s="17"/>
      <c r="HG441" s="17"/>
      <c r="HH441" s="17"/>
      <c r="HI441" s="17"/>
      <c r="HJ441" s="17"/>
      <c r="HK441" s="17"/>
      <c r="HL441" s="17"/>
      <c r="HM441" s="17"/>
      <c r="HN441" s="17"/>
      <c r="HO441" s="17"/>
      <c r="HP441" s="17"/>
      <c r="HQ441" s="17"/>
      <c r="HR441" s="17"/>
      <c r="HS441" s="17"/>
      <c r="HT441" s="17"/>
      <c r="HU441" s="17"/>
    </row>
    <row r="442" spans="2:229" s="18" customFormat="1" x14ac:dyDescent="0.2">
      <c r="B442" s="101" t="s">
        <v>1041</v>
      </c>
      <c r="C442" s="19" t="s">
        <v>532</v>
      </c>
      <c r="D442" s="52" t="s">
        <v>5</v>
      </c>
      <c r="E442" s="88">
        <v>152.38</v>
      </c>
      <c r="F442" s="66" t="s">
        <v>2</v>
      </c>
      <c r="G442" s="66" t="s">
        <v>22</v>
      </c>
      <c r="H442" s="15" t="s">
        <v>533</v>
      </c>
      <c r="I442" s="16">
        <v>16.350000000000001</v>
      </c>
      <c r="J442" s="112">
        <f t="shared" si="93"/>
        <v>2491.413</v>
      </c>
      <c r="K442" s="16"/>
      <c r="L442" s="16">
        <f t="shared" si="90"/>
        <v>0</v>
      </c>
      <c r="M442" s="122"/>
      <c r="N442" s="16">
        <f t="shared" si="91"/>
        <v>0</v>
      </c>
      <c r="O442" s="16"/>
      <c r="P442" s="16">
        <f t="shared" si="92"/>
        <v>0</v>
      </c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7"/>
      <c r="AW442" s="17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7"/>
      <c r="BL442" s="17"/>
      <c r="BM442" s="17"/>
      <c r="BN442" s="17"/>
      <c r="BO442" s="17"/>
      <c r="BP442" s="17"/>
      <c r="BQ442" s="17"/>
      <c r="BR442" s="17"/>
      <c r="BS442" s="17"/>
      <c r="BT442" s="17"/>
      <c r="BU442" s="17"/>
      <c r="BV442" s="17"/>
      <c r="BW442" s="17"/>
      <c r="BX442" s="17"/>
      <c r="BY442" s="17"/>
      <c r="BZ442" s="17"/>
      <c r="CA442" s="17"/>
      <c r="CB442" s="17"/>
      <c r="CC442" s="17"/>
      <c r="CD442" s="17"/>
      <c r="CE442" s="17"/>
      <c r="CF442" s="17"/>
      <c r="CG442" s="17"/>
      <c r="CH442" s="17"/>
      <c r="CI442" s="17"/>
      <c r="CJ442" s="17"/>
      <c r="CK442" s="17"/>
      <c r="CL442" s="17"/>
      <c r="CM442" s="17"/>
      <c r="CN442" s="17"/>
      <c r="CO442" s="17"/>
      <c r="CP442" s="17"/>
      <c r="CQ442" s="17"/>
      <c r="CR442" s="17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7"/>
      <c r="DD442" s="17"/>
      <c r="DE442" s="17"/>
      <c r="DF442" s="17"/>
      <c r="DG442" s="17"/>
      <c r="DH442" s="17"/>
      <c r="DI442" s="17"/>
      <c r="DJ442" s="17"/>
      <c r="DK442" s="17"/>
      <c r="DL442" s="17"/>
      <c r="DM442" s="17"/>
      <c r="DN442" s="17"/>
      <c r="DO442" s="17"/>
      <c r="DP442" s="17"/>
      <c r="DQ442" s="17"/>
      <c r="DR442" s="17"/>
      <c r="DS442" s="17"/>
      <c r="DT442" s="17"/>
      <c r="DU442" s="17"/>
      <c r="DV442" s="17"/>
      <c r="DW442" s="17"/>
      <c r="DX442" s="17"/>
      <c r="DY442" s="17"/>
      <c r="DZ442" s="17"/>
      <c r="EA442" s="17"/>
      <c r="EB442" s="17"/>
      <c r="EC442" s="17"/>
      <c r="ED442" s="17"/>
      <c r="EE442" s="17"/>
      <c r="EF442" s="17"/>
      <c r="EG442" s="17"/>
      <c r="EH442" s="17"/>
      <c r="EI442" s="17"/>
      <c r="EJ442" s="17"/>
      <c r="EK442" s="17"/>
      <c r="EL442" s="17"/>
      <c r="EM442" s="17"/>
      <c r="EN442" s="17"/>
      <c r="EO442" s="17"/>
      <c r="EP442" s="17"/>
      <c r="EQ442" s="17"/>
      <c r="ER442" s="17"/>
      <c r="ES442" s="17"/>
      <c r="ET442" s="17"/>
      <c r="EU442" s="17"/>
      <c r="EV442" s="17"/>
      <c r="EW442" s="17"/>
      <c r="EX442" s="17"/>
      <c r="EY442" s="17"/>
      <c r="EZ442" s="17"/>
      <c r="FA442" s="17"/>
      <c r="FB442" s="17"/>
      <c r="FC442" s="17"/>
      <c r="FD442" s="17"/>
      <c r="FE442" s="17"/>
      <c r="FF442" s="17"/>
      <c r="FG442" s="17"/>
      <c r="FH442" s="17"/>
      <c r="FI442" s="17"/>
      <c r="FJ442" s="17"/>
      <c r="FK442" s="17"/>
      <c r="FL442" s="17"/>
      <c r="FM442" s="17"/>
      <c r="FN442" s="17"/>
      <c r="FO442" s="17"/>
      <c r="FP442" s="17"/>
      <c r="FQ442" s="17"/>
      <c r="FR442" s="17"/>
      <c r="FS442" s="17"/>
      <c r="FT442" s="17"/>
      <c r="FU442" s="17"/>
      <c r="FV442" s="17"/>
      <c r="FW442" s="17"/>
      <c r="FX442" s="17"/>
      <c r="FY442" s="17"/>
      <c r="FZ442" s="17"/>
      <c r="GA442" s="17"/>
      <c r="GB442" s="17"/>
      <c r="GC442" s="17"/>
      <c r="GD442" s="17"/>
      <c r="GE442" s="17"/>
      <c r="GF442" s="17"/>
      <c r="GG442" s="17"/>
      <c r="GH442" s="17"/>
      <c r="GI442" s="17"/>
      <c r="GJ442" s="17"/>
      <c r="GK442" s="17"/>
      <c r="GL442" s="17"/>
      <c r="GM442" s="17"/>
      <c r="GN442" s="17"/>
      <c r="GO442" s="17"/>
      <c r="GP442" s="17"/>
      <c r="GQ442" s="17"/>
      <c r="GR442" s="17"/>
      <c r="GS442" s="17"/>
      <c r="GT442" s="17"/>
      <c r="GU442" s="17"/>
      <c r="GV442" s="17"/>
      <c r="GW442" s="17"/>
      <c r="GX442" s="17"/>
      <c r="GY442" s="17"/>
      <c r="GZ442" s="17"/>
      <c r="HA442" s="17"/>
      <c r="HB442" s="17"/>
      <c r="HC442" s="17"/>
      <c r="HD442" s="17"/>
      <c r="HE442" s="17"/>
      <c r="HF442" s="17"/>
      <c r="HG442" s="17"/>
      <c r="HH442" s="17"/>
      <c r="HI442" s="17"/>
      <c r="HJ442" s="17"/>
      <c r="HK442" s="17"/>
      <c r="HL442" s="17"/>
      <c r="HM442" s="17"/>
      <c r="HN442" s="17"/>
      <c r="HO442" s="17"/>
      <c r="HP442" s="17"/>
      <c r="HQ442" s="17"/>
      <c r="HR442" s="17"/>
      <c r="HS442" s="17"/>
      <c r="HT442" s="17"/>
      <c r="HU442" s="17"/>
    </row>
    <row r="443" spans="2:229" s="18" customFormat="1" ht="22.5" x14ac:dyDescent="0.2">
      <c r="B443" s="101" t="s">
        <v>1042</v>
      </c>
      <c r="C443" s="7" t="s">
        <v>534</v>
      </c>
      <c r="D443" s="52" t="s">
        <v>5</v>
      </c>
      <c r="E443" s="88">
        <v>60</v>
      </c>
      <c r="F443" s="66" t="s">
        <v>29</v>
      </c>
      <c r="G443" s="66" t="s">
        <v>22</v>
      </c>
      <c r="H443" s="15" t="s">
        <v>535</v>
      </c>
      <c r="I443" s="16">
        <v>246.9</v>
      </c>
      <c r="J443" s="112">
        <f t="shared" si="93"/>
        <v>14814</v>
      </c>
      <c r="K443" s="16"/>
      <c r="L443" s="16">
        <f t="shared" si="90"/>
        <v>0</v>
      </c>
      <c r="M443" s="122"/>
      <c r="N443" s="16">
        <f t="shared" si="91"/>
        <v>0</v>
      </c>
      <c r="O443" s="16"/>
      <c r="P443" s="16">
        <f t="shared" si="92"/>
        <v>0</v>
      </c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7"/>
      <c r="AW443" s="17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7"/>
      <c r="BL443" s="17"/>
      <c r="BM443" s="17"/>
      <c r="BN443" s="17"/>
      <c r="BO443" s="17"/>
      <c r="BP443" s="17"/>
      <c r="BQ443" s="17"/>
      <c r="BR443" s="17"/>
      <c r="BS443" s="17"/>
      <c r="BT443" s="17"/>
      <c r="BU443" s="17"/>
      <c r="BV443" s="17"/>
      <c r="BW443" s="17"/>
      <c r="BX443" s="17"/>
      <c r="BY443" s="17"/>
      <c r="BZ443" s="17"/>
      <c r="CA443" s="17"/>
      <c r="CB443" s="17"/>
      <c r="CC443" s="17"/>
      <c r="CD443" s="17"/>
      <c r="CE443" s="17"/>
      <c r="CF443" s="17"/>
      <c r="CG443" s="17"/>
      <c r="CH443" s="17"/>
      <c r="CI443" s="17"/>
      <c r="CJ443" s="17"/>
      <c r="CK443" s="17"/>
      <c r="CL443" s="17"/>
      <c r="CM443" s="17"/>
      <c r="CN443" s="17"/>
      <c r="CO443" s="17"/>
      <c r="CP443" s="17"/>
      <c r="CQ443" s="17"/>
      <c r="CR443" s="17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7"/>
      <c r="DD443" s="17"/>
      <c r="DE443" s="17"/>
      <c r="DF443" s="17"/>
      <c r="DG443" s="17"/>
      <c r="DH443" s="17"/>
      <c r="DI443" s="17"/>
      <c r="DJ443" s="17"/>
      <c r="DK443" s="17"/>
      <c r="DL443" s="17"/>
      <c r="DM443" s="17"/>
      <c r="DN443" s="17"/>
      <c r="DO443" s="17"/>
      <c r="DP443" s="17"/>
      <c r="DQ443" s="17"/>
      <c r="DR443" s="17"/>
      <c r="DS443" s="17"/>
      <c r="DT443" s="17"/>
      <c r="DU443" s="17"/>
      <c r="DV443" s="17"/>
      <c r="DW443" s="17"/>
      <c r="DX443" s="17"/>
      <c r="DY443" s="17"/>
      <c r="DZ443" s="17"/>
      <c r="EA443" s="17"/>
      <c r="EB443" s="17"/>
      <c r="EC443" s="17"/>
      <c r="ED443" s="17"/>
      <c r="EE443" s="17"/>
      <c r="EF443" s="17"/>
      <c r="EG443" s="17"/>
      <c r="EH443" s="17"/>
      <c r="EI443" s="17"/>
      <c r="EJ443" s="17"/>
      <c r="EK443" s="17"/>
      <c r="EL443" s="17"/>
      <c r="EM443" s="17"/>
      <c r="EN443" s="17"/>
      <c r="EO443" s="17"/>
      <c r="EP443" s="17"/>
      <c r="EQ443" s="17"/>
      <c r="ER443" s="17"/>
      <c r="ES443" s="17"/>
      <c r="ET443" s="17"/>
      <c r="EU443" s="17"/>
      <c r="EV443" s="17"/>
      <c r="EW443" s="17"/>
      <c r="EX443" s="17"/>
      <c r="EY443" s="17"/>
      <c r="EZ443" s="17"/>
      <c r="FA443" s="17"/>
      <c r="FB443" s="17"/>
      <c r="FC443" s="17"/>
      <c r="FD443" s="17"/>
      <c r="FE443" s="17"/>
      <c r="FF443" s="17"/>
      <c r="FG443" s="17"/>
      <c r="FH443" s="17"/>
      <c r="FI443" s="17"/>
      <c r="FJ443" s="17"/>
      <c r="FK443" s="17"/>
      <c r="FL443" s="17"/>
      <c r="FM443" s="17"/>
      <c r="FN443" s="17"/>
      <c r="FO443" s="17"/>
      <c r="FP443" s="17"/>
      <c r="FQ443" s="17"/>
      <c r="FR443" s="17"/>
      <c r="FS443" s="17"/>
      <c r="FT443" s="17"/>
      <c r="FU443" s="17"/>
      <c r="FV443" s="17"/>
      <c r="FW443" s="17"/>
      <c r="FX443" s="17"/>
      <c r="FY443" s="17"/>
      <c r="FZ443" s="17"/>
      <c r="GA443" s="17"/>
      <c r="GB443" s="17"/>
      <c r="GC443" s="17"/>
      <c r="GD443" s="17"/>
      <c r="GE443" s="17"/>
      <c r="GF443" s="17"/>
      <c r="GG443" s="17"/>
      <c r="GH443" s="17"/>
      <c r="GI443" s="17"/>
      <c r="GJ443" s="17"/>
      <c r="GK443" s="17"/>
      <c r="GL443" s="17"/>
      <c r="GM443" s="17"/>
      <c r="GN443" s="17"/>
      <c r="GO443" s="17"/>
      <c r="GP443" s="17"/>
      <c r="GQ443" s="17"/>
      <c r="GR443" s="17"/>
      <c r="GS443" s="17"/>
      <c r="GT443" s="17"/>
      <c r="GU443" s="17"/>
      <c r="GV443" s="17"/>
      <c r="GW443" s="17"/>
      <c r="GX443" s="17"/>
      <c r="GY443" s="17"/>
      <c r="GZ443" s="17"/>
      <c r="HA443" s="17"/>
      <c r="HB443" s="17"/>
      <c r="HC443" s="17"/>
      <c r="HD443" s="17"/>
      <c r="HE443" s="17"/>
      <c r="HF443" s="17"/>
      <c r="HG443" s="17"/>
      <c r="HH443" s="17"/>
      <c r="HI443" s="17"/>
      <c r="HJ443" s="17"/>
      <c r="HK443" s="17"/>
      <c r="HL443" s="17"/>
      <c r="HM443" s="17"/>
      <c r="HN443" s="17"/>
      <c r="HO443" s="17"/>
      <c r="HP443" s="17"/>
      <c r="HQ443" s="17"/>
      <c r="HR443" s="17"/>
      <c r="HS443" s="17"/>
      <c r="HT443" s="17"/>
      <c r="HU443" s="17"/>
    </row>
    <row r="444" spans="2:229" s="18" customFormat="1" ht="20.100000000000001" customHeight="1" x14ac:dyDescent="0.2">
      <c r="B444" s="101" t="s">
        <v>1043</v>
      </c>
      <c r="C444" s="7" t="s">
        <v>536</v>
      </c>
      <c r="D444" s="52" t="s">
        <v>5</v>
      </c>
      <c r="E444" s="88">
        <v>250.37</v>
      </c>
      <c r="F444" s="66" t="s">
        <v>29</v>
      </c>
      <c r="G444" s="66" t="s">
        <v>22</v>
      </c>
      <c r="H444" s="15" t="s">
        <v>537</v>
      </c>
      <c r="I444" s="16">
        <v>60.79</v>
      </c>
      <c r="J444" s="112">
        <f t="shared" si="93"/>
        <v>15219.9923</v>
      </c>
      <c r="K444" s="16"/>
      <c r="L444" s="16">
        <f t="shared" si="90"/>
        <v>0</v>
      </c>
      <c r="M444" s="122"/>
      <c r="N444" s="16">
        <f t="shared" si="91"/>
        <v>0</v>
      </c>
      <c r="O444" s="16"/>
      <c r="P444" s="16">
        <f t="shared" si="92"/>
        <v>0</v>
      </c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7"/>
      <c r="AW444" s="17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7"/>
      <c r="BL444" s="17"/>
      <c r="BM444" s="17"/>
      <c r="BN444" s="17"/>
      <c r="BO444" s="17"/>
      <c r="BP444" s="17"/>
      <c r="BQ444" s="17"/>
      <c r="BR444" s="17"/>
      <c r="BS444" s="17"/>
      <c r="BT444" s="17"/>
      <c r="BU444" s="17"/>
      <c r="BV444" s="17"/>
      <c r="BW444" s="17"/>
      <c r="BX444" s="17"/>
      <c r="BY444" s="17"/>
      <c r="BZ444" s="17"/>
      <c r="CA444" s="17"/>
      <c r="CB444" s="17"/>
      <c r="CC444" s="17"/>
      <c r="CD444" s="17"/>
      <c r="CE444" s="17"/>
      <c r="CF444" s="17"/>
      <c r="CG444" s="17"/>
      <c r="CH444" s="17"/>
      <c r="CI444" s="17"/>
      <c r="CJ444" s="17"/>
      <c r="CK444" s="17"/>
      <c r="CL444" s="17"/>
      <c r="CM444" s="17"/>
      <c r="CN444" s="17"/>
      <c r="CO444" s="17"/>
      <c r="CP444" s="17"/>
      <c r="CQ444" s="17"/>
      <c r="CR444" s="17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7"/>
      <c r="DD444" s="17"/>
      <c r="DE444" s="17"/>
      <c r="DF444" s="17"/>
      <c r="DG444" s="17"/>
      <c r="DH444" s="17"/>
      <c r="DI444" s="17"/>
      <c r="DJ444" s="17"/>
      <c r="DK444" s="17"/>
      <c r="DL444" s="17"/>
      <c r="DM444" s="17"/>
      <c r="DN444" s="17"/>
      <c r="DO444" s="17"/>
      <c r="DP444" s="17"/>
      <c r="DQ444" s="17"/>
      <c r="DR444" s="17"/>
      <c r="DS444" s="17"/>
      <c r="DT444" s="17"/>
      <c r="DU444" s="17"/>
      <c r="DV444" s="17"/>
      <c r="DW444" s="17"/>
      <c r="DX444" s="17"/>
      <c r="DY444" s="17"/>
      <c r="DZ444" s="17"/>
      <c r="EA444" s="17"/>
      <c r="EB444" s="17"/>
      <c r="EC444" s="17"/>
      <c r="ED444" s="17"/>
      <c r="EE444" s="17"/>
      <c r="EF444" s="17"/>
      <c r="EG444" s="17"/>
      <c r="EH444" s="17"/>
      <c r="EI444" s="17"/>
      <c r="EJ444" s="17"/>
      <c r="EK444" s="17"/>
      <c r="EL444" s="17"/>
      <c r="EM444" s="17"/>
      <c r="EN444" s="17"/>
      <c r="EO444" s="17"/>
      <c r="EP444" s="17"/>
      <c r="EQ444" s="17"/>
      <c r="ER444" s="17"/>
      <c r="ES444" s="17"/>
      <c r="ET444" s="17"/>
      <c r="EU444" s="17"/>
      <c r="EV444" s="17"/>
      <c r="EW444" s="17"/>
      <c r="EX444" s="17"/>
      <c r="EY444" s="17"/>
      <c r="EZ444" s="17"/>
      <c r="FA444" s="17"/>
      <c r="FB444" s="17"/>
      <c r="FC444" s="17"/>
      <c r="FD444" s="17"/>
      <c r="FE444" s="17"/>
      <c r="FF444" s="17"/>
      <c r="FG444" s="17"/>
      <c r="FH444" s="17"/>
      <c r="FI444" s="17"/>
      <c r="FJ444" s="17"/>
      <c r="FK444" s="17"/>
      <c r="FL444" s="17"/>
      <c r="FM444" s="17"/>
      <c r="FN444" s="17"/>
      <c r="FO444" s="17"/>
      <c r="FP444" s="17"/>
      <c r="FQ444" s="17"/>
      <c r="FR444" s="17"/>
      <c r="FS444" s="17"/>
      <c r="FT444" s="17"/>
      <c r="FU444" s="17"/>
      <c r="FV444" s="17"/>
      <c r="FW444" s="17"/>
      <c r="FX444" s="17"/>
      <c r="FY444" s="17"/>
      <c r="FZ444" s="17"/>
      <c r="GA444" s="17"/>
      <c r="GB444" s="17"/>
      <c r="GC444" s="17"/>
      <c r="GD444" s="17"/>
      <c r="GE444" s="17"/>
      <c r="GF444" s="17"/>
      <c r="GG444" s="17"/>
      <c r="GH444" s="17"/>
      <c r="GI444" s="17"/>
      <c r="GJ444" s="17"/>
      <c r="GK444" s="17"/>
      <c r="GL444" s="17"/>
      <c r="GM444" s="17"/>
      <c r="GN444" s="17"/>
      <c r="GO444" s="17"/>
      <c r="GP444" s="17"/>
      <c r="GQ444" s="17"/>
      <c r="GR444" s="17"/>
      <c r="GS444" s="17"/>
      <c r="GT444" s="17"/>
      <c r="GU444" s="17"/>
      <c r="GV444" s="17"/>
      <c r="GW444" s="17"/>
      <c r="GX444" s="17"/>
      <c r="GY444" s="17"/>
      <c r="GZ444" s="17"/>
      <c r="HA444" s="17"/>
      <c r="HB444" s="17"/>
      <c r="HC444" s="17"/>
      <c r="HD444" s="17"/>
      <c r="HE444" s="17"/>
      <c r="HF444" s="17"/>
      <c r="HG444" s="17"/>
      <c r="HH444" s="17"/>
      <c r="HI444" s="17"/>
      <c r="HJ444" s="17"/>
      <c r="HK444" s="17"/>
      <c r="HL444" s="17"/>
      <c r="HM444" s="17"/>
      <c r="HN444" s="17"/>
      <c r="HO444" s="17"/>
      <c r="HP444" s="17"/>
      <c r="HQ444" s="17"/>
      <c r="HR444" s="17"/>
      <c r="HS444" s="17"/>
      <c r="HT444" s="17"/>
      <c r="HU444" s="17"/>
    </row>
    <row r="445" spans="2:229" s="18" customFormat="1" x14ac:dyDescent="0.2">
      <c r="B445" s="101" t="s">
        <v>1044</v>
      </c>
      <c r="C445" s="7" t="s">
        <v>538</v>
      </c>
      <c r="D445" s="52" t="s">
        <v>5</v>
      </c>
      <c r="E445" s="88">
        <v>6.8</v>
      </c>
      <c r="F445" s="66" t="s">
        <v>29</v>
      </c>
      <c r="G445" s="66" t="s">
        <v>22</v>
      </c>
      <c r="H445" s="15" t="s">
        <v>539</v>
      </c>
      <c r="I445" s="16">
        <v>240.79</v>
      </c>
      <c r="J445" s="112">
        <f t="shared" si="93"/>
        <v>1637.3719999999998</v>
      </c>
      <c r="K445" s="16"/>
      <c r="L445" s="16">
        <f t="shared" si="90"/>
        <v>0</v>
      </c>
      <c r="M445" s="122"/>
      <c r="N445" s="16">
        <f t="shared" si="91"/>
        <v>0</v>
      </c>
      <c r="O445" s="16"/>
      <c r="P445" s="16">
        <f t="shared" si="92"/>
        <v>0</v>
      </c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7"/>
      <c r="AW445" s="17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7"/>
      <c r="BL445" s="17"/>
      <c r="BM445" s="17"/>
      <c r="BN445" s="17"/>
      <c r="BO445" s="17"/>
      <c r="BP445" s="17"/>
      <c r="BQ445" s="17"/>
      <c r="BR445" s="17"/>
      <c r="BS445" s="17"/>
      <c r="BT445" s="17"/>
      <c r="BU445" s="17"/>
      <c r="BV445" s="17"/>
      <c r="BW445" s="17"/>
      <c r="BX445" s="17"/>
      <c r="BY445" s="17"/>
      <c r="BZ445" s="17"/>
      <c r="CA445" s="17"/>
      <c r="CB445" s="17"/>
      <c r="CC445" s="17"/>
      <c r="CD445" s="17"/>
      <c r="CE445" s="17"/>
      <c r="CF445" s="17"/>
      <c r="CG445" s="17"/>
      <c r="CH445" s="17"/>
      <c r="CI445" s="17"/>
      <c r="CJ445" s="17"/>
      <c r="CK445" s="17"/>
      <c r="CL445" s="17"/>
      <c r="CM445" s="17"/>
      <c r="CN445" s="17"/>
      <c r="CO445" s="17"/>
      <c r="CP445" s="17"/>
      <c r="CQ445" s="17"/>
      <c r="CR445" s="17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7"/>
      <c r="DD445" s="17"/>
      <c r="DE445" s="17"/>
      <c r="DF445" s="17"/>
      <c r="DG445" s="17"/>
      <c r="DH445" s="17"/>
      <c r="DI445" s="17"/>
      <c r="DJ445" s="17"/>
      <c r="DK445" s="17"/>
      <c r="DL445" s="17"/>
      <c r="DM445" s="17"/>
      <c r="DN445" s="17"/>
      <c r="DO445" s="17"/>
      <c r="DP445" s="17"/>
      <c r="DQ445" s="17"/>
      <c r="DR445" s="17"/>
      <c r="DS445" s="17"/>
      <c r="DT445" s="17"/>
      <c r="DU445" s="17"/>
      <c r="DV445" s="17"/>
      <c r="DW445" s="17"/>
      <c r="DX445" s="17"/>
      <c r="DY445" s="17"/>
      <c r="DZ445" s="17"/>
      <c r="EA445" s="17"/>
      <c r="EB445" s="17"/>
      <c r="EC445" s="17"/>
      <c r="ED445" s="17"/>
      <c r="EE445" s="17"/>
      <c r="EF445" s="17"/>
      <c r="EG445" s="17"/>
      <c r="EH445" s="17"/>
      <c r="EI445" s="17"/>
      <c r="EJ445" s="17"/>
      <c r="EK445" s="17"/>
      <c r="EL445" s="17"/>
      <c r="EM445" s="17"/>
      <c r="EN445" s="17"/>
      <c r="EO445" s="17"/>
      <c r="EP445" s="17"/>
      <c r="EQ445" s="17"/>
      <c r="ER445" s="17"/>
      <c r="ES445" s="17"/>
      <c r="ET445" s="17"/>
      <c r="EU445" s="17"/>
      <c r="EV445" s="17"/>
      <c r="EW445" s="17"/>
      <c r="EX445" s="17"/>
      <c r="EY445" s="17"/>
      <c r="EZ445" s="17"/>
      <c r="FA445" s="17"/>
      <c r="FB445" s="17"/>
      <c r="FC445" s="17"/>
      <c r="FD445" s="17"/>
      <c r="FE445" s="17"/>
      <c r="FF445" s="17"/>
      <c r="FG445" s="17"/>
      <c r="FH445" s="17"/>
      <c r="FI445" s="17"/>
      <c r="FJ445" s="17"/>
      <c r="FK445" s="17"/>
      <c r="FL445" s="17"/>
      <c r="FM445" s="17"/>
      <c r="FN445" s="17"/>
      <c r="FO445" s="17"/>
      <c r="FP445" s="17"/>
      <c r="FQ445" s="17"/>
      <c r="FR445" s="17"/>
      <c r="FS445" s="17"/>
      <c r="FT445" s="17"/>
      <c r="FU445" s="17"/>
      <c r="FV445" s="17"/>
      <c r="FW445" s="17"/>
      <c r="FX445" s="17"/>
      <c r="FY445" s="17"/>
      <c r="FZ445" s="17"/>
      <c r="GA445" s="17"/>
      <c r="GB445" s="17"/>
      <c r="GC445" s="17"/>
      <c r="GD445" s="17"/>
      <c r="GE445" s="17"/>
      <c r="GF445" s="17"/>
      <c r="GG445" s="17"/>
      <c r="GH445" s="17"/>
      <c r="GI445" s="17"/>
      <c r="GJ445" s="17"/>
      <c r="GK445" s="17"/>
      <c r="GL445" s="17"/>
      <c r="GM445" s="17"/>
      <c r="GN445" s="17"/>
      <c r="GO445" s="17"/>
      <c r="GP445" s="17"/>
      <c r="GQ445" s="17"/>
      <c r="GR445" s="17"/>
      <c r="GS445" s="17"/>
      <c r="GT445" s="17"/>
      <c r="GU445" s="17"/>
      <c r="GV445" s="17"/>
      <c r="GW445" s="17"/>
      <c r="GX445" s="17"/>
      <c r="GY445" s="17"/>
      <c r="GZ445" s="17"/>
      <c r="HA445" s="17"/>
      <c r="HB445" s="17"/>
      <c r="HC445" s="17"/>
      <c r="HD445" s="17"/>
      <c r="HE445" s="17"/>
      <c r="HF445" s="17"/>
      <c r="HG445" s="17"/>
      <c r="HH445" s="17"/>
      <c r="HI445" s="17"/>
      <c r="HJ445" s="17"/>
      <c r="HK445" s="17"/>
      <c r="HL445" s="17"/>
      <c r="HM445" s="17"/>
      <c r="HN445" s="17"/>
      <c r="HO445" s="17"/>
      <c r="HP445" s="17"/>
      <c r="HQ445" s="17"/>
      <c r="HR445" s="17"/>
      <c r="HS445" s="17"/>
      <c r="HT445" s="17"/>
      <c r="HU445" s="17"/>
    </row>
    <row r="446" spans="2:229" s="18" customFormat="1" ht="33.75" x14ac:dyDescent="0.2">
      <c r="B446" s="101" t="s">
        <v>1045</v>
      </c>
      <c r="C446" s="7" t="s">
        <v>540</v>
      </c>
      <c r="D446" s="52" t="s">
        <v>5</v>
      </c>
      <c r="E446" s="88">
        <v>3.78</v>
      </c>
      <c r="F446" s="66" t="s">
        <v>29</v>
      </c>
      <c r="G446" s="66" t="s">
        <v>22</v>
      </c>
      <c r="H446" s="15" t="s">
        <v>541</v>
      </c>
      <c r="I446" s="16">
        <v>423.76</v>
      </c>
      <c r="J446" s="112">
        <f t="shared" si="93"/>
        <v>1601.8127999999999</v>
      </c>
      <c r="K446" s="16"/>
      <c r="L446" s="16">
        <f t="shared" si="90"/>
        <v>0</v>
      </c>
      <c r="M446" s="122"/>
      <c r="N446" s="16">
        <f t="shared" si="91"/>
        <v>0</v>
      </c>
      <c r="O446" s="16"/>
      <c r="P446" s="16">
        <f t="shared" si="92"/>
        <v>0</v>
      </c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7"/>
      <c r="AW446" s="17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7"/>
      <c r="BL446" s="17"/>
      <c r="BM446" s="17"/>
      <c r="BN446" s="17"/>
      <c r="BO446" s="17"/>
      <c r="BP446" s="17"/>
      <c r="BQ446" s="17"/>
      <c r="BR446" s="17"/>
      <c r="BS446" s="17"/>
      <c r="BT446" s="17"/>
      <c r="BU446" s="17"/>
      <c r="BV446" s="17"/>
      <c r="BW446" s="17"/>
      <c r="BX446" s="17"/>
      <c r="BY446" s="17"/>
      <c r="BZ446" s="17"/>
      <c r="CA446" s="17"/>
      <c r="CB446" s="17"/>
      <c r="CC446" s="17"/>
      <c r="CD446" s="17"/>
      <c r="CE446" s="17"/>
      <c r="CF446" s="17"/>
      <c r="CG446" s="17"/>
      <c r="CH446" s="17"/>
      <c r="CI446" s="17"/>
      <c r="CJ446" s="17"/>
      <c r="CK446" s="17"/>
      <c r="CL446" s="17"/>
      <c r="CM446" s="17"/>
      <c r="CN446" s="17"/>
      <c r="CO446" s="17"/>
      <c r="CP446" s="17"/>
      <c r="CQ446" s="17"/>
      <c r="CR446" s="17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7"/>
      <c r="DD446" s="17"/>
      <c r="DE446" s="17"/>
      <c r="DF446" s="17"/>
      <c r="DG446" s="17"/>
      <c r="DH446" s="17"/>
      <c r="DI446" s="17"/>
      <c r="DJ446" s="17"/>
      <c r="DK446" s="17"/>
      <c r="DL446" s="17"/>
      <c r="DM446" s="17"/>
      <c r="DN446" s="17"/>
      <c r="DO446" s="17"/>
      <c r="DP446" s="17"/>
      <c r="DQ446" s="17"/>
      <c r="DR446" s="17"/>
      <c r="DS446" s="17"/>
      <c r="DT446" s="17"/>
      <c r="DU446" s="17"/>
      <c r="DV446" s="17"/>
      <c r="DW446" s="17"/>
      <c r="DX446" s="17"/>
      <c r="DY446" s="17"/>
      <c r="DZ446" s="17"/>
      <c r="EA446" s="17"/>
      <c r="EB446" s="17"/>
      <c r="EC446" s="17"/>
      <c r="ED446" s="17"/>
      <c r="EE446" s="17"/>
      <c r="EF446" s="17"/>
      <c r="EG446" s="17"/>
      <c r="EH446" s="17"/>
      <c r="EI446" s="17"/>
      <c r="EJ446" s="17"/>
      <c r="EK446" s="17"/>
      <c r="EL446" s="17"/>
      <c r="EM446" s="17"/>
      <c r="EN446" s="17"/>
      <c r="EO446" s="17"/>
      <c r="EP446" s="17"/>
      <c r="EQ446" s="17"/>
      <c r="ER446" s="17"/>
      <c r="ES446" s="17"/>
      <c r="ET446" s="17"/>
      <c r="EU446" s="17"/>
      <c r="EV446" s="17"/>
      <c r="EW446" s="17"/>
      <c r="EX446" s="17"/>
      <c r="EY446" s="17"/>
      <c r="EZ446" s="17"/>
      <c r="FA446" s="17"/>
      <c r="FB446" s="17"/>
      <c r="FC446" s="17"/>
      <c r="FD446" s="17"/>
      <c r="FE446" s="17"/>
      <c r="FF446" s="17"/>
      <c r="FG446" s="17"/>
      <c r="FH446" s="17"/>
      <c r="FI446" s="17"/>
      <c r="FJ446" s="17"/>
      <c r="FK446" s="17"/>
      <c r="FL446" s="17"/>
      <c r="FM446" s="17"/>
      <c r="FN446" s="17"/>
      <c r="FO446" s="17"/>
      <c r="FP446" s="17"/>
      <c r="FQ446" s="17"/>
      <c r="FR446" s="17"/>
      <c r="FS446" s="17"/>
      <c r="FT446" s="17"/>
      <c r="FU446" s="17"/>
      <c r="FV446" s="17"/>
      <c r="FW446" s="17"/>
      <c r="FX446" s="17"/>
      <c r="FY446" s="17"/>
      <c r="FZ446" s="17"/>
      <c r="GA446" s="17"/>
      <c r="GB446" s="17"/>
      <c r="GC446" s="17"/>
      <c r="GD446" s="17"/>
      <c r="GE446" s="17"/>
      <c r="GF446" s="17"/>
      <c r="GG446" s="17"/>
      <c r="GH446" s="17"/>
      <c r="GI446" s="17"/>
      <c r="GJ446" s="17"/>
      <c r="GK446" s="17"/>
      <c r="GL446" s="17"/>
      <c r="GM446" s="17"/>
      <c r="GN446" s="17"/>
      <c r="GO446" s="17"/>
      <c r="GP446" s="17"/>
      <c r="GQ446" s="17"/>
      <c r="GR446" s="17"/>
      <c r="GS446" s="17"/>
      <c r="GT446" s="17"/>
      <c r="GU446" s="17"/>
      <c r="GV446" s="17"/>
      <c r="GW446" s="17"/>
      <c r="GX446" s="17"/>
      <c r="GY446" s="17"/>
      <c r="GZ446" s="17"/>
      <c r="HA446" s="17"/>
      <c r="HB446" s="17"/>
      <c r="HC446" s="17"/>
      <c r="HD446" s="17"/>
      <c r="HE446" s="17"/>
      <c r="HF446" s="17"/>
      <c r="HG446" s="17"/>
      <c r="HH446" s="17"/>
      <c r="HI446" s="17"/>
      <c r="HJ446" s="17"/>
      <c r="HK446" s="17"/>
      <c r="HL446" s="17"/>
      <c r="HM446" s="17"/>
      <c r="HN446" s="17"/>
      <c r="HO446" s="17"/>
      <c r="HP446" s="17"/>
      <c r="HQ446" s="17"/>
      <c r="HR446" s="17"/>
      <c r="HS446" s="17"/>
      <c r="HT446" s="17"/>
      <c r="HU446" s="17"/>
    </row>
    <row r="447" spans="2:229" s="18" customFormat="1" x14ac:dyDescent="0.2">
      <c r="B447" s="101" t="s">
        <v>1046</v>
      </c>
      <c r="C447" s="7" t="s">
        <v>542</v>
      </c>
      <c r="D447" s="52" t="s">
        <v>5</v>
      </c>
      <c r="E447" s="88">
        <v>132</v>
      </c>
      <c r="F447" s="66" t="s">
        <v>29</v>
      </c>
      <c r="G447" s="66" t="s">
        <v>208</v>
      </c>
      <c r="H447" s="15">
        <v>85010</v>
      </c>
      <c r="I447" s="16">
        <v>293.81</v>
      </c>
      <c r="J447" s="130">
        <f t="shared" si="93"/>
        <v>38782.92</v>
      </c>
      <c r="K447" s="16"/>
      <c r="L447" s="16">
        <f t="shared" si="90"/>
        <v>0</v>
      </c>
      <c r="M447" s="122"/>
      <c r="N447" s="16">
        <f t="shared" si="91"/>
        <v>0</v>
      </c>
      <c r="O447" s="16"/>
      <c r="P447" s="16">
        <f t="shared" si="92"/>
        <v>0</v>
      </c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7"/>
      <c r="AW447" s="17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7"/>
      <c r="BL447" s="17"/>
      <c r="BM447" s="17"/>
      <c r="BN447" s="17"/>
      <c r="BO447" s="17"/>
      <c r="BP447" s="17"/>
      <c r="BQ447" s="17"/>
      <c r="BR447" s="17"/>
      <c r="BS447" s="17"/>
      <c r="BT447" s="17"/>
      <c r="BU447" s="17"/>
      <c r="BV447" s="17"/>
      <c r="BW447" s="17"/>
      <c r="BX447" s="17"/>
      <c r="BY447" s="17"/>
      <c r="BZ447" s="17"/>
      <c r="CA447" s="17"/>
      <c r="CB447" s="17"/>
      <c r="CC447" s="17"/>
      <c r="CD447" s="17"/>
      <c r="CE447" s="17"/>
      <c r="CF447" s="17"/>
      <c r="CG447" s="17"/>
      <c r="CH447" s="17"/>
      <c r="CI447" s="17"/>
      <c r="CJ447" s="17"/>
      <c r="CK447" s="17"/>
      <c r="CL447" s="17"/>
      <c r="CM447" s="17"/>
      <c r="CN447" s="17"/>
      <c r="CO447" s="17"/>
      <c r="CP447" s="17"/>
      <c r="CQ447" s="17"/>
      <c r="CR447" s="17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7"/>
      <c r="DD447" s="17"/>
      <c r="DE447" s="17"/>
      <c r="DF447" s="17"/>
      <c r="DG447" s="17"/>
      <c r="DH447" s="17"/>
      <c r="DI447" s="17"/>
      <c r="DJ447" s="17"/>
      <c r="DK447" s="17"/>
      <c r="DL447" s="17"/>
      <c r="DM447" s="17"/>
      <c r="DN447" s="17"/>
      <c r="DO447" s="17"/>
      <c r="DP447" s="17"/>
      <c r="DQ447" s="17"/>
      <c r="DR447" s="17"/>
      <c r="DS447" s="17"/>
      <c r="DT447" s="17"/>
      <c r="DU447" s="17"/>
      <c r="DV447" s="17"/>
      <c r="DW447" s="17"/>
      <c r="DX447" s="17"/>
      <c r="DY447" s="17"/>
      <c r="DZ447" s="17"/>
      <c r="EA447" s="17"/>
      <c r="EB447" s="17"/>
      <c r="EC447" s="17"/>
      <c r="ED447" s="17"/>
      <c r="EE447" s="17"/>
      <c r="EF447" s="17"/>
      <c r="EG447" s="17"/>
      <c r="EH447" s="17"/>
      <c r="EI447" s="17"/>
      <c r="EJ447" s="17"/>
      <c r="EK447" s="17"/>
      <c r="EL447" s="17"/>
      <c r="EM447" s="17"/>
      <c r="EN447" s="17"/>
      <c r="EO447" s="17"/>
      <c r="EP447" s="17"/>
      <c r="EQ447" s="17"/>
      <c r="ER447" s="17"/>
      <c r="ES447" s="17"/>
      <c r="ET447" s="17"/>
      <c r="EU447" s="17"/>
      <c r="EV447" s="17"/>
      <c r="EW447" s="17"/>
      <c r="EX447" s="17"/>
      <c r="EY447" s="17"/>
      <c r="EZ447" s="17"/>
      <c r="FA447" s="17"/>
      <c r="FB447" s="17"/>
      <c r="FC447" s="17"/>
      <c r="FD447" s="17"/>
      <c r="FE447" s="17"/>
      <c r="FF447" s="17"/>
      <c r="FG447" s="17"/>
      <c r="FH447" s="17"/>
      <c r="FI447" s="17"/>
      <c r="FJ447" s="17"/>
      <c r="FK447" s="17"/>
      <c r="FL447" s="17"/>
      <c r="FM447" s="17"/>
      <c r="FN447" s="17"/>
      <c r="FO447" s="17"/>
      <c r="FP447" s="17"/>
      <c r="FQ447" s="17"/>
      <c r="FR447" s="17"/>
      <c r="FS447" s="17"/>
      <c r="FT447" s="17"/>
      <c r="FU447" s="17"/>
      <c r="FV447" s="17"/>
      <c r="FW447" s="17"/>
      <c r="FX447" s="17"/>
      <c r="FY447" s="17"/>
      <c r="FZ447" s="17"/>
      <c r="GA447" s="17"/>
      <c r="GB447" s="17"/>
      <c r="GC447" s="17"/>
      <c r="GD447" s="17"/>
      <c r="GE447" s="17"/>
      <c r="GF447" s="17"/>
      <c r="GG447" s="17"/>
      <c r="GH447" s="17"/>
      <c r="GI447" s="17"/>
      <c r="GJ447" s="17"/>
      <c r="GK447" s="17"/>
      <c r="GL447" s="17"/>
      <c r="GM447" s="17"/>
      <c r="GN447" s="17"/>
      <c r="GO447" s="17"/>
      <c r="GP447" s="17"/>
      <c r="GQ447" s="17"/>
      <c r="GR447" s="17"/>
      <c r="GS447" s="17"/>
      <c r="GT447" s="17"/>
      <c r="GU447" s="17"/>
      <c r="GV447" s="17"/>
      <c r="GW447" s="17"/>
      <c r="GX447" s="17"/>
      <c r="GY447" s="17"/>
      <c r="GZ447" s="17"/>
      <c r="HA447" s="17"/>
      <c r="HB447" s="17"/>
      <c r="HC447" s="17"/>
      <c r="HD447" s="17"/>
      <c r="HE447" s="17"/>
      <c r="HF447" s="17"/>
      <c r="HG447" s="17"/>
      <c r="HH447" s="17"/>
      <c r="HI447" s="17"/>
      <c r="HJ447" s="17"/>
      <c r="HK447" s="17"/>
      <c r="HL447" s="17"/>
      <c r="HM447" s="17"/>
      <c r="HN447" s="17"/>
      <c r="HO447" s="17"/>
      <c r="HP447" s="17"/>
      <c r="HQ447" s="17"/>
      <c r="HR447" s="17"/>
      <c r="HS447" s="17"/>
      <c r="HT447" s="17"/>
      <c r="HU447" s="17"/>
    </row>
    <row r="448" spans="2:229" s="18" customFormat="1" ht="56.25" x14ac:dyDescent="0.2">
      <c r="B448" s="101" t="s">
        <v>1047</v>
      </c>
      <c r="C448" s="7" t="s">
        <v>851</v>
      </c>
      <c r="D448" s="52" t="s">
        <v>5</v>
      </c>
      <c r="E448" s="88">
        <v>132</v>
      </c>
      <c r="F448" s="66" t="s">
        <v>29</v>
      </c>
      <c r="G448" s="66" t="s">
        <v>22</v>
      </c>
      <c r="H448" s="89" t="s">
        <v>852</v>
      </c>
      <c r="I448" s="16">
        <v>408.7</v>
      </c>
      <c r="J448" s="112">
        <f t="shared" si="93"/>
        <v>53948.4</v>
      </c>
      <c r="K448" s="16"/>
      <c r="L448" s="16">
        <f t="shared" si="90"/>
        <v>0</v>
      </c>
      <c r="M448" s="122"/>
      <c r="N448" s="16">
        <f t="shared" si="91"/>
        <v>0</v>
      </c>
      <c r="O448" s="16"/>
      <c r="P448" s="16">
        <f t="shared" si="92"/>
        <v>0</v>
      </c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7"/>
      <c r="AW448" s="17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7"/>
      <c r="BL448" s="17"/>
      <c r="BM448" s="17"/>
      <c r="BN448" s="17"/>
      <c r="BO448" s="17"/>
      <c r="BP448" s="17"/>
      <c r="BQ448" s="17"/>
      <c r="BR448" s="17"/>
      <c r="BS448" s="17"/>
      <c r="BT448" s="17"/>
      <c r="BU448" s="17"/>
      <c r="BV448" s="17"/>
      <c r="BW448" s="17"/>
      <c r="BX448" s="17"/>
      <c r="BY448" s="17"/>
      <c r="BZ448" s="17"/>
      <c r="CA448" s="17"/>
      <c r="CB448" s="17"/>
      <c r="CC448" s="17"/>
      <c r="CD448" s="17"/>
      <c r="CE448" s="17"/>
      <c r="CF448" s="17"/>
      <c r="CG448" s="17"/>
      <c r="CH448" s="17"/>
      <c r="CI448" s="17"/>
      <c r="CJ448" s="17"/>
      <c r="CK448" s="17"/>
      <c r="CL448" s="17"/>
      <c r="CM448" s="17"/>
      <c r="CN448" s="17"/>
      <c r="CO448" s="17"/>
      <c r="CP448" s="17"/>
      <c r="CQ448" s="17"/>
      <c r="CR448" s="17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7"/>
      <c r="DD448" s="17"/>
      <c r="DE448" s="17"/>
      <c r="DF448" s="17"/>
      <c r="DG448" s="17"/>
      <c r="DH448" s="17"/>
      <c r="DI448" s="17"/>
      <c r="DJ448" s="17"/>
      <c r="DK448" s="17"/>
      <c r="DL448" s="17"/>
      <c r="DM448" s="17"/>
      <c r="DN448" s="17"/>
      <c r="DO448" s="17"/>
      <c r="DP448" s="17"/>
      <c r="DQ448" s="17"/>
      <c r="DR448" s="17"/>
      <c r="DS448" s="17"/>
      <c r="DT448" s="17"/>
      <c r="DU448" s="17"/>
      <c r="DV448" s="17"/>
      <c r="DW448" s="17"/>
      <c r="DX448" s="17"/>
      <c r="DY448" s="17"/>
      <c r="DZ448" s="17"/>
      <c r="EA448" s="17"/>
      <c r="EB448" s="17"/>
      <c r="EC448" s="17"/>
      <c r="ED448" s="17"/>
      <c r="EE448" s="17"/>
      <c r="EF448" s="17"/>
      <c r="EG448" s="17"/>
      <c r="EH448" s="17"/>
      <c r="EI448" s="17"/>
      <c r="EJ448" s="17"/>
      <c r="EK448" s="17"/>
      <c r="EL448" s="17"/>
      <c r="EM448" s="17"/>
      <c r="EN448" s="17"/>
      <c r="EO448" s="17"/>
      <c r="EP448" s="17"/>
      <c r="EQ448" s="17"/>
      <c r="ER448" s="17"/>
      <c r="ES448" s="17"/>
      <c r="ET448" s="17"/>
      <c r="EU448" s="17"/>
      <c r="EV448" s="17"/>
      <c r="EW448" s="17"/>
      <c r="EX448" s="17"/>
      <c r="EY448" s="17"/>
      <c r="EZ448" s="17"/>
      <c r="FA448" s="17"/>
      <c r="FB448" s="17"/>
      <c r="FC448" s="17"/>
      <c r="FD448" s="17"/>
      <c r="FE448" s="17"/>
      <c r="FF448" s="17"/>
      <c r="FG448" s="17"/>
      <c r="FH448" s="17"/>
      <c r="FI448" s="17"/>
      <c r="FJ448" s="17"/>
      <c r="FK448" s="17"/>
      <c r="FL448" s="17"/>
      <c r="FM448" s="17"/>
      <c r="FN448" s="17"/>
      <c r="FO448" s="17"/>
      <c r="FP448" s="17"/>
      <c r="FQ448" s="17"/>
      <c r="FR448" s="17"/>
      <c r="FS448" s="17"/>
      <c r="FT448" s="17"/>
      <c r="FU448" s="17"/>
      <c r="FV448" s="17"/>
      <c r="FW448" s="17"/>
      <c r="FX448" s="17"/>
      <c r="FY448" s="17"/>
      <c r="FZ448" s="17"/>
      <c r="GA448" s="17"/>
      <c r="GB448" s="17"/>
      <c r="GC448" s="17"/>
      <c r="GD448" s="17"/>
      <c r="GE448" s="17"/>
      <c r="GF448" s="17"/>
      <c r="GG448" s="17"/>
      <c r="GH448" s="17"/>
      <c r="GI448" s="17"/>
      <c r="GJ448" s="17"/>
      <c r="GK448" s="17"/>
      <c r="GL448" s="17"/>
      <c r="GM448" s="17"/>
      <c r="GN448" s="17"/>
      <c r="GO448" s="17"/>
      <c r="GP448" s="17"/>
      <c r="GQ448" s="17"/>
      <c r="GR448" s="17"/>
      <c r="GS448" s="17"/>
      <c r="GT448" s="17"/>
      <c r="GU448" s="17"/>
      <c r="GV448" s="17"/>
      <c r="GW448" s="17"/>
      <c r="GX448" s="17"/>
      <c r="GY448" s="17"/>
      <c r="GZ448" s="17"/>
      <c r="HA448" s="17"/>
      <c r="HB448" s="17"/>
      <c r="HC448" s="17"/>
      <c r="HD448" s="17"/>
      <c r="HE448" s="17"/>
      <c r="HF448" s="17"/>
      <c r="HG448" s="17"/>
      <c r="HH448" s="17"/>
      <c r="HI448" s="17"/>
      <c r="HJ448" s="17"/>
      <c r="HK448" s="17"/>
      <c r="HL448" s="17"/>
      <c r="HM448" s="17"/>
      <c r="HN448" s="17"/>
      <c r="HO448" s="17"/>
      <c r="HP448" s="17"/>
      <c r="HQ448" s="17"/>
      <c r="HR448" s="17"/>
      <c r="HS448" s="17"/>
      <c r="HT448" s="17"/>
      <c r="HU448" s="17"/>
    </row>
    <row r="449" spans="2:229" s="18" customFormat="1" ht="45" x14ac:dyDescent="0.2">
      <c r="B449" s="101" t="s">
        <v>1048</v>
      </c>
      <c r="C449" s="7" t="s">
        <v>836</v>
      </c>
      <c r="D449" s="52" t="s">
        <v>5</v>
      </c>
      <c r="E449" s="88">
        <v>5</v>
      </c>
      <c r="F449" s="66" t="s">
        <v>6</v>
      </c>
      <c r="G449" s="66" t="s">
        <v>22</v>
      </c>
      <c r="H449" s="15" t="s">
        <v>607</v>
      </c>
      <c r="I449" s="16">
        <v>554.21</v>
      </c>
      <c r="J449" s="112">
        <f t="shared" si="93"/>
        <v>2771.05</v>
      </c>
      <c r="K449" s="16"/>
      <c r="L449" s="16">
        <f t="shared" si="90"/>
        <v>0</v>
      </c>
      <c r="M449" s="122"/>
      <c r="N449" s="16">
        <f t="shared" si="91"/>
        <v>0</v>
      </c>
      <c r="O449" s="16"/>
      <c r="P449" s="16">
        <f t="shared" si="92"/>
        <v>0</v>
      </c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7"/>
      <c r="BL449" s="17"/>
      <c r="BM449" s="17"/>
      <c r="BN449" s="17"/>
      <c r="BO449" s="17"/>
      <c r="BP449" s="17"/>
      <c r="BQ449" s="17"/>
      <c r="BR449" s="17"/>
      <c r="BS449" s="17"/>
      <c r="BT449" s="17"/>
      <c r="BU449" s="17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7"/>
      <c r="CH449" s="17"/>
      <c r="CI449" s="17"/>
      <c r="CJ449" s="17"/>
      <c r="CK449" s="17"/>
      <c r="CL449" s="17"/>
      <c r="CM449" s="17"/>
      <c r="CN449" s="17"/>
      <c r="CO449" s="17"/>
      <c r="CP449" s="17"/>
      <c r="CQ449" s="17"/>
      <c r="CR449" s="17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7"/>
      <c r="DH449" s="17"/>
      <c r="DI449" s="17"/>
      <c r="DJ449" s="17"/>
      <c r="DK449" s="17"/>
      <c r="DL449" s="17"/>
      <c r="DM449" s="17"/>
      <c r="DN449" s="17"/>
      <c r="DO449" s="17"/>
      <c r="DP449" s="17"/>
      <c r="DQ449" s="17"/>
      <c r="DR449" s="17"/>
      <c r="DS449" s="17"/>
      <c r="DT449" s="17"/>
      <c r="DU449" s="17"/>
      <c r="DV449" s="17"/>
      <c r="DW449" s="17"/>
      <c r="DX449" s="17"/>
      <c r="DY449" s="17"/>
      <c r="DZ449" s="17"/>
      <c r="EA449" s="17"/>
      <c r="EB449" s="17"/>
      <c r="EC449" s="17"/>
      <c r="ED449" s="17"/>
      <c r="EE449" s="17"/>
      <c r="EF449" s="17"/>
      <c r="EG449" s="17"/>
      <c r="EH449" s="17"/>
      <c r="EI449" s="17"/>
      <c r="EJ449" s="17"/>
      <c r="EK449" s="17"/>
      <c r="EL449" s="17"/>
      <c r="EM449" s="17"/>
      <c r="EN449" s="17"/>
      <c r="EO449" s="17"/>
      <c r="EP449" s="17"/>
      <c r="EQ449" s="17"/>
      <c r="ER449" s="17"/>
      <c r="ES449" s="17"/>
      <c r="ET449" s="17"/>
      <c r="EU449" s="17"/>
      <c r="EV449" s="17"/>
      <c r="EW449" s="17"/>
      <c r="EX449" s="17"/>
      <c r="EY449" s="17"/>
      <c r="EZ449" s="17"/>
      <c r="FA449" s="17"/>
      <c r="FB449" s="17"/>
      <c r="FC449" s="17"/>
      <c r="FD449" s="17"/>
      <c r="FE449" s="17"/>
      <c r="FF449" s="17"/>
      <c r="FG449" s="17"/>
      <c r="FH449" s="17"/>
      <c r="FI449" s="17"/>
      <c r="FJ449" s="17"/>
      <c r="FK449" s="17"/>
      <c r="FL449" s="17"/>
      <c r="FM449" s="17"/>
      <c r="FN449" s="17"/>
      <c r="FO449" s="17"/>
      <c r="FP449" s="17"/>
      <c r="FQ449" s="17"/>
      <c r="FR449" s="17"/>
      <c r="FS449" s="17"/>
      <c r="FT449" s="17"/>
      <c r="FU449" s="17"/>
      <c r="FV449" s="17"/>
      <c r="FW449" s="17"/>
      <c r="FX449" s="17"/>
      <c r="FY449" s="17"/>
      <c r="FZ449" s="17"/>
      <c r="GA449" s="17"/>
      <c r="GB449" s="17"/>
      <c r="GC449" s="17"/>
      <c r="GD449" s="17"/>
      <c r="GE449" s="17"/>
      <c r="GF449" s="17"/>
      <c r="GG449" s="17"/>
      <c r="GH449" s="17"/>
      <c r="GI449" s="17"/>
      <c r="GJ449" s="17"/>
      <c r="GK449" s="17"/>
      <c r="GL449" s="17"/>
      <c r="GM449" s="17"/>
      <c r="GN449" s="17"/>
      <c r="GO449" s="17"/>
      <c r="GP449" s="17"/>
      <c r="GQ449" s="17"/>
      <c r="GR449" s="17"/>
      <c r="GS449" s="17"/>
      <c r="GT449" s="17"/>
      <c r="GU449" s="17"/>
      <c r="GV449" s="17"/>
      <c r="GW449" s="17"/>
      <c r="GX449" s="17"/>
      <c r="GY449" s="17"/>
      <c r="GZ449" s="17"/>
      <c r="HA449" s="17"/>
      <c r="HB449" s="17"/>
      <c r="HC449" s="17"/>
      <c r="HD449" s="17"/>
      <c r="HE449" s="17"/>
      <c r="HF449" s="17"/>
      <c r="HG449" s="17"/>
      <c r="HH449" s="17"/>
      <c r="HI449" s="17"/>
      <c r="HJ449" s="17"/>
      <c r="HK449" s="17"/>
      <c r="HL449" s="17"/>
      <c r="HM449" s="17"/>
      <c r="HN449" s="17"/>
      <c r="HO449" s="17"/>
      <c r="HP449" s="17"/>
      <c r="HQ449" s="17"/>
      <c r="HR449" s="17"/>
      <c r="HS449" s="17"/>
      <c r="HT449" s="17"/>
      <c r="HU449" s="17"/>
    </row>
    <row r="450" spans="2:229" s="18" customFormat="1" ht="22.5" x14ac:dyDescent="0.2">
      <c r="B450" s="101" t="s">
        <v>1049</v>
      </c>
      <c r="C450" s="24" t="s">
        <v>909</v>
      </c>
      <c r="D450" s="87" t="s">
        <v>5</v>
      </c>
      <c r="E450" s="88">
        <v>230</v>
      </c>
      <c r="F450" s="23" t="s">
        <v>29</v>
      </c>
      <c r="G450" s="104" t="s">
        <v>22</v>
      </c>
      <c r="H450" s="15" t="s">
        <v>1100</v>
      </c>
      <c r="I450" s="16">
        <v>326.55</v>
      </c>
      <c r="J450" s="112">
        <f t="shared" si="93"/>
        <v>75106.5</v>
      </c>
      <c r="K450" s="16"/>
      <c r="L450" s="16">
        <f t="shared" si="90"/>
        <v>0</v>
      </c>
      <c r="M450" s="122"/>
      <c r="N450" s="16">
        <f t="shared" si="91"/>
        <v>0</v>
      </c>
      <c r="O450" s="16"/>
      <c r="P450" s="16">
        <f t="shared" si="92"/>
        <v>0</v>
      </c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7"/>
      <c r="BL450" s="17"/>
      <c r="BM450" s="17"/>
      <c r="BN450" s="17"/>
      <c r="BO450" s="17"/>
      <c r="BP450" s="17"/>
      <c r="BQ450" s="17"/>
      <c r="BR450" s="17"/>
      <c r="BS450" s="17"/>
      <c r="BT450" s="17"/>
      <c r="BU450" s="17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7"/>
      <c r="CH450" s="17"/>
      <c r="CI450" s="17"/>
      <c r="CJ450" s="17"/>
      <c r="CK450" s="17"/>
      <c r="CL450" s="17"/>
      <c r="CM450" s="17"/>
      <c r="CN450" s="17"/>
      <c r="CO450" s="17"/>
      <c r="CP450" s="17"/>
      <c r="CQ450" s="17"/>
      <c r="CR450" s="17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7"/>
      <c r="DH450" s="17"/>
      <c r="DI450" s="17"/>
      <c r="DJ450" s="17"/>
      <c r="DK450" s="17"/>
      <c r="DL450" s="17"/>
      <c r="DM450" s="17"/>
      <c r="DN450" s="17"/>
      <c r="DO450" s="17"/>
      <c r="DP450" s="17"/>
      <c r="DQ450" s="17"/>
      <c r="DR450" s="17"/>
      <c r="DS450" s="17"/>
      <c r="DT450" s="17"/>
      <c r="DU450" s="17"/>
      <c r="DV450" s="17"/>
      <c r="DW450" s="17"/>
      <c r="DX450" s="17"/>
      <c r="DY450" s="17"/>
      <c r="DZ450" s="17"/>
      <c r="EA450" s="17"/>
      <c r="EB450" s="17"/>
      <c r="EC450" s="17"/>
      <c r="ED450" s="17"/>
      <c r="EE450" s="17"/>
      <c r="EF450" s="17"/>
      <c r="EG450" s="17"/>
      <c r="EH450" s="17"/>
      <c r="EI450" s="17"/>
      <c r="EJ450" s="17"/>
      <c r="EK450" s="17"/>
      <c r="EL450" s="17"/>
      <c r="EM450" s="17"/>
      <c r="EN450" s="17"/>
      <c r="EO450" s="17"/>
      <c r="EP450" s="17"/>
      <c r="EQ450" s="17"/>
      <c r="ER450" s="17"/>
      <c r="ES450" s="17"/>
      <c r="ET450" s="17"/>
      <c r="EU450" s="17"/>
      <c r="EV450" s="17"/>
      <c r="EW450" s="17"/>
      <c r="EX450" s="17"/>
      <c r="EY450" s="17"/>
      <c r="EZ450" s="17"/>
      <c r="FA450" s="17"/>
      <c r="FB450" s="17"/>
      <c r="FC450" s="17"/>
      <c r="FD450" s="17"/>
      <c r="FE450" s="17"/>
      <c r="FF450" s="17"/>
      <c r="FG450" s="17"/>
      <c r="FH450" s="17"/>
      <c r="FI450" s="17"/>
      <c r="FJ450" s="17"/>
      <c r="FK450" s="17"/>
      <c r="FL450" s="17"/>
      <c r="FM450" s="17"/>
      <c r="FN450" s="17"/>
      <c r="FO450" s="17"/>
      <c r="FP450" s="17"/>
      <c r="FQ450" s="17"/>
      <c r="FR450" s="17"/>
      <c r="FS450" s="17"/>
      <c r="FT450" s="17"/>
      <c r="FU450" s="17"/>
      <c r="FV450" s="17"/>
      <c r="FW450" s="17"/>
      <c r="FX450" s="17"/>
      <c r="FY450" s="17"/>
      <c r="FZ450" s="17"/>
      <c r="GA450" s="17"/>
      <c r="GB450" s="17"/>
      <c r="GC450" s="17"/>
      <c r="GD450" s="17"/>
      <c r="GE450" s="17"/>
      <c r="GF450" s="17"/>
      <c r="GG450" s="17"/>
      <c r="GH450" s="17"/>
      <c r="GI450" s="17"/>
      <c r="GJ450" s="17"/>
      <c r="GK450" s="17"/>
      <c r="GL450" s="17"/>
      <c r="GM450" s="17"/>
      <c r="GN450" s="17"/>
      <c r="GO450" s="17"/>
      <c r="GP450" s="17"/>
      <c r="GQ450" s="17"/>
      <c r="GR450" s="17"/>
      <c r="GS450" s="17"/>
      <c r="GT450" s="17"/>
      <c r="GU450" s="17"/>
      <c r="GV450" s="17"/>
      <c r="GW450" s="17"/>
      <c r="GX450" s="17"/>
      <c r="GY450" s="17"/>
      <c r="GZ450" s="17"/>
      <c r="HA450" s="17"/>
      <c r="HB450" s="17"/>
      <c r="HC450" s="17"/>
      <c r="HD450" s="17"/>
      <c r="HE450" s="17"/>
      <c r="HF450" s="17"/>
      <c r="HG450" s="17"/>
      <c r="HH450" s="17"/>
      <c r="HI450" s="17"/>
      <c r="HJ450" s="17"/>
      <c r="HK450" s="17"/>
      <c r="HL450" s="17"/>
      <c r="HM450" s="17"/>
      <c r="HN450" s="17"/>
      <c r="HO450" s="17"/>
      <c r="HP450" s="17"/>
      <c r="HQ450" s="17"/>
      <c r="HR450" s="17"/>
      <c r="HS450" s="17"/>
      <c r="HT450" s="17"/>
      <c r="HU450" s="17"/>
    </row>
    <row r="451" spans="2:229" s="18" customFormat="1" x14ac:dyDescent="0.2">
      <c r="B451" s="67"/>
      <c r="C451" s="25" t="s">
        <v>69</v>
      </c>
      <c r="D451" s="66"/>
      <c r="E451" s="66"/>
      <c r="F451" s="66"/>
      <c r="G451" s="66"/>
      <c r="H451" s="15"/>
      <c r="I451" s="66"/>
      <c r="J451" s="113">
        <f>SUBTOTAL(9,J434:J450)</f>
        <v>254554.34182</v>
      </c>
      <c r="K451" s="109"/>
      <c r="L451" s="118">
        <f>SUBTOTAL(9,L434:L450)</f>
        <v>0</v>
      </c>
      <c r="M451" s="125"/>
      <c r="N451" s="118">
        <f>SUBTOTAL(9,N434:N450)</f>
        <v>0</v>
      </c>
      <c r="O451" s="109"/>
      <c r="P451" s="118">
        <f>SUBTOTAL(9,P434:P450)</f>
        <v>0</v>
      </c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7"/>
      <c r="BL451" s="17"/>
      <c r="BM451" s="17"/>
      <c r="BN451" s="17"/>
      <c r="BO451" s="17"/>
      <c r="BP451" s="17"/>
      <c r="BQ451" s="17"/>
      <c r="BR451" s="17"/>
      <c r="BS451" s="17"/>
      <c r="BT451" s="17"/>
      <c r="BU451" s="17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7"/>
      <c r="CH451" s="17"/>
      <c r="CI451" s="17"/>
      <c r="CJ451" s="17"/>
      <c r="CK451" s="17"/>
      <c r="CL451" s="17"/>
      <c r="CM451" s="17"/>
      <c r="CN451" s="17"/>
      <c r="CO451" s="17"/>
      <c r="CP451" s="17"/>
      <c r="CQ451" s="17"/>
      <c r="CR451" s="17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7"/>
      <c r="DH451" s="17"/>
      <c r="DI451" s="17"/>
      <c r="DJ451" s="17"/>
      <c r="DK451" s="17"/>
      <c r="DL451" s="17"/>
      <c r="DM451" s="17"/>
      <c r="DN451" s="17"/>
      <c r="DO451" s="17"/>
      <c r="DP451" s="17"/>
      <c r="DQ451" s="17"/>
      <c r="DR451" s="17"/>
      <c r="DS451" s="17"/>
      <c r="DT451" s="17"/>
      <c r="DU451" s="17"/>
      <c r="DV451" s="17"/>
      <c r="DW451" s="17"/>
      <c r="DX451" s="17"/>
      <c r="DY451" s="17"/>
      <c r="DZ451" s="17"/>
      <c r="EA451" s="17"/>
      <c r="EB451" s="17"/>
      <c r="EC451" s="17"/>
      <c r="ED451" s="17"/>
      <c r="EE451" s="17"/>
      <c r="EF451" s="17"/>
      <c r="EG451" s="17"/>
      <c r="EH451" s="17"/>
      <c r="EI451" s="17"/>
      <c r="EJ451" s="17"/>
      <c r="EK451" s="17"/>
      <c r="EL451" s="17"/>
      <c r="EM451" s="17"/>
      <c r="EN451" s="17"/>
      <c r="EO451" s="17"/>
      <c r="EP451" s="17"/>
      <c r="EQ451" s="17"/>
      <c r="ER451" s="17"/>
      <c r="ES451" s="17"/>
      <c r="ET451" s="17"/>
      <c r="EU451" s="17"/>
      <c r="EV451" s="17"/>
      <c r="EW451" s="17"/>
      <c r="EX451" s="17"/>
      <c r="EY451" s="17"/>
      <c r="EZ451" s="17"/>
      <c r="FA451" s="17"/>
      <c r="FB451" s="17"/>
      <c r="FC451" s="17"/>
      <c r="FD451" s="17"/>
      <c r="FE451" s="17"/>
      <c r="FF451" s="17"/>
      <c r="FG451" s="17"/>
      <c r="FH451" s="17"/>
      <c r="FI451" s="17"/>
      <c r="FJ451" s="17"/>
      <c r="FK451" s="17"/>
      <c r="FL451" s="17"/>
      <c r="FM451" s="17"/>
      <c r="FN451" s="17"/>
      <c r="FO451" s="17"/>
      <c r="FP451" s="17"/>
      <c r="FQ451" s="17"/>
      <c r="FR451" s="17"/>
      <c r="FS451" s="17"/>
      <c r="FT451" s="17"/>
      <c r="FU451" s="17"/>
      <c r="FV451" s="17"/>
      <c r="FW451" s="17"/>
      <c r="FX451" s="17"/>
      <c r="FY451" s="17"/>
      <c r="FZ451" s="17"/>
      <c r="GA451" s="17"/>
      <c r="GB451" s="17"/>
      <c r="GC451" s="17"/>
      <c r="GD451" s="17"/>
      <c r="GE451" s="17"/>
      <c r="GF451" s="17"/>
      <c r="GG451" s="17"/>
      <c r="GH451" s="17"/>
      <c r="GI451" s="17"/>
      <c r="GJ451" s="17"/>
      <c r="GK451" s="17"/>
      <c r="GL451" s="17"/>
      <c r="GM451" s="17"/>
      <c r="GN451" s="17"/>
      <c r="GO451" s="17"/>
      <c r="GP451" s="17"/>
      <c r="GQ451" s="17"/>
      <c r="GR451" s="17"/>
      <c r="GS451" s="17"/>
      <c r="GT451" s="17"/>
      <c r="GU451" s="17"/>
      <c r="GV451" s="17"/>
      <c r="GW451" s="17"/>
      <c r="GX451" s="17"/>
      <c r="GY451" s="17"/>
      <c r="GZ451" s="17"/>
      <c r="HA451" s="17"/>
      <c r="HB451" s="17"/>
      <c r="HC451" s="17"/>
      <c r="HD451" s="17"/>
      <c r="HE451" s="17"/>
      <c r="HF451" s="17"/>
      <c r="HG451" s="17"/>
      <c r="HH451" s="17"/>
      <c r="HI451" s="17"/>
      <c r="HJ451" s="17"/>
      <c r="HK451" s="17"/>
      <c r="HL451" s="17"/>
      <c r="HM451" s="17"/>
      <c r="HN451" s="17"/>
      <c r="HO451" s="17"/>
      <c r="HP451" s="17"/>
      <c r="HQ451" s="17"/>
      <c r="HR451" s="17"/>
      <c r="HS451" s="17"/>
      <c r="HT451" s="17"/>
      <c r="HU451" s="17"/>
    </row>
    <row r="452" spans="2:229" s="4" customFormat="1" ht="24" customHeight="1" x14ac:dyDescent="0.2">
      <c r="B452" s="32">
        <v>16</v>
      </c>
      <c r="C452" s="36" t="s">
        <v>544</v>
      </c>
      <c r="D452" s="36"/>
      <c r="E452" s="36"/>
      <c r="F452" s="36"/>
      <c r="G452" s="36" t="s">
        <v>3</v>
      </c>
      <c r="H452" s="36" t="s">
        <v>3</v>
      </c>
      <c r="I452" s="36" t="s">
        <v>3</v>
      </c>
      <c r="J452" s="136">
        <f>J463+J471</f>
        <v>45320.758400000006</v>
      </c>
      <c r="K452" s="36"/>
      <c r="L452" s="119"/>
      <c r="M452" s="123"/>
      <c r="N452" s="119"/>
      <c r="O452" s="36"/>
      <c r="P452" s="119"/>
    </row>
    <row r="453" spans="2:229" x14ac:dyDescent="0.2">
      <c r="B453" s="32" t="s">
        <v>575</v>
      </c>
      <c r="C453" s="28" t="s">
        <v>364</v>
      </c>
      <c r="D453" s="36"/>
      <c r="E453" s="36"/>
      <c r="F453" s="36"/>
      <c r="G453" s="36"/>
      <c r="H453" s="36"/>
      <c r="I453" s="36"/>
      <c r="J453" s="111"/>
      <c r="K453" s="36"/>
      <c r="L453" s="36"/>
      <c r="M453" s="123"/>
      <c r="N453" s="36"/>
      <c r="O453" s="36"/>
      <c r="P453" s="36"/>
    </row>
    <row r="454" spans="2:229" ht="20.100000000000001" customHeight="1" x14ac:dyDescent="0.2">
      <c r="B454" s="67" t="s">
        <v>576</v>
      </c>
      <c r="C454" s="19" t="s">
        <v>545</v>
      </c>
      <c r="D454" s="52" t="s">
        <v>5</v>
      </c>
      <c r="E454" s="88">
        <v>5.6</v>
      </c>
      <c r="F454" s="87" t="s">
        <v>29</v>
      </c>
      <c r="G454" s="66" t="s">
        <v>22</v>
      </c>
      <c r="H454" s="30" t="s">
        <v>546</v>
      </c>
      <c r="I454" s="16">
        <v>202.05</v>
      </c>
      <c r="J454" s="112">
        <f>I454*E454</f>
        <v>1131.48</v>
      </c>
      <c r="K454" s="16"/>
      <c r="L454" s="16">
        <f t="shared" ref="L454:L462" si="94">ROUND(K454*$I454,2)</f>
        <v>0</v>
      </c>
      <c r="M454" s="122"/>
      <c r="N454" s="16">
        <f t="shared" ref="N454:N462" si="95">ROUND(M454*$I454,2)</f>
        <v>0</v>
      </c>
      <c r="O454" s="16"/>
      <c r="P454" s="16">
        <f t="shared" ref="P454:P462" si="96">ROUND(O454*$I454,2)</f>
        <v>0</v>
      </c>
    </row>
    <row r="455" spans="2:229" ht="22.5" x14ac:dyDescent="0.2">
      <c r="B455" s="67" t="s">
        <v>684</v>
      </c>
      <c r="C455" s="7" t="s">
        <v>547</v>
      </c>
      <c r="D455" s="52" t="s">
        <v>3</v>
      </c>
      <c r="E455" s="88">
        <v>35.56</v>
      </c>
      <c r="F455" s="87" t="s">
        <v>29</v>
      </c>
      <c r="G455" s="66" t="s">
        <v>22</v>
      </c>
      <c r="H455" s="30" t="s">
        <v>548</v>
      </c>
      <c r="I455" s="16">
        <v>206.19</v>
      </c>
      <c r="J455" s="112">
        <f t="shared" ref="J455:J462" si="97">I455*E455</f>
        <v>7332.1164000000008</v>
      </c>
      <c r="K455" s="16"/>
      <c r="L455" s="16">
        <f t="shared" si="94"/>
        <v>0</v>
      </c>
      <c r="M455" s="122"/>
      <c r="N455" s="16">
        <f t="shared" si="95"/>
        <v>0</v>
      </c>
      <c r="O455" s="16"/>
      <c r="P455" s="16">
        <f t="shared" si="96"/>
        <v>0</v>
      </c>
    </row>
    <row r="456" spans="2:229" ht="22.5" x14ac:dyDescent="0.2">
      <c r="B456" s="67" t="s">
        <v>1050</v>
      </c>
      <c r="C456" s="7" t="s">
        <v>549</v>
      </c>
      <c r="D456" s="52" t="s">
        <v>5</v>
      </c>
      <c r="E456" s="88">
        <v>34.06</v>
      </c>
      <c r="F456" s="87" t="s">
        <v>29</v>
      </c>
      <c r="G456" s="66" t="s">
        <v>22</v>
      </c>
      <c r="H456" s="30" t="s">
        <v>550</v>
      </c>
      <c r="I456" s="16">
        <v>309.73</v>
      </c>
      <c r="J456" s="112">
        <f t="shared" si="97"/>
        <v>10549.403800000002</v>
      </c>
      <c r="K456" s="16"/>
      <c r="L456" s="16">
        <f t="shared" si="94"/>
        <v>0</v>
      </c>
      <c r="M456" s="122"/>
      <c r="N456" s="16">
        <f t="shared" si="95"/>
        <v>0</v>
      </c>
      <c r="O456" s="16"/>
      <c r="P456" s="16">
        <f t="shared" si="96"/>
        <v>0</v>
      </c>
    </row>
    <row r="457" spans="2:229" ht="22.5" x14ac:dyDescent="0.2">
      <c r="B457" s="101" t="s">
        <v>1051</v>
      </c>
      <c r="C457" s="7" t="s">
        <v>551</v>
      </c>
      <c r="D457" s="52" t="s">
        <v>5</v>
      </c>
      <c r="E457" s="88">
        <v>26.92</v>
      </c>
      <c r="F457" s="87" t="s">
        <v>29</v>
      </c>
      <c r="G457" s="66" t="s">
        <v>22</v>
      </c>
      <c r="H457" s="30" t="s">
        <v>552</v>
      </c>
      <c r="I457" s="16">
        <v>534.04999999999995</v>
      </c>
      <c r="J457" s="112">
        <f t="shared" si="97"/>
        <v>14376.626</v>
      </c>
      <c r="K457" s="16"/>
      <c r="L457" s="16">
        <f t="shared" si="94"/>
        <v>0</v>
      </c>
      <c r="M457" s="122"/>
      <c r="N457" s="16">
        <f t="shared" si="95"/>
        <v>0</v>
      </c>
      <c r="O457" s="16"/>
      <c r="P457" s="16">
        <f t="shared" si="96"/>
        <v>0</v>
      </c>
    </row>
    <row r="458" spans="2:229" ht="20.100000000000001" customHeight="1" x14ac:dyDescent="0.2">
      <c r="B458" s="101" t="s">
        <v>1052</v>
      </c>
      <c r="C458" s="19" t="s">
        <v>553</v>
      </c>
      <c r="D458" s="52" t="s">
        <v>5</v>
      </c>
      <c r="E458" s="88">
        <v>0.6</v>
      </c>
      <c r="F458" s="66" t="s">
        <v>29</v>
      </c>
      <c r="G458" s="66" t="s">
        <v>22</v>
      </c>
      <c r="H458" s="30" t="s">
        <v>554</v>
      </c>
      <c r="I458" s="16">
        <v>196.11</v>
      </c>
      <c r="J458" s="112">
        <f t="shared" si="97"/>
        <v>117.666</v>
      </c>
      <c r="K458" s="16"/>
      <c r="L458" s="16">
        <f t="shared" si="94"/>
        <v>0</v>
      </c>
      <c r="M458" s="122"/>
      <c r="N458" s="16">
        <f t="shared" si="95"/>
        <v>0</v>
      </c>
      <c r="O458" s="16"/>
      <c r="P458" s="16">
        <f t="shared" si="96"/>
        <v>0</v>
      </c>
    </row>
    <row r="459" spans="2:229" ht="20.100000000000001" customHeight="1" x14ac:dyDescent="0.2">
      <c r="B459" s="101" t="s">
        <v>1053</v>
      </c>
      <c r="C459" s="7" t="s">
        <v>608</v>
      </c>
      <c r="D459" s="52" t="s">
        <v>5</v>
      </c>
      <c r="E459" s="88">
        <v>27.4</v>
      </c>
      <c r="F459" s="66" t="s">
        <v>2</v>
      </c>
      <c r="G459" s="66" t="s">
        <v>22</v>
      </c>
      <c r="H459" s="30" t="s">
        <v>609</v>
      </c>
      <c r="I459" s="16">
        <v>22.67</v>
      </c>
      <c r="J459" s="112">
        <f t="shared" si="97"/>
        <v>621.15800000000002</v>
      </c>
      <c r="K459" s="16"/>
      <c r="L459" s="16">
        <f t="shared" si="94"/>
        <v>0</v>
      </c>
      <c r="M459" s="122"/>
      <c r="N459" s="16">
        <f t="shared" si="95"/>
        <v>0</v>
      </c>
      <c r="O459" s="16"/>
      <c r="P459" s="16">
        <f t="shared" si="96"/>
        <v>0</v>
      </c>
    </row>
    <row r="460" spans="2:229" ht="20.100000000000001" customHeight="1" x14ac:dyDescent="0.2">
      <c r="B460" s="101" t="s">
        <v>1054</v>
      </c>
      <c r="C460" s="7" t="s">
        <v>610</v>
      </c>
      <c r="D460" s="52" t="s">
        <v>5</v>
      </c>
      <c r="E460" s="99">
        <v>17</v>
      </c>
      <c r="F460" s="99" t="s">
        <v>6</v>
      </c>
      <c r="G460" s="99" t="s">
        <v>22</v>
      </c>
      <c r="H460" s="30" t="s">
        <v>611</v>
      </c>
      <c r="I460" s="16">
        <v>52.5</v>
      </c>
      <c r="J460" s="112">
        <f t="shared" si="97"/>
        <v>892.5</v>
      </c>
      <c r="K460" s="16"/>
      <c r="L460" s="16">
        <f t="shared" si="94"/>
        <v>0</v>
      </c>
      <c r="M460" s="122"/>
      <c r="N460" s="16">
        <f t="shared" si="95"/>
        <v>0</v>
      </c>
      <c r="O460" s="16"/>
      <c r="P460" s="16">
        <f t="shared" si="96"/>
        <v>0</v>
      </c>
    </row>
    <row r="461" spans="2:229" ht="20.100000000000001" customHeight="1" x14ac:dyDescent="0.2">
      <c r="B461" s="101" t="s">
        <v>1055</v>
      </c>
      <c r="C461" s="7" t="s">
        <v>907</v>
      </c>
      <c r="D461" s="52" t="s">
        <v>5</v>
      </c>
      <c r="E461" s="88">
        <v>28</v>
      </c>
      <c r="F461" s="66" t="s">
        <v>29</v>
      </c>
      <c r="G461" s="66" t="s">
        <v>22</v>
      </c>
      <c r="H461" s="30" t="s">
        <v>908</v>
      </c>
      <c r="I461" s="16">
        <v>238.28</v>
      </c>
      <c r="J461" s="112">
        <f t="shared" si="97"/>
        <v>6671.84</v>
      </c>
      <c r="K461" s="16"/>
      <c r="L461" s="16">
        <f t="shared" si="94"/>
        <v>0</v>
      </c>
      <c r="M461" s="122"/>
      <c r="N461" s="16">
        <f t="shared" si="95"/>
        <v>0</v>
      </c>
      <c r="O461" s="16"/>
      <c r="P461" s="16">
        <f t="shared" si="96"/>
        <v>0</v>
      </c>
    </row>
    <row r="462" spans="2:229" ht="20.100000000000001" customHeight="1" x14ac:dyDescent="0.2">
      <c r="B462" s="101" t="s">
        <v>1056</v>
      </c>
      <c r="C462" s="7" t="s">
        <v>612</v>
      </c>
      <c r="D462" s="52" t="s">
        <v>5</v>
      </c>
      <c r="E462" s="88">
        <v>27.4</v>
      </c>
      <c r="F462" s="66" t="s">
        <v>2</v>
      </c>
      <c r="G462" s="66" t="s">
        <v>22</v>
      </c>
      <c r="H462" s="30" t="s">
        <v>613</v>
      </c>
      <c r="I462" s="16">
        <v>10.119999999999999</v>
      </c>
      <c r="J462" s="112">
        <f t="shared" si="97"/>
        <v>277.28799999999995</v>
      </c>
      <c r="K462" s="16"/>
      <c r="L462" s="16">
        <f t="shared" si="94"/>
        <v>0</v>
      </c>
      <c r="M462" s="122"/>
      <c r="N462" s="16">
        <f t="shared" si="95"/>
        <v>0</v>
      </c>
      <c r="O462" s="16"/>
      <c r="P462" s="16">
        <f t="shared" si="96"/>
        <v>0</v>
      </c>
    </row>
    <row r="463" spans="2:229" x14ac:dyDescent="0.2">
      <c r="B463" s="67"/>
      <c r="C463" s="25" t="s">
        <v>69</v>
      </c>
      <c r="D463" s="66"/>
      <c r="E463" s="66"/>
      <c r="F463" s="66"/>
      <c r="G463" s="66"/>
      <c r="H463" s="15"/>
      <c r="I463" s="66"/>
      <c r="J463" s="113">
        <f>SUM(J454:J462)</f>
        <v>41970.078200000004</v>
      </c>
      <c r="K463" s="109"/>
      <c r="L463" s="118">
        <f>SUBTOTAL(9,L454:L462)</f>
        <v>0</v>
      </c>
      <c r="M463" s="125"/>
      <c r="N463" s="118">
        <f>SUBTOTAL(9,N454:N462)</f>
        <v>0</v>
      </c>
      <c r="O463" s="109"/>
      <c r="P463" s="118">
        <f>SUBTOTAL(9,P454:P462)</f>
        <v>0</v>
      </c>
    </row>
    <row r="464" spans="2:229" x14ac:dyDescent="0.2">
      <c r="B464" s="32" t="s">
        <v>685</v>
      </c>
      <c r="C464" s="28" t="s">
        <v>365</v>
      </c>
      <c r="D464" s="36"/>
      <c r="E464" s="36"/>
      <c r="F464" s="36"/>
      <c r="G464" s="36"/>
      <c r="H464" s="36"/>
      <c r="I464" s="36"/>
      <c r="J464" s="111"/>
      <c r="K464" s="36"/>
      <c r="L464" s="36"/>
      <c r="M464" s="123"/>
      <c r="N464" s="36"/>
      <c r="O464" s="36"/>
      <c r="P464" s="36"/>
    </row>
    <row r="465" spans="2:229" x14ac:dyDescent="0.2">
      <c r="B465" s="67" t="s">
        <v>686</v>
      </c>
      <c r="C465" s="19" t="s">
        <v>545</v>
      </c>
      <c r="D465" s="52" t="s">
        <v>5</v>
      </c>
      <c r="E465" s="88">
        <v>0.26</v>
      </c>
      <c r="F465" s="87" t="s">
        <v>29</v>
      </c>
      <c r="G465" s="66" t="s">
        <v>22</v>
      </c>
      <c r="H465" s="30" t="s">
        <v>546</v>
      </c>
      <c r="I465" s="16">
        <v>202.05</v>
      </c>
      <c r="J465" s="112">
        <f t="shared" ref="J465:J470" si="98">I465*E465</f>
        <v>52.533000000000001</v>
      </c>
      <c r="K465" s="16"/>
      <c r="L465" s="16">
        <f t="shared" ref="L465:L470" si="99">ROUND(K465*$I465,2)</f>
        <v>0</v>
      </c>
      <c r="M465" s="122"/>
      <c r="N465" s="16">
        <f t="shared" ref="N465:N470" si="100">ROUND(M465*$I465,2)</f>
        <v>0</v>
      </c>
      <c r="O465" s="16"/>
      <c r="P465" s="16">
        <f t="shared" ref="P465:P470" si="101">ROUND(O465*$I465,2)</f>
        <v>0</v>
      </c>
    </row>
    <row r="466" spans="2:229" ht="22.5" x14ac:dyDescent="0.2">
      <c r="B466" s="67" t="s">
        <v>1057</v>
      </c>
      <c r="C466" s="7" t="s">
        <v>549</v>
      </c>
      <c r="D466" s="52" t="s">
        <v>5</v>
      </c>
      <c r="E466" s="88">
        <v>1.44</v>
      </c>
      <c r="F466" s="87" t="s">
        <v>29</v>
      </c>
      <c r="G466" s="66" t="s">
        <v>22</v>
      </c>
      <c r="H466" s="30" t="s">
        <v>550</v>
      </c>
      <c r="I466" s="16">
        <v>309.73</v>
      </c>
      <c r="J466" s="112">
        <f t="shared" si="98"/>
        <v>446.01120000000003</v>
      </c>
      <c r="K466" s="16"/>
      <c r="L466" s="16">
        <f t="shared" si="99"/>
        <v>0</v>
      </c>
      <c r="M466" s="122"/>
      <c r="N466" s="16">
        <f t="shared" si="100"/>
        <v>0</v>
      </c>
      <c r="O466" s="16"/>
      <c r="P466" s="16">
        <f t="shared" si="101"/>
        <v>0</v>
      </c>
    </row>
    <row r="467" spans="2:229" ht="22.5" x14ac:dyDescent="0.2">
      <c r="B467" s="67" t="s">
        <v>1058</v>
      </c>
      <c r="C467" s="7" t="s">
        <v>551</v>
      </c>
      <c r="D467" s="52" t="s">
        <v>5</v>
      </c>
      <c r="E467" s="88">
        <v>4.8</v>
      </c>
      <c r="F467" s="87" t="s">
        <v>2</v>
      </c>
      <c r="G467" s="66" t="s">
        <v>22</v>
      </c>
      <c r="H467" s="30" t="s">
        <v>552</v>
      </c>
      <c r="I467" s="16">
        <v>534.04999999999995</v>
      </c>
      <c r="J467" s="112">
        <f t="shared" si="98"/>
        <v>2563.4399999999996</v>
      </c>
      <c r="K467" s="16"/>
      <c r="L467" s="16">
        <f t="shared" si="99"/>
        <v>0</v>
      </c>
      <c r="M467" s="122"/>
      <c r="N467" s="16">
        <f t="shared" si="100"/>
        <v>0</v>
      </c>
      <c r="O467" s="16"/>
      <c r="P467" s="16">
        <f t="shared" si="101"/>
        <v>0</v>
      </c>
    </row>
    <row r="468" spans="2:229" ht="18" customHeight="1" x14ac:dyDescent="0.2">
      <c r="B468" s="67" t="s">
        <v>1059</v>
      </c>
      <c r="C468" s="7" t="s">
        <v>608</v>
      </c>
      <c r="D468" s="52" t="s">
        <v>5</v>
      </c>
      <c r="E468" s="88">
        <v>2.4</v>
      </c>
      <c r="F468" s="87" t="s">
        <v>2</v>
      </c>
      <c r="G468" s="66" t="s">
        <v>22</v>
      </c>
      <c r="H468" s="30" t="s">
        <v>609</v>
      </c>
      <c r="I468" s="16">
        <v>22.67</v>
      </c>
      <c r="J468" s="112">
        <f t="shared" si="98"/>
        <v>54.408000000000001</v>
      </c>
      <c r="K468" s="16"/>
      <c r="L468" s="16">
        <f t="shared" si="99"/>
        <v>0</v>
      </c>
      <c r="M468" s="122"/>
      <c r="N468" s="16">
        <f t="shared" si="100"/>
        <v>0</v>
      </c>
      <c r="O468" s="16"/>
      <c r="P468" s="16">
        <f t="shared" si="101"/>
        <v>0</v>
      </c>
    </row>
    <row r="469" spans="2:229" ht="17.25" customHeight="1" x14ac:dyDescent="0.2">
      <c r="B469" s="67" t="s">
        <v>1060</v>
      </c>
      <c r="C469" s="7" t="s">
        <v>610</v>
      </c>
      <c r="D469" s="52" t="s">
        <v>5</v>
      </c>
      <c r="E469" s="88">
        <v>4</v>
      </c>
      <c r="F469" s="87" t="s">
        <v>6</v>
      </c>
      <c r="G469" s="66" t="s">
        <v>22</v>
      </c>
      <c r="H469" s="30" t="s">
        <v>611</v>
      </c>
      <c r="I469" s="16">
        <v>52.5</v>
      </c>
      <c r="J469" s="112">
        <f t="shared" si="98"/>
        <v>210</v>
      </c>
      <c r="K469" s="16"/>
      <c r="L469" s="16">
        <f t="shared" si="99"/>
        <v>0</v>
      </c>
      <c r="M469" s="122"/>
      <c r="N469" s="16">
        <f t="shared" si="100"/>
        <v>0</v>
      </c>
      <c r="O469" s="16"/>
      <c r="P469" s="16">
        <f t="shared" si="101"/>
        <v>0</v>
      </c>
    </row>
    <row r="470" spans="2:229" ht="18" customHeight="1" x14ac:dyDescent="0.2">
      <c r="B470" s="67" t="s">
        <v>1061</v>
      </c>
      <c r="C470" s="7" t="s">
        <v>612</v>
      </c>
      <c r="D470" s="52" t="s">
        <v>5</v>
      </c>
      <c r="E470" s="88">
        <v>2.4</v>
      </c>
      <c r="F470" s="87" t="s">
        <v>2</v>
      </c>
      <c r="G470" s="66" t="s">
        <v>22</v>
      </c>
      <c r="H470" s="30" t="s">
        <v>613</v>
      </c>
      <c r="I470" s="16">
        <v>10.119999999999999</v>
      </c>
      <c r="J470" s="112">
        <f t="shared" si="98"/>
        <v>24.287999999999997</v>
      </c>
      <c r="K470" s="16"/>
      <c r="L470" s="16">
        <f t="shared" si="99"/>
        <v>0</v>
      </c>
      <c r="M470" s="122"/>
      <c r="N470" s="16">
        <f t="shared" si="100"/>
        <v>0</v>
      </c>
      <c r="O470" s="16"/>
      <c r="P470" s="16">
        <f t="shared" si="101"/>
        <v>0</v>
      </c>
    </row>
    <row r="471" spans="2:229" x14ac:dyDescent="0.2">
      <c r="B471" s="67"/>
      <c r="C471" s="25" t="s">
        <v>69</v>
      </c>
      <c r="D471" s="66"/>
      <c r="E471" s="66"/>
      <c r="F471" s="66"/>
      <c r="G471" s="66"/>
      <c r="H471" s="15"/>
      <c r="I471" s="66"/>
      <c r="J471" s="113">
        <f>SUM(J465:J470)</f>
        <v>3350.6801999999998</v>
      </c>
      <c r="K471" s="109"/>
      <c r="L471" s="118">
        <f>SUBTOTAL(9,L465:L470)</f>
        <v>0</v>
      </c>
      <c r="M471" s="125"/>
      <c r="N471" s="118">
        <f>SUBTOTAL(9,N465:N470)</f>
        <v>0</v>
      </c>
      <c r="O471" s="109"/>
      <c r="P471" s="118">
        <f>SUBTOTAL(9,P465:P470)</f>
        <v>0</v>
      </c>
    </row>
    <row r="472" spans="2:229" s="18" customFormat="1" ht="22.5" customHeight="1" x14ac:dyDescent="0.2">
      <c r="B472" s="32">
        <v>17</v>
      </c>
      <c r="C472" s="36" t="s">
        <v>561</v>
      </c>
      <c r="D472" s="36"/>
      <c r="E472" s="36"/>
      <c r="F472" s="36"/>
      <c r="G472" s="36" t="s">
        <v>3</v>
      </c>
      <c r="H472" s="36" t="s">
        <v>3</v>
      </c>
      <c r="I472" s="36" t="s">
        <v>3</v>
      </c>
      <c r="J472" s="135">
        <f>J476+J479</f>
        <v>20543.307199999999</v>
      </c>
      <c r="K472" s="36"/>
      <c r="L472" s="36" t="s">
        <v>3</v>
      </c>
      <c r="M472" s="123"/>
      <c r="N472" s="36" t="s">
        <v>3</v>
      </c>
      <c r="O472" s="36"/>
      <c r="P472" s="36" t="s">
        <v>3</v>
      </c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  <c r="AU472" s="17"/>
      <c r="AV472" s="17"/>
      <c r="AW472" s="17"/>
      <c r="AX472" s="17"/>
      <c r="AY472" s="17"/>
      <c r="AZ472" s="17"/>
      <c r="BA472" s="17"/>
      <c r="BB472" s="17"/>
      <c r="BC472" s="17"/>
      <c r="BD472" s="17"/>
      <c r="BE472" s="17"/>
      <c r="BF472" s="17"/>
      <c r="BG472" s="17"/>
      <c r="BH472" s="17"/>
      <c r="BI472" s="17"/>
      <c r="BJ472" s="17"/>
      <c r="BK472" s="17"/>
      <c r="BL472" s="17"/>
      <c r="BM472" s="17"/>
      <c r="BN472" s="17"/>
      <c r="BO472" s="17"/>
      <c r="BP472" s="17"/>
      <c r="BQ472" s="17"/>
      <c r="BR472" s="17"/>
      <c r="BS472" s="17"/>
      <c r="BT472" s="17"/>
      <c r="BU472" s="17"/>
      <c r="BV472" s="17"/>
      <c r="BW472" s="17"/>
      <c r="BX472" s="17"/>
      <c r="BY472" s="17"/>
      <c r="BZ472" s="17"/>
      <c r="CA472" s="17"/>
      <c r="CB472" s="17"/>
      <c r="CC472" s="17"/>
      <c r="CD472" s="17"/>
      <c r="CE472" s="17"/>
      <c r="CF472" s="17"/>
      <c r="CG472" s="17"/>
      <c r="CH472" s="17"/>
      <c r="CI472" s="17"/>
      <c r="CJ472" s="17"/>
      <c r="CK472" s="17"/>
      <c r="CL472" s="17"/>
      <c r="CM472" s="17"/>
      <c r="CN472" s="17"/>
      <c r="CO472" s="17"/>
      <c r="CP472" s="17"/>
      <c r="CQ472" s="17"/>
      <c r="CR472" s="17"/>
      <c r="CS472" s="17"/>
      <c r="CT472" s="17"/>
      <c r="CU472" s="17"/>
      <c r="CV472" s="17"/>
      <c r="CW472" s="17"/>
      <c r="CX472" s="17"/>
      <c r="CY472" s="17"/>
      <c r="CZ472" s="17"/>
      <c r="DA472" s="17"/>
      <c r="DB472" s="17"/>
      <c r="DC472" s="17"/>
      <c r="DD472" s="17"/>
      <c r="DE472" s="17"/>
      <c r="DF472" s="17"/>
      <c r="DG472" s="17"/>
      <c r="DH472" s="17"/>
      <c r="DI472" s="17"/>
      <c r="DJ472" s="17"/>
      <c r="DK472" s="17"/>
      <c r="DL472" s="17"/>
      <c r="DM472" s="17"/>
      <c r="DN472" s="17"/>
      <c r="DO472" s="17"/>
      <c r="DP472" s="17"/>
      <c r="DQ472" s="17"/>
      <c r="DR472" s="17"/>
      <c r="DS472" s="17"/>
      <c r="DT472" s="17"/>
      <c r="DU472" s="17"/>
      <c r="DV472" s="17"/>
      <c r="DW472" s="17"/>
      <c r="DX472" s="17"/>
      <c r="DY472" s="17"/>
      <c r="DZ472" s="17"/>
      <c r="EA472" s="17"/>
      <c r="EB472" s="17"/>
      <c r="EC472" s="17"/>
      <c r="ED472" s="17"/>
      <c r="EE472" s="17"/>
      <c r="EF472" s="17"/>
      <c r="EG472" s="17"/>
      <c r="EH472" s="17"/>
      <c r="EI472" s="17"/>
      <c r="EJ472" s="17"/>
      <c r="EK472" s="17"/>
      <c r="EL472" s="17"/>
      <c r="EM472" s="17"/>
      <c r="EN472" s="17"/>
      <c r="EO472" s="17"/>
      <c r="EP472" s="17"/>
      <c r="EQ472" s="17"/>
      <c r="ER472" s="17"/>
      <c r="ES472" s="17"/>
      <c r="ET472" s="17"/>
      <c r="EU472" s="17"/>
      <c r="EV472" s="17"/>
      <c r="EW472" s="17"/>
      <c r="EX472" s="17"/>
      <c r="EY472" s="17"/>
      <c r="EZ472" s="17"/>
      <c r="FA472" s="17"/>
      <c r="FB472" s="17"/>
      <c r="FC472" s="17"/>
      <c r="FD472" s="17"/>
      <c r="FE472" s="17"/>
      <c r="FF472" s="17"/>
      <c r="FG472" s="17"/>
      <c r="FH472" s="17"/>
      <c r="FI472" s="17"/>
      <c r="FJ472" s="17"/>
      <c r="FK472" s="17"/>
      <c r="FL472" s="17"/>
      <c r="FM472" s="17"/>
      <c r="FN472" s="17"/>
      <c r="FO472" s="17"/>
      <c r="FP472" s="17"/>
      <c r="FQ472" s="17"/>
      <c r="FR472" s="17"/>
      <c r="FS472" s="17"/>
      <c r="FT472" s="17"/>
      <c r="FU472" s="17"/>
      <c r="FV472" s="17"/>
      <c r="FW472" s="17"/>
      <c r="FX472" s="17"/>
      <c r="FY472" s="17"/>
      <c r="FZ472" s="17"/>
      <c r="GA472" s="17"/>
      <c r="GB472" s="17"/>
      <c r="GC472" s="17"/>
      <c r="GD472" s="17"/>
      <c r="GE472" s="17"/>
      <c r="GF472" s="17"/>
      <c r="GG472" s="17"/>
      <c r="GH472" s="17"/>
      <c r="GI472" s="17"/>
      <c r="GJ472" s="17"/>
      <c r="GK472" s="17"/>
      <c r="GL472" s="17"/>
      <c r="GM472" s="17"/>
      <c r="GN472" s="17"/>
      <c r="GO472" s="17"/>
      <c r="GP472" s="17"/>
      <c r="GQ472" s="17"/>
      <c r="GR472" s="17"/>
      <c r="GS472" s="17"/>
      <c r="GT472" s="17"/>
      <c r="GU472" s="17"/>
      <c r="GV472" s="17"/>
      <c r="GW472" s="17"/>
      <c r="GX472" s="17"/>
      <c r="GY472" s="17"/>
      <c r="GZ472" s="17"/>
      <c r="HA472" s="17"/>
      <c r="HB472" s="17"/>
      <c r="HC472" s="17"/>
      <c r="HD472" s="17"/>
      <c r="HE472" s="17"/>
      <c r="HF472" s="17"/>
      <c r="HG472" s="17"/>
      <c r="HH472" s="17"/>
      <c r="HI472" s="17"/>
      <c r="HJ472" s="17"/>
      <c r="HK472" s="17"/>
      <c r="HL472" s="17"/>
      <c r="HM472" s="17"/>
      <c r="HN472" s="17"/>
      <c r="HO472" s="17"/>
      <c r="HP472" s="17"/>
      <c r="HQ472" s="17"/>
      <c r="HR472" s="17"/>
      <c r="HS472" s="17"/>
      <c r="HT472" s="17"/>
      <c r="HU472" s="17"/>
    </row>
    <row r="473" spans="2:229" x14ac:dyDescent="0.2">
      <c r="B473" s="32" t="s">
        <v>806</v>
      </c>
      <c r="C473" s="28" t="s">
        <v>364</v>
      </c>
      <c r="D473" s="36"/>
      <c r="E473" s="36"/>
      <c r="F473" s="36"/>
      <c r="G473" s="36"/>
      <c r="H473" s="36"/>
      <c r="I473" s="36"/>
      <c r="J473" s="111"/>
      <c r="K473" s="36"/>
      <c r="L473" s="36"/>
      <c r="M473" s="123"/>
      <c r="N473" s="36"/>
      <c r="O473" s="36"/>
      <c r="P473" s="36"/>
    </row>
    <row r="474" spans="2:229" s="18" customFormat="1" ht="33.75" x14ac:dyDescent="0.2">
      <c r="B474" s="49" t="s">
        <v>1062</v>
      </c>
      <c r="C474" s="7" t="s">
        <v>745</v>
      </c>
      <c r="D474" s="52" t="s">
        <v>5</v>
      </c>
      <c r="E474" s="66">
        <v>132</v>
      </c>
      <c r="F474" s="87" t="s">
        <v>29</v>
      </c>
      <c r="G474" s="66" t="s">
        <v>22</v>
      </c>
      <c r="H474" s="30" t="s">
        <v>562</v>
      </c>
      <c r="I474" s="16">
        <v>123.35</v>
      </c>
      <c r="J474" s="112">
        <f>I474*E474</f>
        <v>16282.199999999999</v>
      </c>
      <c r="K474" s="16"/>
      <c r="L474" s="16">
        <f>ROUND(K474*$I474,2)</f>
        <v>0</v>
      </c>
      <c r="M474" s="122"/>
      <c r="N474" s="16">
        <f>ROUND(M474*$I474,2)</f>
        <v>0</v>
      </c>
      <c r="O474" s="16"/>
      <c r="P474" s="16">
        <f>ROUND(O474*$I474,2)</f>
        <v>0</v>
      </c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  <c r="AU474" s="17"/>
      <c r="AV474" s="17"/>
      <c r="AW474" s="17"/>
      <c r="AX474" s="17"/>
      <c r="AY474" s="17"/>
      <c r="AZ474" s="17"/>
      <c r="BA474" s="17"/>
      <c r="BB474" s="17"/>
      <c r="BC474" s="17"/>
      <c r="BD474" s="17"/>
      <c r="BE474" s="17"/>
      <c r="BF474" s="17"/>
      <c r="BG474" s="17"/>
      <c r="BH474" s="17"/>
      <c r="BI474" s="17"/>
      <c r="BJ474" s="17"/>
      <c r="BK474" s="17"/>
      <c r="BL474" s="17"/>
      <c r="BM474" s="17"/>
      <c r="BN474" s="17"/>
      <c r="BO474" s="17"/>
      <c r="BP474" s="17"/>
      <c r="BQ474" s="17"/>
      <c r="BR474" s="17"/>
      <c r="BS474" s="17"/>
      <c r="BT474" s="17"/>
      <c r="BU474" s="17"/>
      <c r="BV474" s="17"/>
      <c r="BW474" s="17"/>
      <c r="BX474" s="17"/>
      <c r="BY474" s="17"/>
      <c r="BZ474" s="17"/>
      <c r="CA474" s="17"/>
      <c r="CB474" s="17"/>
      <c r="CC474" s="17"/>
      <c r="CD474" s="17"/>
      <c r="CE474" s="17"/>
      <c r="CF474" s="17"/>
      <c r="CG474" s="17"/>
      <c r="CH474" s="17"/>
      <c r="CI474" s="17"/>
      <c r="CJ474" s="17"/>
      <c r="CK474" s="17"/>
      <c r="CL474" s="17"/>
      <c r="CM474" s="17"/>
      <c r="CN474" s="17"/>
      <c r="CO474" s="17"/>
      <c r="CP474" s="17"/>
      <c r="CQ474" s="17"/>
      <c r="CR474" s="17"/>
      <c r="CS474" s="17"/>
      <c r="CT474" s="17"/>
      <c r="CU474" s="17"/>
      <c r="CV474" s="17"/>
      <c r="CW474" s="17"/>
      <c r="CX474" s="17"/>
      <c r="CY474" s="17"/>
      <c r="CZ474" s="17"/>
      <c r="DA474" s="17"/>
      <c r="DB474" s="17"/>
      <c r="DC474" s="17"/>
      <c r="DD474" s="17"/>
      <c r="DE474" s="17"/>
      <c r="DF474" s="17"/>
      <c r="DG474" s="17"/>
      <c r="DH474" s="17"/>
      <c r="DI474" s="17"/>
      <c r="DJ474" s="17"/>
      <c r="DK474" s="17"/>
      <c r="DL474" s="17"/>
      <c r="DM474" s="17"/>
      <c r="DN474" s="17"/>
      <c r="DO474" s="17"/>
      <c r="DP474" s="17"/>
      <c r="DQ474" s="17"/>
      <c r="DR474" s="17"/>
      <c r="DS474" s="17"/>
      <c r="DT474" s="17"/>
      <c r="DU474" s="17"/>
      <c r="DV474" s="17"/>
      <c r="DW474" s="17"/>
      <c r="DX474" s="17"/>
      <c r="DY474" s="17"/>
      <c r="DZ474" s="17"/>
      <c r="EA474" s="17"/>
      <c r="EB474" s="17"/>
      <c r="EC474" s="17"/>
      <c r="ED474" s="17"/>
      <c r="EE474" s="17"/>
      <c r="EF474" s="17"/>
      <c r="EG474" s="17"/>
      <c r="EH474" s="17"/>
      <c r="EI474" s="17"/>
      <c r="EJ474" s="17"/>
      <c r="EK474" s="17"/>
      <c r="EL474" s="17"/>
      <c r="EM474" s="17"/>
      <c r="EN474" s="17"/>
      <c r="EO474" s="17"/>
      <c r="EP474" s="17"/>
      <c r="EQ474" s="17"/>
      <c r="ER474" s="17"/>
      <c r="ES474" s="17"/>
      <c r="ET474" s="17"/>
      <c r="EU474" s="17"/>
      <c r="EV474" s="17"/>
      <c r="EW474" s="17"/>
      <c r="EX474" s="17"/>
      <c r="EY474" s="17"/>
      <c r="EZ474" s="17"/>
      <c r="FA474" s="17"/>
      <c r="FB474" s="17"/>
      <c r="FC474" s="17"/>
      <c r="FD474" s="17"/>
      <c r="FE474" s="17"/>
      <c r="FF474" s="17"/>
      <c r="FG474" s="17"/>
      <c r="FH474" s="17"/>
      <c r="FI474" s="17"/>
      <c r="FJ474" s="17"/>
      <c r="FK474" s="17"/>
      <c r="FL474" s="17"/>
      <c r="FM474" s="17"/>
      <c r="FN474" s="17"/>
      <c r="FO474" s="17"/>
      <c r="FP474" s="17"/>
      <c r="FQ474" s="17"/>
      <c r="FR474" s="17"/>
      <c r="FS474" s="17"/>
      <c r="FT474" s="17"/>
      <c r="FU474" s="17"/>
      <c r="FV474" s="17"/>
      <c r="FW474" s="17"/>
      <c r="FX474" s="17"/>
      <c r="FY474" s="17"/>
      <c r="FZ474" s="17"/>
      <c r="GA474" s="17"/>
      <c r="GB474" s="17"/>
      <c r="GC474" s="17"/>
      <c r="GD474" s="17"/>
      <c r="GE474" s="17"/>
      <c r="GF474" s="17"/>
      <c r="GG474" s="17"/>
      <c r="GH474" s="17"/>
      <c r="GI474" s="17"/>
      <c r="GJ474" s="17"/>
      <c r="GK474" s="17"/>
      <c r="GL474" s="17"/>
      <c r="GM474" s="17"/>
      <c r="GN474" s="17"/>
      <c r="GO474" s="17"/>
      <c r="GP474" s="17"/>
      <c r="GQ474" s="17"/>
      <c r="GR474" s="17"/>
      <c r="GS474" s="17"/>
      <c r="GT474" s="17"/>
      <c r="GU474" s="17"/>
      <c r="GV474" s="17"/>
      <c r="GW474" s="17"/>
      <c r="GX474" s="17"/>
      <c r="GY474" s="17"/>
      <c r="GZ474" s="17"/>
      <c r="HA474" s="17"/>
      <c r="HB474" s="17"/>
      <c r="HC474" s="17"/>
      <c r="HD474" s="17"/>
      <c r="HE474" s="17"/>
      <c r="HF474" s="17"/>
      <c r="HG474" s="17"/>
      <c r="HH474" s="17"/>
      <c r="HI474" s="17"/>
      <c r="HJ474" s="17"/>
      <c r="HK474" s="17"/>
      <c r="HL474" s="17"/>
      <c r="HM474" s="17"/>
      <c r="HN474" s="17"/>
      <c r="HO474" s="17"/>
      <c r="HP474" s="17"/>
      <c r="HQ474" s="17"/>
      <c r="HR474" s="17"/>
      <c r="HS474" s="17"/>
      <c r="HT474" s="17"/>
      <c r="HU474" s="17"/>
    </row>
    <row r="475" spans="2:229" s="18" customFormat="1" ht="22.5" x14ac:dyDescent="0.2">
      <c r="B475" s="49" t="s">
        <v>1063</v>
      </c>
      <c r="C475" s="24" t="s">
        <v>563</v>
      </c>
      <c r="D475" s="52" t="s">
        <v>5</v>
      </c>
      <c r="E475" s="50">
        <v>10.48</v>
      </c>
      <c r="F475" s="87" t="s">
        <v>29</v>
      </c>
      <c r="G475" s="66" t="s">
        <v>208</v>
      </c>
      <c r="H475" s="30">
        <v>85005</v>
      </c>
      <c r="I475" s="16">
        <v>350.42</v>
      </c>
      <c r="J475" s="112">
        <f>I475*E475</f>
        <v>3672.4016000000001</v>
      </c>
      <c r="K475" s="16"/>
      <c r="L475" s="16">
        <f>ROUND(K475*$I475,2)</f>
        <v>0</v>
      </c>
      <c r="M475" s="122"/>
      <c r="N475" s="16">
        <f>ROUND(M475*$I475,2)</f>
        <v>0</v>
      </c>
      <c r="O475" s="16"/>
      <c r="P475" s="16">
        <f>ROUND(O475*$I475,2)</f>
        <v>0</v>
      </c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  <c r="BG475" s="17"/>
      <c r="BH475" s="17"/>
      <c r="BI475" s="17"/>
      <c r="BJ475" s="17"/>
      <c r="BK475" s="17"/>
      <c r="BL475" s="17"/>
      <c r="BM475" s="17"/>
      <c r="BN475" s="17"/>
      <c r="BO475" s="17"/>
      <c r="BP475" s="17"/>
      <c r="BQ475" s="17"/>
      <c r="BR475" s="17"/>
      <c r="BS475" s="17"/>
      <c r="BT475" s="17"/>
      <c r="BU475" s="17"/>
      <c r="BV475" s="17"/>
      <c r="BW475" s="17"/>
      <c r="BX475" s="17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7"/>
      <c r="DD475" s="17"/>
      <c r="DE475" s="17"/>
      <c r="DF475" s="17"/>
      <c r="DG475" s="17"/>
      <c r="DH475" s="17"/>
      <c r="DI475" s="17"/>
      <c r="DJ475" s="17"/>
      <c r="DK475" s="17"/>
      <c r="DL475" s="17"/>
      <c r="DM475" s="17"/>
      <c r="DN475" s="17"/>
      <c r="DO475" s="17"/>
      <c r="DP475" s="17"/>
      <c r="DQ475" s="17"/>
      <c r="DR475" s="17"/>
      <c r="DS475" s="17"/>
      <c r="DT475" s="17"/>
      <c r="DU475" s="17"/>
      <c r="DV475" s="17"/>
      <c r="DW475" s="17"/>
      <c r="DX475" s="17"/>
      <c r="DY475" s="17"/>
      <c r="DZ475" s="17"/>
      <c r="EA475" s="17"/>
      <c r="EB475" s="17"/>
      <c r="EC475" s="17"/>
      <c r="ED475" s="17"/>
      <c r="EE475" s="17"/>
      <c r="EF475" s="17"/>
      <c r="EG475" s="17"/>
      <c r="EH475" s="17"/>
      <c r="EI475" s="17"/>
      <c r="EJ475" s="17"/>
      <c r="EK475" s="17"/>
      <c r="EL475" s="17"/>
      <c r="EM475" s="17"/>
      <c r="EN475" s="17"/>
      <c r="EO475" s="17"/>
      <c r="EP475" s="17"/>
      <c r="EQ475" s="17"/>
      <c r="ER475" s="17"/>
      <c r="ES475" s="17"/>
      <c r="ET475" s="17"/>
      <c r="EU475" s="17"/>
      <c r="EV475" s="17"/>
      <c r="EW475" s="17"/>
      <c r="EX475" s="17"/>
      <c r="EY475" s="17"/>
      <c r="EZ475" s="17"/>
      <c r="FA475" s="17"/>
      <c r="FB475" s="17"/>
      <c r="FC475" s="17"/>
      <c r="FD475" s="17"/>
      <c r="FE475" s="17"/>
      <c r="FF475" s="17"/>
      <c r="FG475" s="17"/>
      <c r="FH475" s="17"/>
      <c r="FI475" s="17"/>
      <c r="FJ475" s="17"/>
      <c r="FK475" s="17"/>
      <c r="FL475" s="17"/>
      <c r="FM475" s="17"/>
      <c r="FN475" s="17"/>
      <c r="FO475" s="17"/>
      <c r="FP475" s="17"/>
      <c r="FQ475" s="17"/>
      <c r="FR475" s="17"/>
      <c r="FS475" s="17"/>
      <c r="FT475" s="17"/>
      <c r="FU475" s="17"/>
      <c r="FV475" s="17"/>
      <c r="FW475" s="17"/>
      <c r="FX475" s="17"/>
      <c r="FY475" s="17"/>
      <c r="FZ475" s="17"/>
      <c r="GA475" s="17"/>
      <c r="GB475" s="17"/>
      <c r="GC475" s="17"/>
      <c r="GD475" s="17"/>
      <c r="GE475" s="17"/>
      <c r="GF475" s="17"/>
      <c r="GG475" s="17"/>
      <c r="GH475" s="17"/>
      <c r="GI475" s="17"/>
      <c r="GJ475" s="17"/>
      <c r="GK475" s="17"/>
      <c r="GL475" s="17"/>
      <c r="GM475" s="17"/>
      <c r="GN475" s="17"/>
      <c r="GO475" s="17"/>
      <c r="GP475" s="17"/>
      <c r="GQ475" s="17"/>
      <c r="GR475" s="17"/>
      <c r="GS475" s="17"/>
      <c r="GT475" s="17"/>
      <c r="GU475" s="17"/>
      <c r="GV475" s="17"/>
      <c r="GW475" s="17"/>
      <c r="GX475" s="17"/>
      <c r="GY475" s="17"/>
      <c r="GZ475" s="17"/>
      <c r="HA475" s="17"/>
      <c r="HB475" s="17"/>
      <c r="HC475" s="17"/>
      <c r="HD475" s="17"/>
      <c r="HE475" s="17"/>
      <c r="HF475" s="17"/>
      <c r="HG475" s="17"/>
      <c r="HH475" s="17"/>
      <c r="HI475" s="17"/>
      <c r="HJ475" s="17"/>
      <c r="HK475" s="17"/>
      <c r="HL475" s="17"/>
      <c r="HM475" s="17"/>
      <c r="HN475" s="17"/>
      <c r="HO475" s="17"/>
      <c r="HP475" s="17"/>
      <c r="HQ475" s="17"/>
      <c r="HR475" s="17"/>
      <c r="HS475" s="17"/>
      <c r="HT475" s="17"/>
      <c r="HU475" s="17"/>
    </row>
    <row r="476" spans="2:229" s="18" customFormat="1" x14ac:dyDescent="0.2">
      <c r="B476" s="41"/>
      <c r="C476" s="25" t="s">
        <v>69</v>
      </c>
      <c r="D476" s="26"/>
      <c r="E476" s="27"/>
      <c r="F476" s="26"/>
      <c r="G476" s="26"/>
      <c r="H476" s="26"/>
      <c r="I476" s="26"/>
      <c r="J476" s="113">
        <f>SUBTOTAL(9,J474:J475)</f>
        <v>19954.601599999998</v>
      </c>
      <c r="K476" s="26"/>
      <c r="L476" s="118">
        <f>SUBTOTAL(9,L474:L475)</f>
        <v>0</v>
      </c>
      <c r="M476" s="124"/>
      <c r="N476" s="118">
        <f>SUBTOTAL(9,N474:N475)</f>
        <v>0</v>
      </c>
      <c r="O476" s="26"/>
      <c r="P476" s="118">
        <f>SUBTOTAL(9,P474:P475)</f>
        <v>0</v>
      </c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7"/>
      <c r="BI476" s="17"/>
      <c r="BJ476" s="17"/>
      <c r="BK476" s="17"/>
      <c r="BL476" s="17"/>
      <c r="BM476" s="17"/>
      <c r="BN476" s="17"/>
      <c r="BO476" s="17"/>
      <c r="BP476" s="17"/>
      <c r="BQ476" s="17"/>
      <c r="BR476" s="17"/>
      <c r="BS476" s="17"/>
      <c r="BT476" s="17"/>
      <c r="BU476" s="17"/>
      <c r="BV476" s="17"/>
      <c r="BW476" s="17"/>
      <c r="BX476" s="17"/>
      <c r="BY476" s="17"/>
      <c r="BZ476" s="17"/>
      <c r="CA476" s="17"/>
      <c r="CB476" s="17"/>
      <c r="CC476" s="17"/>
      <c r="CD476" s="17"/>
      <c r="CE476" s="17"/>
      <c r="CF476" s="17"/>
      <c r="CG476" s="17"/>
      <c r="CH476" s="17"/>
      <c r="CI476" s="17"/>
      <c r="CJ476" s="17"/>
      <c r="CK476" s="17"/>
      <c r="CL476" s="17"/>
      <c r="CM476" s="17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7"/>
      <c r="DD476" s="17"/>
      <c r="DE476" s="17"/>
      <c r="DF476" s="17"/>
      <c r="DG476" s="17"/>
      <c r="DH476" s="17"/>
      <c r="DI476" s="17"/>
      <c r="DJ476" s="17"/>
      <c r="DK476" s="17"/>
      <c r="DL476" s="17"/>
      <c r="DM476" s="17"/>
      <c r="DN476" s="17"/>
      <c r="DO476" s="17"/>
      <c r="DP476" s="17"/>
      <c r="DQ476" s="17"/>
      <c r="DR476" s="17"/>
      <c r="DS476" s="17"/>
      <c r="DT476" s="17"/>
      <c r="DU476" s="17"/>
      <c r="DV476" s="17"/>
      <c r="DW476" s="17"/>
      <c r="DX476" s="17"/>
      <c r="DY476" s="17"/>
      <c r="DZ476" s="17"/>
      <c r="EA476" s="17"/>
      <c r="EB476" s="17"/>
      <c r="EC476" s="17"/>
      <c r="ED476" s="17"/>
      <c r="EE476" s="17"/>
      <c r="EF476" s="17"/>
      <c r="EG476" s="17"/>
      <c r="EH476" s="17"/>
      <c r="EI476" s="17"/>
      <c r="EJ476" s="17"/>
      <c r="EK476" s="17"/>
      <c r="EL476" s="17"/>
      <c r="EM476" s="17"/>
      <c r="EN476" s="17"/>
      <c r="EO476" s="17"/>
      <c r="EP476" s="17"/>
      <c r="EQ476" s="17"/>
      <c r="ER476" s="17"/>
      <c r="ES476" s="17"/>
      <c r="ET476" s="17"/>
      <c r="EU476" s="17"/>
      <c r="EV476" s="17"/>
      <c r="EW476" s="17"/>
      <c r="EX476" s="17"/>
      <c r="EY476" s="17"/>
      <c r="EZ476" s="17"/>
      <c r="FA476" s="17"/>
      <c r="FB476" s="17"/>
      <c r="FC476" s="17"/>
      <c r="FD476" s="17"/>
      <c r="FE476" s="17"/>
      <c r="FF476" s="17"/>
      <c r="FG476" s="17"/>
      <c r="FH476" s="17"/>
      <c r="FI476" s="17"/>
      <c r="FJ476" s="17"/>
      <c r="FK476" s="17"/>
      <c r="FL476" s="17"/>
      <c r="FM476" s="17"/>
      <c r="FN476" s="17"/>
      <c r="FO476" s="17"/>
      <c r="FP476" s="17"/>
      <c r="FQ476" s="17"/>
      <c r="FR476" s="17"/>
      <c r="FS476" s="17"/>
      <c r="FT476" s="17"/>
      <c r="FU476" s="17"/>
      <c r="FV476" s="17"/>
      <c r="FW476" s="17"/>
      <c r="FX476" s="17"/>
      <c r="FY476" s="17"/>
      <c r="FZ476" s="17"/>
      <c r="GA476" s="17"/>
      <c r="GB476" s="17"/>
      <c r="GC476" s="17"/>
      <c r="GD476" s="17"/>
      <c r="GE476" s="17"/>
      <c r="GF476" s="17"/>
      <c r="GG476" s="17"/>
      <c r="GH476" s="17"/>
      <c r="GI476" s="17"/>
      <c r="GJ476" s="17"/>
      <c r="GK476" s="17"/>
      <c r="GL476" s="17"/>
      <c r="GM476" s="17"/>
      <c r="GN476" s="17"/>
      <c r="GO476" s="17"/>
      <c r="GP476" s="17"/>
      <c r="GQ476" s="17"/>
      <c r="GR476" s="17"/>
      <c r="GS476" s="17"/>
      <c r="GT476" s="17"/>
      <c r="GU476" s="17"/>
      <c r="GV476" s="17"/>
      <c r="GW476" s="17"/>
      <c r="GX476" s="17"/>
      <c r="GY476" s="17"/>
      <c r="GZ476" s="17"/>
      <c r="HA476" s="17"/>
      <c r="HB476" s="17"/>
      <c r="HC476" s="17"/>
      <c r="HD476" s="17"/>
      <c r="HE476" s="17"/>
      <c r="HF476" s="17"/>
      <c r="HG476" s="17"/>
      <c r="HH476" s="17"/>
      <c r="HI476" s="17"/>
      <c r="HJ476" s="17"/>
      <c r="HK476" s="17"/>
      <c r="HL476" s="17"/>
      <c r="HM476" s="17"/>
      <c r="HN476" s="17"/>
      <c r="HO476" s="17"/>
      <c r="HP476" s="17"/>
      <c r="HQ476" s="17"/>
      <c r="HR476" s="17"/>
      <c r="HS476" s="17"/>
      <c r="HT476" s="17"/>
      <c r="HU476" s="17"/>
    </row>
    <row r="477" spans="2:229" s="18" customFormat="1" x14ac:dyDescent="0.2">
      <c r="B477" s="32" t="s">
        <v>687</v>
      </c>
      <c r="C477" s="28" t="s">
        <v>365</v>
      </c>
      <c r="D477" s="36"/>
      <c r="E477" s="60"/>
      <c r="F477" s="60"/>
      <c r="G477" s="36"/>
      <c r="H477" s="36"/>
      <c r="I477" s="36"/>
      <c r="J477" s="111"/>
      <c r="K477" s="36"/>
      <c r="L477" s="36"/>
      <c r="M477" s="123"/>
      <c r="N477" s="36"/>
      <c r="O477" s="36"/>
      <c r="P477" s="36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7"/>
      <c r="BI477" s="17"/>
      <c r="BJ477" s="17"/>
      <c r="BK477" s="17"/>
      <c r="BL477" s="17"/>
      <c r="BM477" s="17"/>
      <c r="BN477" s="17"/>
      <c r="BO477" s="17"/>
      <c r="BP477" s="17"/>
      <c r="BQ477" s="17"/>
      <c r="BR477" s="17"/>
      <c r="BS477" s="17"/>
      <c r="BT477" s="17"/>
      <c r="BU477" s="17"/>
      <c r="BV477" s="17"/>
      <c r="BW477" s="17"/>
      <c r="BX477" s="17"/>
      <c r="BY477" s="17"/>
      <c r="BZ477" s="17"/>
      <c r="CA477" s="17"/>
      <c r="CB477" s="17"/>
      <c r="CC477" s="17"/>
      <c r="CD477" s="17"/>
      <c r="CE477" s="17"/>
      <c r="CF477" s="17"/>
      <c r="CG477" s="17"/>
      <c r="CH477" s="17"/>
      <c r="CI477" s="17"/>
      <c r="CJ477" s="17"/>
      <c r="CK477" s="17"/>
      <c r="CL477" s="17"/>
      <c r="CM477" s="17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7"/>
      <c r="DD477" s="17"/>
      <c r="DE477" s="17"/>
      <c r="DF477" s="17"/>
      <c r="DG477" s="17"/>
      <c r="DH477" s="17"/>
      <c r="DI477" s="17"/>
      <c r="DJ477" s="17"/>
      <c r="DK477" s="17"/>
      <c r="DL477" s="17"/>
      <c r="DM477" s="17"/>
      <c r="DN477" s="17"/>
      <c r="DO477" s="17"/>
      <c r="DP477" s="17"/>
      <c r="DQ477" s="17"/>
      <c r="DR477" s="17"/>
      <c r="DS477" s="17"/>
      <c r="DT477" s="17"/>
      <c r="DU477" s="17"/>
      <c r="DV477" s="17"/>
      <c r="DW477" s="17"/>
      <c r="DX477" s="17"/>
      <c r="DY477" s="17"/>
      <c r="DZ477" s="17"/>
      <c r="EA477" s="17"/>
      <c r="EB477" s="17"/>
      <c r="EC477" s="17"/>
      <c r="ED477" s="17"/>
      <c r="EE477" s="17"/>
      <c r="EF477" s="17"/>
      <c r="EG477" s="17"/>
      <c r="EH477" s="17"/>
      <c r="EI477" s="17"/>
      <c r="EJ477" s="17"/>
      <c r="EK477" s="17"/>
      <c r="EL477" s="17"/>
      <c r="EM477" s="17"/>
      <c r="EN477" s="17"/>
      <c r="EO477" s="17"/>
      <c r="EP477" s="17"/>
      <c r="EQ477" s="17"/>
      <c r="ER477" s="17"/>
      <c r="ES477" s="17"/>
      <c r="ET477" s="17"/>
      <c r="EU477" s="17"/>
      <c r="EV477" s="17"/>
      <c r="EW477" s="17"/>
      <c r="EX477" s="17"/>
      <c r="EY477" s="17"/>
      <c r="EZ477" s="17"/>
      <c r="FA477" s="17"/>
      <c r="FB477" s="17"/>
      <c r="FC477" s="17"/>
      <c r="FD477" s="17"/>
      <c r="FE477" s="17"/>
      <c r="FF477" s="17"/>
      <c r="FG477" s="17"/>
      <c r="FH477" s="17"/>
      <c r="FI477" s="17"/>
      <c r="FJ477" s="17"/>
      <c r="FK477" s="17"/>
      <c r="FL477" s="17"/>
      <c r="FM477" s="17"/>
      <c r="FN477" s="17"/>
      <c r="FO477" s="17"/>
      <c r="FP477" s="17"/>
      <c r="FQ477" s="17"/>
      <c r="FR477" s="17"/>
      <c r="FS477" s="17"/>
      <c r="FT477" s="17"/>
      <c r="FU477" s="17"/>
      <c r="FV477" s="17"/>
      <c r="FW477" s="17"/>
      <c r="FX477" s="17"/>
      <c r="FY477" s="17"/>
      <c r="FZ477" s="17"/>
      <c r="GA477" s="17"/>
      <c r="GB477" s="17"/>
      <c r="GC477" s="17"/>
      <c r="GD477" s="17"/>
      <c r="GE477" s="17"/>
      <c r="GF477" s="17"/>
      <c r="GG477" s="17"/>
      <c r="GH477" s="17"/>
      <c r="GI477" s="17"/>
      <c r="GJ477" s="17"/>
      <c r="GK477" s="17"/>
      <c r="GL477" s="17"/>
      <c r="GM477" s="17"/>
      <c r="GN477" s="17"/>
      <c r="GO477" s="17"/>
      <c r="GP477" s="17"/>
      <c r="GQ477" s="17"/>
      <c r="GR477" s="17"/>
      <c r="GS477" s="17"/>
      <c r="GT477" s="17"/>
      <c r="GU477" s="17"/>
      <c r="GV477" s="17"/>
      <c r="GW477" s="17"/>
      <c r="GX477" s="17"/>
      <c r="GY477" s="17"/>
      <c r="GZ477" s="17"/>
      <c r="HA477" s="17"/>
      <c r="HB477" s="17"/>
      <c r="HC477" s="17"/>
      <c r="HD477" s="17"/>
      <c r="HE477" s="17"/>
      <c r="HF477" s="17"/>
      <c r="HG477" s="17"/>
      <c r="HH477" s="17"/>
      <c r="HI477" s="17"/>
      <c r="HJ477" s="17"/>
      <c r="HK477" s="17"/>
      <c r="HL477" s="17"/>
      <c r="HM477" s="17"/>
      <c r="HN477" s="17"/>
      <c r="HO477" s="17"/>
      <c r="HP477" s="17"/>
      <c r="HQ477" s="17"/>
      <c r="HR477" s="17"/>
      <c r="HS477" s="17"/>
      <c r="HT477" s="17"/>
      <c r="HU477" s="17"/>
    </row>
    <row r="478" spans="2:229" s="18" customFormat="1" ht="22.5" x14ac:dyDescent="0.2">
      <c r="B478" s="49" t="s">
        <v>1064</v>
      </c>
      <c r="C478" s="24" t="s">
        <v>563</v>
      </c>
      <c r="D478" s="52" t="s">
        <v>5</v>
      </c>
      <c r="E478" s="50">
        <v>1.68</v>
      </c>
      <c r="F478" s="87" t="s">
        <v>29</v>
      </c>
      <c r="G478" s="66" t="s">
        <v>208</v>
      </c>
      <c r="H478" s="30">
        <v>85005</v>
      </c>
      <c r="I478" s="16">
        <v>350.42</v>
      </c>
      <c r="J478" s="112">
        <f>I478*E478</f>
        <v>588.7056</v>
      </c>
      <c r="K478" s="16"/>
      <c r="L478" s="16">
        <f>ROUND(K478*$I478,2)</f>
        <v>0</v>
      </c>
      <c r="M478" s="122"/>
      <c r="N478" s="16">
        <f>ROUND(M478*$I478,2)</f>
        <v>0</v>
      </c>
      <c r="O478" s="16"/>
      <c r="P478" s="16">
        <f>ROUND(O478*$I478,2)</f>
        <v>0</v>
      </c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7"/>
      <c r="BI478" s="17"/>
      <c r="BJ478" s="17"/>
      <c r="BK478" s="17"/>
      <c r="BL478" s="17"/>
      <c r="BM478" s="17"/>
      <c r="BN478" s="17"/>
      <c r="BO478" s="17"/>
      <c r="BP478" s="17"/>
      <c r="BQ478" s="17"/>
      <c r="BR478" s="17"/>
      <c r="BS478" s="17"/>
      <c r="BT478" s="17"/>
      <c r="BU478" s="17"/>
      <c r="BV478" s="17"/>
      <c r="BW478" s="17"/>
      <c r="BX478" s="17"/>
      <c r="BY478" s="17"/>
      <c r="BZ478" s="17"/>
      <c r="CA478" s="17"/>
      <c r="CB478" s="17"/>
      <c r="CC478" s="17"/>
      <c r="CD478" s="17"/>
      <c r="CE478" s="17"/>
      <c r="CF478" s="17"/>
      <c r="CG478" s="17"/>
      <c r="CH478" s="17"/>
      <c r="CI478" s="17"/>
      <c r="CJ478" s="17"/>
      <c r="CK478" s="17"/>
      <c r="CL478" s="17"/>
      <c r="CM478" s="17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7"/>
      <c r="DD478" s="17"/>
      <c r="DE478" s="17"/>
      <c r="DF478" s="17"/>
      <c r="DG478" s="17"/>
      <c r="DH478" s="17"/>
      <c r="DI478" s="17"/>
      <c r="DJ478" s="17"/>
      <c r="DK478" s="17"/>
      <c r="DL478" s="17"/>
      <c r="DM478" s="17"/>
      <c r="DN478" s="17"/>
      <c r="DO478" s="17"/>
      <c r="DP478" s="17"/>
      <c r="DQ478" s="17"/>
      <c r="DR478" s="17"/>
      <c r="DS478" s="17"/>
      <c r="DT478" s="17"/>
      <c r="DU478" s="17"/>
      <c r="DV478" s="17"/>
      <c r="DW478" s="17"/>
      <c r="DX478" s="17"/>
      <c r="DY478" s="17"/>
      <c r="DZ478" s="17"/>
      <c r="EA478" s="17"/>
      <c r="EB478" s="17"/>
      <c r="EC478" s="17"/>
      <c r="ED478" s="17"/>
      <c r="EE478" s="17"/>
      <c r="EF478" s="17"/>
      <c r="EG478" s="17"/>
      <c r="EH478" s="17"/>
      <c r="EI478" s="17"/>
      <c r="EJ478" s="17"/>
      <c r="EK478" s="17"/>
      <c r="EL478" s="17"/>
      <c r="EM478" s="17"/>
      <c r="EN478" s="17"/>
      <c r="EO478" s="17"/>
      <c r="EP478" s="17"/>
      <c r="EQ478" s="17"/>
      <c r="ER478" s="17"/>
      <c r="ES478" s="17"/>
      <c r="ET478" s="17"/>
      <c r="EU478" s="17"/>
      <c r="EV478" s="17"/>
      <c r="EW478" s="17"/>
      <c r="EX478" s="17"/>
      <c r="EY478" s="17"/>
      <c r="EZ478" s="17"/>
      <c r="FA478" s="17"/>
      <c r="FB478" s="17"/>
      <c r="FC478" s="17"/>
      <c r="FD478" s="17"/>
      <c r="FE478" s="17"/>
      <c r="FF478" s="17"/>
      <c r="FG478" s="17"/>
      <c r="FH478" s="17"/>
      <c r="FI478" s="17"/>
      <c r="FJ478" s="17"/>
      <c r="FK478" s="17"/>
      <c r="FL478" s="17"/>
      <c r="FM478" s="17"/>
      <c r="FN478" s="17"/>
      <c r="FO478" s="17"/>
      <c r="FP478" s="17"/>
      <c r="FQ478" s="17"/>
      <c r="FR478" s="17"/>
      <c r="FS478" s="17"/>
      <c r="FT478" s="17"/>
      <c r="FU478" s="17"/>
      <c r="FV478" s="17"/>
      <c r="FW478" s="17"/>
      <c r="FX478" s="17"/>
      <c r="FY478" s="17"/>
      <c r="FZ478" s="17"/>
      <c r="GA478" s="17"/>
      <c r="GB478" s="17"/>
      <c r="GC478" s="17"/>
      <c r="GD478" s="17"/>
      <c r="GE478" s="17"/>
      <c r="GF478" s="17"/>
      <c r="GG478" s="17"/>
      <c r="GH478" s="17"/>
      <c r="GI478" s="17"/>
      <c r="GJ478" s="17"/>
      <c r="GK478" s="17"/>
      <c r="GL478" s="17"/>
      <c r="GM478" s="17"/>
      <c r="GN478" s="17"/>
      <c r="GO478" s="17"/>
      <c r="GP478" s="17"/>
      <c r="GQ478" s="17"/>
      <c r="GR478" s="17"/>
      <c r="GS478" s="17"/>
      <c r="GT478" s="17"/>
      <c r="GU478" s="17"/>
      <c r="GV478" s="17"/>
      <c r="GW478" s="17"/>
      <c r="GX478" s="17"/>
      <c r="GY478" s="17"/>
      <c r="GZ478" s="17"/>
      <c r="HA478" s="17"/>
      <c r="HB478" s="17"/>
      <c r="HC478" s="17"/>
      <c r="HD478" s="17"/>
      <c r="HE478" s="17"/>
      <c r="HF478" s="17"/>
      <c r="HG478" s="17"/>
      <c r="HH478" s="17"/>
      <c r="HI478" s="17"/>
      <c r="HJ478" s="17"/>
      <c r="HK478" s="17"/>
      <c r="HL478" s="17"/>
      <c r="HM478" s="17"/>
      <c r="HN478" s="17"/>
      <c r="HO478" s="17"/>
      <c r="HP478" s="17"/>
      <c r="HQ478" s="17"/>
      <c r="HR478" s="17"/>
      <c r="HS478" s="17"/>
      <c r="HT478" s="17"/>
      <c r="HU478" s="17"/>
    </row>
    <row r="479" spans="2:229" s="18" customFormat="1" x14ac:dyDescent="0.2">
      <c r="B479" s="41"/>
      <c r="C479" s="25" t="s">
        <v>69</v>
      </c>
      <c r="D479" s="26"/>
      <c r="E479" s="27"/>
      <c r="F479" s="26"/>
      <c r="G479" s="26"/>
      <c r="H479" s="26"/>
      <c r="I479" s="26"/>
      <c r="J479" s="113">
        <f>SUBTOTAL(9,J478)</f>
        <v>588.7056</v>
      </c>
      <c r="K479" s="26"/>
      <c r="L479" s="118">
        <f>SUBTOTAL(9,L478)</f>
        <v>0</v>
      </c>
      <c r="M479" s="124"/>
      <c r="N479" s="118">
        <f>SUBTOTAL(9,N478)</f>
        <v>0</v>
      </c>
      <c r="O479" s="26"/>
      <c r="P479" s="118">
        <f>SUBTOTAL(9,P478)</f>
        <v>0</v>
      </c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  <c r="AU479" s="17"/>
      <c r="AV479" s="17"/>
      <c r="AW479" s="17"/>
      <c r="AX479" s="17"/>
      <c r="AY479" s="17"/>
      <c r="AZ479" s="17"/>
      <c r="BA479" s="17"/>
      <c r="BB479" s="17"/>
      <c r="BC479" s="17"/>
      <c r="BD479" s="17"/>
      <c r="BE479" s="17"/>
      <c r="BF479" s="17"/>
      <c r="BG479" s="17"/>
      <c r="BH479" s="17"/>
      <c r="BI479" s="17"/>
      <c r="BJ479" s="17"/>
      <c r="BK479" s="17"/>
      <c r="BL479" s="17"/>
      <c r="BM479" s="17"/>
      <c r="BN479" s="17"/>
      <c r="BO479" s="17"/>
      <c r="BP479" s="17"/>
      <c r="BQ479" s="17"/>
      <c r="BR479" s="17"/>
      <c r="BS479" s="17"/>
      <c r="BT479" s="17"/>
      <c r="BU479" s="17"/>
      <c r="BV479" s="17"/>
      <c r="BW479" s="17"/>
      <c r="BX479" s="17"/>
      <c r="BY479" s="17"/>
      <c r="BZ479" s="17"/>
      <c r="CA479" s="17"/>
      <c r="CB479" s="17"/>
      <c r="CC479" s="17"/>
      <c r="CD479" s="17"/>
      <c r="CE479" s="17"/>
      <c r="CF479" s="17"/>
      <c r="CG479" s="17"/>
      <c r="CH479" s="17"/>
      <c r="CI479" s="17"/>
      <c r="CJ479" s="17"/>
      <c r="CK479" s="17"/>
      <c r="CL479" s="17"/>
      <c r="CM479" s="17"/>
      <c r="CN479" s="17"/>
      <c r="CO479" s="17"/>
      <c r="CP479" s="17"/>
      <c r="CQ479" s="17"/>
      <c r="CR479" s="17"/>
      <c r="CS479" s="17"/>
      <c r="CT479" s="17"/>
      <c r="CU479" s="17"/>
      <c r="CV479" s="17"/>
      <c r="CW479" s="17"/>
      <c r="CX479" s="17"/>
      <c r="CY479" s="17"/>
      <c r="CZ479" s="17"/>
      <c r="DA479" s="17"/>
      <c r="DB479" s="17"/>
      <c r="DC479" s="17"/>
      <c r="DD479" s="17"/>
      <c r="DE479" s="17"/>
      <c r="DF479" s="17"/>
      <c r="DG479" s="17"/>
      <c r="DH479" s="17"/>
      <c r="DI479" s="17"/>
      <c r="DJ479" s="17"/>
      <c r="DK479" s="17"/>
      <c r="DL479" s="17"/>
      <c r="DM479" s="17"/>
      <c r="DN479" s="17"/>
      <c r="DO479" s="17"/>
      <c r="DP479" s="17"/>
      <c r="DQ479" s="17"/>
      <c r="DR479" s="17"/>
      <c r="DS479" s="17"/>
      <c r="DT479" s="17"/>
      <c r="DU479" s="17"/>
      <c r="DV479" s="17"/>
      <c r="DW479" s="17"/>
      <c r="DX479" s="17"/>
      <c r="DY479" s="17"/>
      <c r="DZ479" s="17"/>
      <c r="EA479" s="17"/>
      <c r="EB479" s="17"/>
      <c r="EC479" s="17"/>
      <c r="ED479" s="17"/>
      <c r="EE479" s="17"/>
      <c r="EF479" s="17"/>
      <c r="EG479" s="17"/>
      <c r="EH479" s="17"/>
      <c r="EI479" s="17"/>
      <c r="EJ479" s="17"/>
      <c r="EK479" s="17"/>
      <c r="EL479" s="17"/>
      <c r="EM479" s="17"/>
      <c r="EN479" s="17"/>
      <c r="EO479" s="17"/>
      <c r="EP479" s="17"/>
      <c r="EQ479" s="17"/>
      <c r="ER479" s="17"/>
      <c r="ES479" s="17"/>
      <c r="ET479" s="17"/>
      <c r="EU479" s="17"/>
      <c r="EV479" s="17"/>
      <c r="EW479" s="17"/>
      <c r="EX479" s="17"/>
      <c r="EY479" s="17"/>
      <c r="EZ479" s="17"/>
      <c r="FA479" s="17"/>
      <c r="FB479" s="17"/>
      <c r="FC479" s="17"/>
      <c r="FD479" s="17"/>
      <c r="FE479" s="17"/>
      <c r="FF479" s="17"/>
      <c r="FG479" s="17"/>
      <c r="FH479" s="17"/>
      <c r="FI479" s="17"/>
      <c r="FJ479" s="17"/>
      <c r="FK479" s="17"/>
      <c r="FL479" s="17"/>
      <c r="FM479" s="17"/>
      <c r="FN479" s="17"/>
      <c r="FO479" s="17"/>
      <c r="FP479" s="17"/>
      <c r="FQ479" s="17"/>
      <c r="FR479" s="17"/>
      <c r="FS479" s="17"/>
      <c r="FT479" s="17"/>
      <c r="FU479" s="17"/>
      <c r="FV479" s="17"/>
      <c r="FW479" s="17"/>
      <c r="FX479" s="17"/>
      <c r="FY479" s="17"/>
      <c r="FZ479" s="17"/>
      <c r="GA479" s="17"/>
      <c r="GB479" s="17"/>
      <c r="GC479" s="17"/>
      <c r="GD479" s="17"/>
      <c r="GE479" s="17"/>
      <c r="GF479" s="17"/>
      <c r="GG479" s="17"/>
      <c r="GH479" s="17"/>
      <c r="GI479" s="17"/>
      <c r="GJ479" s="17"/>
      <c r="GK479" s="17"/>
      <c r="GL479" s="17"/>
      <c r="GM479" s="17"/>
      <c r="GN479" s="17"/>
      <c r="GO479" s="17"/>
      <c r="GP479" s="17"/>
      <c r="GQ479" s="17"/>
      <c r="GR479" s="17"/>
      <c r="GS479" s="17"/>
      <c r="GT479" s="17"/>
      <c r="GU479" s="17"/>
      <c r="GV479" s="17"/>
      <c r="GW479" s="17"/>
      <c r="GX479" s="17"/>
      <c r="GY479" s="17"/>
      <c r="GZ479" s="17"/>
      <c r="HA479" s="17"/>
      <c r="HB479" s="17"/>
      <c r="HC479" s="17"/>
      <c r="HD479" s="17"/>
      <c r="HE479" s="17"/>
      <c r="HF479" s="17"/>
      <c r="HG479" s="17"/>
      <c r="HH479" s="17"/>
      <c r="HI479" s="17"/>
      <c r="HJ479" s="17"/>
      <c r="HK479" s="17"/>
      <c r="HL479" s="17"/>
      <c r="HM479" s="17"/>
      <c r="HN479" s="17"/>
      <c r="HO479" s="17"/>
      <c r="HP479" s="17"/>
      <c r="HQ479" s="17"/>
      <c r="HR479" s="17"/>
      <c r="HS479" s="17"/>
      <c r="HT479" s="17"/>
      <c r="HU479" s="17"/>
    </row>
    <row r="480" spans="2:229" ht="36" customHeight="1" x14ac:dyDescent="0.2">
      <c r="B480" s="32">
        <v>18</v>
      </c>
      <c r="C480" s="28" t="s">
        <v>896</v>
      </c>
      <c r="D480" s="36"/>
      <c r="E480" s="36"/>
      <c r="F480" s="36"/>
      <c r="G480" s="36"/>
      <c r="H480" s="36"/>
      <c r="I480" s="36"/>
      <c r="J480" s="135">
        <f>J485</f>
        <v>116872.00900000001</v>
      </c>
      <c r="K480" s="36"/>
      <c r="L480" s="36"/>
      <c r="M480" s="123"/>
      <c r="N480" s="36"/>
      <c r="O480" s="36"/>
      <c r="P480" s="36"/>
    </row>
    <row r="481" spans="2:229" s="18" customFormat="1" ht="24.75" customHeight="1" x14ac:dyDescent="0.2">
      <c r="B481" s="67" t="s">
        <v>681</v>
      </c>
      <c r="C481" s="7" t="s">
        <v>1101</v>
      </c>
      <c r="D481" s="66" t="s">
        <v>5</v>
      </c>
      <c r="E481" s="66">
        <v>250</v>
      </c>
      <c r="F481" s="66" t="s">
        <v>29</v>
      </c>
      <c r="G481" s="66" t="s">
        <v>22</v>
      </c>
      <c r="H481" s="15" t="s">
        <v>1102</v>
      </c>
      <c r="I481" s="16">
        <v>233.71</v>
      </c>
      <c r="J481" s="112">
        <f>I481*E481</f>
        <v>58427.5</v>
      </c>
      <c r="K481" s="16"/>
      <c r="L481" s="16">
        <f>ROUND(K481*$I481,2)</f>
        <v>0</v>
      </c>
      <c r="M481" s="122"/>
      <c r="N481" s="16">
        <f>ROUND(M481*$I481,2)</f>
        <v>0</v>
      </c>
      <c r="O481" s="16"/>
      <c r="P481" s="16">
        <f>ROUND(O481*$I481,2)</f>
        <v>0</v>
      </c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7"/>
      <c r="BI481" s="17"/>
      <c r="BJ481" s="17"/>
      <c r="BK481" s="17"/>
      <c r="BL481" s="17"/>
      <c r="BM481" s="17"/>
      <c r="BN481" s="17"/>
      <c r="BO481" s="17"/>
      <c r="BP481" s="17"/>
      <c r="BQ481" s="17"/>
      <c r="BR481" s="17"/>
      <c r="BS481" s="17"/>
      <c r="BT481" s="17"/>
      <c r="BU481" s="17"/>
      <c r="BV481" s="17"/>
      <c r="BW481" s="17"/>
      <c r="BX481" s="17"/>
      <c r="BY481" s="17"/>
      <c r="BZ481" s="17"/>
      <c r="CA481" s="17"/>
      <c r="CB481" s="17"/>
      <c r="CC481" s="17"/>
      <c r="CD481" s="17"/>
      <c r="CE481" s="17"/>
      <c r="CF481" s="17"/>
      <c r="CG481" s="17"/>
      <c r="CH481" s="17"/>
      <c r="CI481" s="17"/>
      <c r="CJ481" s="17"/>
      <c r="CK481" s="17"/>
      <c r="CL481" s="17"/>
      <c r="CM481" s="17"/>
      <c r="CN481" s="17"/>
      <c r="CO481" s="17"/>
      <c r="CP481" s="17"/>
      <c r="CQ481" s="17"/>
      <c r="CR481" s="17"/>
      <c r="CS481" s="17"/>
      <c r="CT481" s="17"/>
      <c r="CU481" s="17"/>
      <c r="CV481" s="17"/>
      <c r="CW481" s="17"/>
      <c r="CX481" s="17"/>
      <c r="CY481" s="17"/>
      <c r="CZ481" s="17"/>
      <c r="DA481" s="17"/>
      <c r="DB481" s="17"/>
      <c r="DC481" s="17"/>
      <c r="DD481" s="17"/>
      <c r="DE481" s="17"/>
      <c r="DF481" s="17"/>
      <c r="DG481" s="17"/>
      <c r="DH481" s="17"/>
      <c r="DI481" s="17"/>
      <c r="DJ481" s="17"/>
      <c r="DK481" s="17"/>
      <c r="DL481" s="17"/>
      <c r="DM481" s="17"/>
      <c r="DN481" s="17"/>
      <c r="DO481" s="17"/>
      <c r="DP481" s="17"/>
      <c r="DQ481" s="17"/>
      <c r="DR481" s="17"/>
      <c r="DS481" s="17"/>
      <c r="DT481" s="17"/>
      <c r="DU481" s="17"/>
      <c r="DV481" s="17"/>
      <c r="DW481" s="17"/>
      <c r="DX481" s="17"/>
      <c r="DY481" s="17"/>
      <c r="DZ481" s="17"/>
      <c r="EA481" s="17"/>
      <c r="EB481" s="17"/>
      <c r="EC481" s="17"/>
      <c r="ED481" s="17"/>
      <c r="EE481" s="17"/>
      <c r="EF481" s="17"/>
      <c r="EG481" s="17"/>
      <c r="EH481" s="17"/>
      <c r="EI481" s="17"/>
      <c r="EJ481" s="17"/>
      <c r="EK481" s="17"/>
      <c r="EL481" s="17"/>
      <c r="EM481" s="17"/>
      <c r="EN481" s="17"/>
      <c r="EO481" s="17"/>
      <c r="EP481" s="17"/>
      <c r="EQ481" s="17"/>
      <c r="ER481" s="17"/>
      <c r="ES481" s="17"/>
      <c r="ET481" s="17"/>
      <c r="EU481" s="17"/>
      <c r="EV481" s="17"/>
      <c r="EW481" s="17"/>
      <c r="EX481" s="17"/>
      <c r="EY481" s="17"/>
      <c r="EZ481" s="17"/>
      <c r="FA481" s="17"/>
      <c r="FB481" s="17"/>
      <c r="FC481" s="17"/>
      <c r="FD481" s="17"/>
      <c r="FE481" s="17"/>
      <c r="FF481" s="17"/>
      <c r="FG481" s="17"/>
      <c r="FH481" s="17"/>
      <c r="FI481" s="17"/>
      <c r="FJ481" s="17"/>
      <c r="FK481" s="17"/>
      <c r="FL481" s="17"/>
      <c r="FM481" s="17"/>
      <c r="FN481" s="17"/>
      <c r="FO481" s="17"/>
      <c r="FP481" s="17"/>
      <c r="FQ481" s="17"/>
      <c r="FR481" s="17"/>
      <c r="FS481" s="17"/>
      <c r="FT481" s="17"/>
      <c r="FU481" s="17"/>
      <c r="FV481" s="17"/>
      <c r="FW481" s="17"/>
      <c r="FX481" s="17"/>
      <c r="FY481" s="17"/>
      <c r="FZ481" s="17"/>
      <c r="GA481" s="17"/>
      <c r="GB481" s="17"/>
      <c r="GC481" s="17"/>
      <c r="GD481" s="17"/>
      <c r="GE481" s="17"/>
      <c r="GF481" s="17"/>
      <c r="GG481" s="17"/>
      <c r="GH481" s="17"/>
      <c r="GI481" s="17"/>
      <c r="GJ481" s="17"/>
      <c r="GK481" s="17"/>
      <c r="GL481" s="17"/>
      <c r="GM481" s="17"/>
      <c r="GN481" s="17"/>
      <c r="GO481" s="17"/>
      <c r="GP481" s="17"/>
      <c r="GQ481" s="17"/>
      <c r="GR481" s="17"/>
      <c r="GS481" s="17"/>
      <c r="GT481" s="17"/>
      <c r="GU481" s="17"/>
      <c r="GV481" s="17"/>
      <c r="GW481" s="17"/>
      <c r="GX481" s="17"/>
      <c r="GY481" s="17"/>
      <c r="GZ481" s="17"/>
      <c r="HA481" s="17"/>
      <c r="HB481" s="17"/>
      <c r="HC481" s="17"/>
      <c r="HD481" s="17"/>
      <c r="HE481" s="17"/>
      <c r="HF481" s="17"/>
      <c r="HG481" s="17"/>
      <c r="HH481" s="17"/>
      <c r="HI481" s="17"/>
      <c r="HJ481" s="17"/>
      <c r="HK481" s="17"/>
      <c r="HL481" s="17"/>
      <c r="HM481" s="17"/>
      <c r="HN481" s="17"/>
      <c r="HO481" s="17"/>
      <c r="HP481" s="17"/>
      <c r="HQ481" s="17"/>
      <c r="HR481" s="17"/>
      <c r="HS481" s="17"/>
      <c r="HT481" s="17"/>
      <c r="HU481" s="17"/>
    </row>
    <row r="482" spans="2:229" ht="33.75" x14ac:dyDescent="0.2">
      <c r="B482" s="92" t="s">
        <v>890</v>
      </c>
      <c r="C482" s="7" t="s">
        <v>899</v>
      </c>
      <c r="D482" s="91" t="s">
        <v>5</v>
      </c>
      <c r="E482" s="91">
        <v>3.9</v>
      </c>
      <c r="F482" s="91" t="s">
        <v>2</v>
      </c>
      <c r="G482" s="91" t="s">
        <v>22</v>
      </c>
      <c r="H482" s="15" t="s">
        <v>897</v>
      </c>
      <c r="I482" s="16">
        <v>1591.51</v>
      </c>
      <c r="J482" s="112">
        <f>I482*E482</f>
        <v>6206.8890000000001</v>
      </c>
      <c r="K482" s="16"/>
      <c r="L482" s="16">
        <f>ROUND(K482*$I482,2)</f>
        <v>0</v>
      </c>
      <c r="M482" s="122"/>
      <c r="N482" s="16">
        <f>ROUND(M482*$I482,2)</f>
        <v>0</v>
      </c>
      <c r="O482" s="16"/>
      <c r="P482" s="16">
        <f>ROUND(O482*$I482,2)</f>
        <v>0</v>
      </c>
    </row>
    <row r="483" spans="2:229" ht="27" customHeight="1" x14ac:dyDescent="0.2">
      <c r="B483" s="67" t="s">
        <v>891</v>
      </c>
      <c r="C483" s="7" t="s">
        <v>898</v>
      </c>
      <c r="D483" s="66" t="s">
        <v>5</v>
      </c>
      <c r="E483" s="88">
        <v>596</v>
      </c>
      <c r="F483" s="66" t="s">
        <v>29</v>
      </c>
      <c r="G483" s="54" t="s">
        <v>22</v>
      </c>
      <c r="H483" s="15" t="s">
        <v>1138</v>
      </c>
      <c r="I483" s="16">
        <v>44.72</v>
      </c>
      <c r="J483" s="112">
        <f>I483*E483</f>
        <v>26653.119999999999</v>
      </c>
      <c r="K483" s="16"/>
      <c r="L483" s="16">
        <f>ROUND(K483*$I483,2)</f>
        <v>0</v>
      </c>
      <c r="M483" s="122"/>
      <c r="N483" s="16">
        <f>ROUND(M483*$I483,2)</f>
        <v>0</v>
      </c>
      <c r="O483" s="16"/>
      <c r="P483" s="16">
        <f>ROUND(O483*$I483,2)</f>
        <v>0</v>
      </c>
    </row>
    <row r="484" spans="2:229" ht="56.25" x14ac:dyDescent="0.2">
      <c r="B484" s="92" t="s">
        <v>892</v>
      </c>
      <c r="C484" s="7" t="s">
        <v>900</v>
      </c>
      <c r="D484" s="91" t="s">
        <v>5</v>
      </c>
      <c r="E484" s="91">
        <v>50</v>
      </c>
      <c r="F484" s="91" t="s">
        <v>2</v>
      </c>
      <c r="G484" s="91" t="s">
        <v>22</v>
      </c>
      <c r="H484" s="15" t="s">
        <v>556</v>
      </c>
      <c r="I484" s="16">
        <v>511.69</v>
      </c>
      <c r="J484" s="112">
        <f>I484*E484</f>
        <v>25584.5</v>
      </c>
      <c r="K484" s="16"/>
      <c r="L484" s="16">
        <f>ROUND(K484*$I484,2)</f>
        <v>0</v>
      </c>
      <c r="M484" s="122"/>
      <c r="N484" s="16">
        <f>ROUND(M484*$I484,2)</f>
        <v>0</v>
      </c>
      <c r="O484" s="16"/>
      <c r="P484" s="16">
        <f>ROUND(O484*$I484,2)</f>
        <v>0</v>
      </c>
    </row>
    <row r="485" spans="2:229" x14ac:dyDescent="0.2">
      <c r="B485" s="67"/>
      <c r="C485" s="25" t="s">
        <v>69</v>
      </c>
      <c r="D485" s="66"/>
      <c r="E485" s="66"/>
      <c r="F485" s="66"/>
      <c r="G485" s="66"/>
      <c r="H485" s="15"/>
      <c r="I485" s="66"/>
      <c r="J485" s="113">
        <f>SUBTOTAL(9,J481:J484)</f>
        <v>116872.00900000001</v>
      </c>
      <c r="K485" s="109"/>
      <c r="L485" s="118">
        <f>SUBTOTAL(9,L481:L484)</f>
        <v>0</v>
      </c>
      <c r="M485" s="125"/>
      <c r="N485" s="118">
        <f>SUBTOTAL(9,N481:N484)</f>
        <v>0</v>
      </c>
      <c r="O485" s="109"/>
      <c r="P485" s="118">
        <f>SUBTOTAL(9,P481:P484)</f>
        <v>0</v>
      </c>
    </row>
    <row r="486" spans="2:229" x14ac:dyDescent="0.2">
      <c r="B486" s="32">
        <v>19</v>
      </c>
      <c r="C486" s="28" t="s">
        <v>621</v>
      </c>
      <c r="D486" s="36"/>
      <c r="E486" s="36"/>
      <c r="F486" s="36"/>
      <c r="G486" s="36"/>
      <c r="H486" s="36"/>
      <c r="I486" s="36"/>
      <c r="J486" s="135">
        <f>J492</f>
        <v>22514</v>
      </c>
      <c r="K486" s="36"/>
      <c r="L486" s="36"/>
      <c r="M486" s="123"/>
      <c r="N486" s="36"/>
      <c r="O486" s="36"/>
      <c r="P486" s="36"/>
    </row>
    <row r="487" spans="2:229" s="18" customFormat="1" ht="33.75" x14ac:dyDescent="0.2">
      <c r="B487" s="40" t="s">
        <v>682</v>
      </c>
      <c r="C487" s="24" t="s">
        <v>856</v>
      </c>
      <c r="D487" s="87" t="s">
        <v>5</v>
      </c>
      <c r="E487" s="23">
        <v>100</v>
      </c>
      <c r="F487" s="23" t="s">
        <v>29</v>
      </c>
      <c r="G487" s="87" t="s">
        <v>22</v>
      </c>
      <c r="H487" s="15" t="s">
        <v>857</v>
      </c>
      <c r="I487" s="16">
        <v>130.68</v>
      </c>
      <c r="J487" s="112">
        <f>I487*E487</f>
        <v>13068</v>
      </c>
      <c r="K487" s="16"/>
      <c r="L487" s="16">
        <f>ROUND(K487*$I487,2)</f>
        <v>0</v>
      </c>
      <c r="M487" s="122"/>
      <c r="N487" s="16">
        <f>ROUND(M487*$I487,2)</f>
        <v>0</v>
      </c>
      <c r="O487" s="16"/>
      <c r="P487" s="16">
        <f>ROUND(O487*$I487,2)</f>
        <v>0</v>
      </c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7"/>
      <c r="BQ487" s="17"/>
      <c r="BR487" s="17"/>
      <c r="BS487" s="17"/>
      <c r="BT487" s="17"/>
      <c r="BU487" s="17"/>
      <c r="BV487" s="17"/>
      <c r="BW487" s="17"/>
      <c r="BX487" s="17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  <c r="DP487" s="17"/>
      <c r="DQ487" s="17"/>
      <c r="DR487" s="17"/>
      <c r="DS487" s="17"/>
      <c r="DT487" s="17"/>
      <c r="DU487" s="17"/>
      <c r="DV487" s="17"/>
      <c r="DW487" s="17"/>
      <c r="DX487" s="17"/>
      <c r="DY487" s="17"/>
      <c r="DZ487" s="17"/>
      <c r="EA487" s="17"/>
      <c r="EB487" s="17"/>
      <c r="EC487" s="17"/>
      <c r="ED487" s="17"/>
      <c r="EE487" s="17"/>
      <c r="EF487" s="17"/>
      <c r="EG487" s="17"/>
      <c r="EH487" s="17"/>
      <c r="EI487" s="17"/>
      <c r="EJ487" s="17"/>
      <c r="EK487" s="17"/>
      <c r="EL487" s="17"/>
      <c r="EM487" s="17"/>
      <c r="EN487" s="17"/>
      <c r="EO487" s="17"/>
      <c r="EP487" s="17"/>
      <c r="EQ487" s="17"/>
      <c r="ER487" s="17"/>
      <c r="ES487" s="17"/>
      <c r="ET487" s="17"/>
      <c r="EU487" s="17"/>
      <c r="EV487" s="17"/>
      <c r="EW487" s="17"/>
      <c r="EX487" s="17"/>
      <c r="EY487" s="17"/>
      <c r="EZ487" s="17"/>
      <c r="FA487" s="17"/>
      <c r="FB487" s="17"/>
      <c r="FC487" s="17"/>
      <c r="FD487" s="17"/>
      <c r="FE487" s="17"/>
      <c r="FF487" s="17"/>
      <c r="FG487" s="17"/>
      <c r="FH487" s="17"/>
      <c r="FI487" s="17"/>
      <c r="FJ487" s="17"/>
      <c r="FK487" s="17"/>
      <c r="FL487" s="17"/>
      <c r="FM487" s="17"/>
      <c r="FN487" s="17"/>
      <c r="FO487" s="17"/>
      <c r="FP487" s="17"/>
      <c r="FQ487" s="17"/>
      <c r="FR487" s="17"/>
      <c r="FS487" s="17"/>
      <c r="FT487" s="17"/>
      <c r="FU487" s="17"/>
      <c r="FV487" s="17"/>
      <c r="FW487" s="17"/>
      <c r="FX487" s="17"/>
      <c r="FY487" s="17"/>
      <c r="FZ487" s="17"/>
      <c r="GA487" s="17"/>
      <c r="GB487" s="17"/>
      <c r="GC487" s="17"/>
      <c r="GD487" s="17"/>
      <c r="GE487" s="17"/>
      <c r="GF487" s="17"/>
      <c r="GG487" s="17"/>
      <c r="GH487" s="17"/>
      <c r="GI487" s="17"/>
      <c r="GJ487" s="17"/>
      <c r="GK487" s="17"/>
      <c r="GL487" s="17"/>
      <c r="GM487" s="17"/>
      <c r="GN487" s="17"/>
      <c r="GO487" s="17"/>
      <c r="GP487" s="17"/>
      <c r="GQ487" s="17"/>
      <c r="GR487" s="17"/>
      <c r="GS487" s="17"/>
      <c r="GT487" s="17"/>
      <c r="GU487" s="17"/>
      <c r="GV487" s="17"/>
      <c r="GW487" s="17"/>
      <c r="GX487" s="17"/>
      <c r="GY487" s="17"/>
      <c r="GZ487" s="17"/>
      <c r="HA487" s="17"/>
      <c r="HB487" s="17"/>
      <c r="HC487" s="17"/>
      <c r="HD487" s="17"/>
      <c r="HE487" s="17"/>
      <c r="HF487" s="17"/>
      <c r="HG487" s="17"/>
      <c r="HH487" s="17"/>
      <c r="HI487" s="17"/>
      <c r="HJ487" s="17"/>
      <c r="HK487" s="17"/>
      <c r="HL487" s="17"/>
      <c r="HM487" s="17"/>
      <c r="HN487" s="17"/>
      <c r="HO487" s="17"/>
      <c r="HP487" s="17"/>
      <c r="HQ487" s="17"/>
      <c r="HR487" s="17"/>
      <c r="HS487" s="17"/>
      <c r="HT487" s="17"/>
      <c r="HU487" s="17"/>
    </row>
    <row r="488" spans="2:229" s="18" customFormat="1" ht="22.5" x14ac:dyDescent="0.2">
      <c r="B488" s="40" t="s">
        <v>807</v>
      </c>
      <c r="C488" s="24" t="s">
        <v>858</v>
      </c>
      <c r="D488" s="87" t="s">
        <v>5</v>
      </c>
      <c r="E488" s="23">
        <v>2</v>
      </c>
      <c r="F488" s="23" t="s">
        <v>6</v>
      </c>
      <c r="G488" s="87" t="s">
        <v>22</v>
      </c>
      <c r="H488" s="15" t="s">
        <v>1139</v>
      </c>
      <c r="I488" s="16">
        <v>611.25</v>
      </c>
      <c r="J488" s="112">
        <f>I488*E488</f>
        <v>1222.5</v>
      </c>
      <c r="K488" s="16"/>
      <c r="L488" s="16">
        <f>ROUND(K488*$I488,2)</f>
        <v>0</v>
      </c>
      <c r="M488" s="122"/>
      <c r="N488" s="16">
        <f>ROUND(M488*$I488,2)</f>
        <v>0</v>
      </c>
      <c r="O488" s="16"/>
      <c r="P488" s="16">
        <f>ROUND(O488*$I488,2)</f>
        <v>0</v>
      </c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  <c r="BG488" s="17"/>
      <c r="BH488" s="17"/>
      <c r="BI488" s="17"/>
      <c r="BJ488" s="17"/>
      <c r="BK488" s="17"/>
      <c r="BL488" s="17"/>
      <c r="BM488" s="17"/>
      <c r="BN488" s="17"/>
      <c r="BO488" s="17"/>
      <c r="BP488" s="17"/>
      <c r="BQ488" s="17"/>
      <c r="BR488" s="17"/>
      <c r="BS488" s="17"/>
      <c r="BT488" s="17"/>
      <c r="BU488" s="17"/>
      <c r="BV488" s="17"/>
      <c r="BW488" s="17"/>
      <c r="BX488" s="17"/>
      <c r="BY488" s="17"/>
      <c r="BZ488" s="17"/>
      <c r="CA488" s="17"/>
      <c r="CB488" s="17"/>
      <c r="CC488" s="17"/>
      <c r="CD488" s="17"/>
      <c r="CE488" s="17"/>
      <c r="CF488" s="17"/>
      <c r="CG488" s="17"/>
      <c r="CH488" s="17"/>
      <c r="CI488" s="17"/>
      <c r="CJ488" s="17"/>
      <c r="CK488" s="17"/>
      <c r="CL488" s="17"/>
      <c r="CM488" s="17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7"/>
      <c r="DD488" s="17"/>
      <c r="DE488" s="17"/>
      <c r="DF488" s="17"/>
      <c r="DG488" s="17"/>
      <c r="DH488" s="17"/>
      <c r="DI488" s="17"/>
      <c r="DJ488" s="17"/>
      <c r="DK488" s="17"/>
      <c r="DL488" s="17"/>
      <c r="DM488" s="17"/>
      <c r="DN488" s="17"/>
      <c r="DO488" s="17"/>
      <c r="DP488" s="17"/>
      <c r="DQ488" s="17"/>
      <c r="DR488" s="17"/>
      <c r="DS488" s="17"/>
      <c r="DT488" s="17"/>
      <c r="DU488" s="17"/>
      <c r="DV488" s="17"/>
      <c r="DW488" s="17"/>
      <c r="DX488" s="17"/>
      <c r="DY488" s="17"/>
      <c r="DZ488" s="17"/>
      <c r="EA488" s="17"/>
      <c r="EB488" s="17"/>
      <c r="EC488" s="17"/>
      <c r="ED488" s="17"/>
      <c r="EE488" s="17"/>
      <c r="EF488" s="17"/>
      <c r="EG488" s="17"/>
      <c r="EH488" s="17"/>
      <c r="EI488" s="17"/>
      <c r="EJ488" s="17"/>
      <c r="EK488" s="17"/>
      <c r="EL488" s="17"/>
      <c r="EM488" s="17"/>
      <c r="EN488" s="17"/>
      <c r="EO488" s="17"/>
      <c r="EP488" s="17"/>
      <c r="EQ488" s="17"/>
      <c r="ER488" s="17"/>
      <c r="ES488" s="17"/>
      <c r="ET488" s="17"/>
      <c r="EU488" s="17"/>
      <c r="EV488" s="17"/>
      <c r="EW488" s="17"/>
      <c r="EX488" s="17"/>
      <c r="EY488" s="17"/>
      <c r="EZ488" s="17"/>
      <c r="FA488" s="17"/>
      <c r="FB488" s="17"/>
      <c r="FC488" s="17"/>
      <c r="FD488" s="17"/>
      <c r="FE488" s="17"/>
      <c r="FF488" s="17"/>
      <c r="FG488" s="17"/>
      <c r="FH488" s="17"/>
      <c r="FI488" s="17"/>
      <c r="FJ488" s="17"/>
      <c r="FK488" s="17"/>
      <c r="FL488" s="17"/>
      <c r="FM488" s="17"/>
      <c r="FN488" s="17"/>
      <c r="FO488" s="17"/>
      <c r="FP488" s="17"/>
      <c r="FQ488" s="17"/>
      <c r="FR488" s="17"/>
      <c r="FS488" s="17"/>
      <c r="FT488" s="17"/>
      <c r="FU488" s="17"/>
      <c r="FV488" s="17"/>
      <c r="FW488" s="17"/>
      <c r="FX488" s="17"/>
      <c r="FY488" s="17"/>
      <c r="FZ488" s="17"/>
      <c r="GA488" s="17"/>
      <c r="GB488" s="17"/>
      <c r="GC488" s="17"/>
      <c r="GD488" s="17"/>
      <c r="GE488" s="17"/>
      <c r="GF488" s="17"/>
      <c r="GG488" s="17"/>
      <c r="GH488" s="17"/>
      <c r="GI488" s="17"/>
      <c r="GJ488" s="17"/>
      <c r="GK488" s="17"/>
      <c r="GL488" s="17"/>
      <c r="GM488" s="17"/>
      <c r="GN488" s="17"/>
      <c r="GO488" s="17"/>
      <c r="GP488" s="17"/>
      <c r="GQ488" s="17"/>
      <c r="GR488" s="17"/>
      <c r="GS488" s="17"/>
      <c r="GT488" s="17"/>
      <c r="GU488" s="17"/>
      <c r="GV488" s="17"/>
      <c r="GW488" s="17"/>
      <c r="GX488" s="17"/>
      <c r="GY488" s="17"/>
      <c r="GZ488" s="17"/>
      <c r="HA488" s="17"/>
      <c r="HB488" s="17"/>
      <c r="HC488" s="17"/>
      <c r="HD488" s="17"/>
      <c r="HE488" s="17"/>
      <c r="HF488" s="17"/>
      <c r="HG488" s="17"/>
      <c r="HH488" s="17"/>
      <c r="HI488" s="17"/>
      <c r="HJ488" s="17"/>
      <c r="HK488" s="17"/>
      <c r="HL488" s="17"/>
      <c r="HM488" s="17"/>
      <c r="HN488" s="17"/>
      <c r="HO488" s="17"/>
      <c r="HP488" s="17"/>
      <c r="HQ488" s="17"/>
      <c r="HR488" s="17"/>
      <c r="HS488" s="17"/>
      <c r="HT488" s="17"/>
      <c r="HU488" s="17"/>
    </row>
    <row r="489" spans="2:229" s="18" customFormat="1" x14ac:dyDescent="0.2">
      <c r="B489" s="40" t="s">
        <v>808</v>
      </c>
      <c r="C489" s="24" t="s">
        <v>859</v>
      </c>
      <c r="D489" s="87" t="s">
        <v>5</v>
      </c>
      <c r="E489" s="23">
        <v>2</v>
      </c>
      <c r="F489" s="23" t="s">
        <v>6</v>
      </c>
      <c r="G489" s="87" t="s">
        <v>22</v>
      </c>
      <c r="H489" s="126" t="s">
        <v>1158</v>
      </c>
      <c r="I489" s="16">
        <v>1329.31</v>
      </c>
      <c r="J489" s="112">
        <f>I489*E489</f>
        <v>2658.62</v>
      </c>
      <c r="K489" s="16"/>
      <c r="L489" s="16">
        <f>ROUND(K489*$I489,2)</f>
        <v>0</v>
      </c>
      <c r="M489" s="122"/>
      <c r="N489" s="16">
        <f>ROUND(M489*$I489,2)</f>
        <v>0</v>
      </c>
      <c r="O489" s="16"/>
      <c r="P489" s="16">
        <f>ROUND(O489*$I489,2)</f>
        <v>0</v>
      </c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7"/>
      <c r="BI489" s="17"/>
      <c r="BJ489" s="17"/>
      <c r="BK489" s="17"/>
      <c r="BL489" s="17"/>
      <c r="BM489" s="17"/>
      <c r="BN489" s="17"/>
      <c r="BO489" s="17"/>
      <c r="BP489" s="17"/>
      <c r="BQ489" s="17"/>
      <c r="BR489" s="17"/>
      <c r="BS489" s="17"/>
      <c r="BT489" s="17"/>
      <c r="BU489" s="17"/>
      <c r="BV489" s="17"/>
      <c r="BW489" s="17"/>
      <c r="BX489" s="17"/>
      <c r="BY489" s="17"/>
      <c r="BZ489" s="17"/>
      <c r="CA489" s="17"/>
      <c r="CB489" s="17"/>
      <c r="CC489" s="17"/>
      <c r="CD489" s="17"/>
      <c r="CE489" s="17"/>
      <c r="CF489" s="17"/>
      <c r="CG489" s="17"/>
      <c r="CH489" s="17"/>
      <c r="CI489" s="17"/>
      <c r="CJ489" s="17"/>
      <c r="CK489" s="17"/>
      <c r="CL489" s="17"/>
      <c r="CM489" s="17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7"/>
      <c r="DD489" s="17"/>
      <c r="DE489" s="17"/>
      <c r="DF489" s="17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/>
      <c r="DQ489" s="17"/>
      <c r="DR489" s="17"/>
      <c r="DS489" s="17"/>
      <c r="DT489" s="17"/>
      <c r="DU489" s="17"/>
      <c r="DV489" s="17"/>
      <c r="DW489" s="17"/>
      <c r="DX489" s="17"/>
      <c r="DY489" s="17"/>
      <c r="DZ489" s="17"/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7"/>
      <c r="EM489" s="17"/>
      <c r="EN489" s="17"/>
      <c r="EO489" s="17"/>
      <c r="EP489" s="17"/>
      <c r="EQ489" s="17"/>
      <c r="ER489" s="17"/>
      <c r="ES489" s="17"/>
      <c r="ET489" s="17"/>
      <c r="EU489" s="17"/>
      <c r="EV489" s="17"/>
      <c r="EW489" s="17"/>
      <c r="EX489" s="17"/>
      <c r="EY489" s="17"/>
      <c r="EZ489" s="17"/>
      <c r="FA489" s="17"/>
      <c r="FB489" s="17"/>
      <c r="FC489" s="17"/>
      <c r="FD489" s="17"/>
      <c r="FE489" s="17"/>
      <c r="FF489" s="17"/>
      <c r="FG489" s="17"/>
      <c r="FH489" s="17"/>
      <c r="FI489" s="17"/>
      <c r="FJ489" s="17"/>
      <c r="FK489" s="17"/>
      <c r="FL489" s="17"/>
      <c r="FM489" s="17"/>
      <c r="FN489" s="17"/>
      <c r="FO489" s="17"/>
      <c r="FP489" s="17"/>
      <c r="FQ489" s="17"/>
      <c r="FR489" s="17"/>
      <c r="FS489" s="17"/>
      <c r="FT489" s="17"/>
      <c r="FU489" s="17"/>
      <c r="FV489" s="17"/>
      <c r="FW489" s="17"/>
      <c r="FX489" s="17"/>
      <c r="FY489" s="17"/>
      <c r="FZ489" s="17"/>
      <c r="GA489" s="17"/>
      <c r="GB489" s="17"/>
      <c r="GC489" s="17"/>
      <c r="GD489" s="17"/>
      <c r="GE489" s="17"/>
      <c r="GF489" s="17"/>
      <c r="GG489" s="17"/>
      <c r="GH489" s="17"/>
      <c r="GI489" s="17"/>
      <c r="GJ489" s="17"/>
      <c r="GK489" s="17"/>
      <c r="GL489" s="17"/>
      <c r="GM489" s="17"/>
      <c r="GN489" s="17"/>
      <c r="GO489" s="17"/>
      <c r="GP489" s="17"/>
      <c r="GQ489" s="17"/>
      <c r="GR489" s="17"/>
      <c r="GS489" s="17"/>
      <c r="GT489" s="17"/>
      <c r="GU489" s="17"/>
      <c r="GV489" s="17"/>
      <c r="GW489" s="17"/>
      <c r="GX489" s="17"/>
      <c r="GY489" s="17"/>
      <c r="GZ489" s="17"/>
      <c r="HA489" s="17"/>
      <c r="HB489" s="17"/>
      <c r="HC489" s="17"/>
      <c r="HD489" s="17"/>
      <c r="HE489" s="17"/>
      <c r="HF489" s="17"/>
      <c r="HG489" s="17"/>
      <c r="HH489" s="17"/>
      <c r="HI489" s="17"/>
      <c r="HJ489" s="17"/>
      <c r="HK489" s="17"/>
      <c r="HL489" s="17"/>
      <c r="HM489" s="17"/>
      <c r="HN489" s="17"/>
      <c r="HO489" s="17"/>
      <c r="HP489" s="17"/>
      <c r="HQ489" s="17"/>
      <c r="HR489" s="17"/>
      <c r="HS489" s="17"/>
      <c r="HT489" s="17"/>
      <c r="HU489" s="17"/>
    </row>
    <row r="490" spans="2:229" s="18" customFormat="1" x14ac:dyDescent="0.2">
      <c r="B490" s="40" t="s">
        <v>809</v>
      </c>
      <c r="C490" s="24" t="s">
        <v>860</v>
      </c>
      <c r="D490" s="87" t="s">
        <v>5</v>
      </c>
      <c r="E490" s="23">
        <v>2</v>
      </c>
      <c r="F490" s="23" t="s">
        <v>619</v>
      </c>
      <c r="G490" s="87" t="s">
        <v>22</v>
      </c>
      <c r="H490" s="15" t="s">
        <v>1140</v>
      </c>
      <c r="I490" s="16">
        <v>654</v>
      </c>
      <c r="J490" s="112">
        <f>I490*E490</f>
        <v>1308</v>
      </c>
      <c r="K490" s="16"/>
      <c r="L490" s="16">
        <f>ROUND(K490*$I490,2)</f>
        <v>0</v>
      </c>
      <c r="M490" s="122"/>
      <c r="N490" s="16">
        <f>ROUND(M490*$I490,2)</f>
        <v>0</v>
      </c>
      <c r="O490" s="16"/>
      <c r="P490" s="16">
        <f>ROUND(O490*$I490,2)</f>
        <v>0</v>
      </c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7"/>
      <c r="BI490" s="17"/>
      <c r="BJ490" s="17"/>
      <c r="BK490" s="17"/>
      <c r="BL490" s="17"/>
      <c r="BM490" s="17"/>
      <c r="BN490" s="17"/>
      <c r="BO490" s="17"/>
      <c r="BP490" s="17"/>
      <c r="BQ490" s="17"/>
      <c r="BR490" s="17"/>
      <c r="BS490" s="17"/>
      <c r="BT490" s="17"/>
      <c r="BU490" s="17"/>
      <c r="BV490" s="17"/>
      <c r="BW490" s="17"/>
      <c r="BX490" s="17"/>
      <c r="BY490" s="17"/>
      <c r="BZ490" s="17"/>
      <c r="CA490" s="17"/>
      <c r="CB490" s="17"/>
      <c r="CC490" s="17"/>
      <c r="CD490" s="17"/>
      <c r="CE490" s="17"/>
      <c r="CF490" s="17"/>
      <c r="CG490" s="17"/>
      <c r="CH490" s="17"/>
      <c r="CI490" s="17"/>
      <c r="CJ490" s="17"/>
      <c r="CK490" s="17"/>
      <c r="CL490" s="17"/>
      <c r="CM490" s="17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7"/>
      <c r="DD490" s="17"/>
      <c r="DE490" s="17"/>
      <c r="DF490" s="17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/>
      <c r="DQ490" s="17"/>
      <c r="DR490" s="17"/>
      <c r="DS490" s="17"/>
      <c r="DT490" s="17"/>
      <c r="DU490" s="17"/>
      <c r="DV490" s="17"/>
      <c r="DW490" s="17"/>
      <c r="DX490" s="17"/>
      <c r="DY490" s="17"/>
      <c r="DZ490" s="17"/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7"/>
      <c r="EM490" s="17"/>
      <c r="EN490" s="17"/>
      <c r="EO490" s="17"/>
      <c r="EP490" s="17"/>
      <c r="EQ490" s="17"/>
      <c r="ER490" s="17"/>
      <c r="ES490" s="17"/>
      <c r="ET490" s="17"/>
      <c r="EU490" s="17"/>
      <c r="EV490" s="17"/>
      <c r="EW490" s="17"/>
      <c r="EX490" s="17"/>
      <c r="EY490" s="17"/>
      <c r="EZ490" s="17"/>
      <c r="FA490" s="17"/>
      <c r="FB490" s="17"/>
      <c r="FC490" s="17"/>
      <c r="FD490" s="17"/>
      <c r="FE490" s="17"/>
      <c r="FF490" s="17"/>
      <c r="FG490" s="17"/>
      <c r="FH490" s="17"/>
      <c r="FI490" s="17"/>
      <c r="FJ490" s="17"/>
      <c r="FK490" s="17"/>
      <c r="FL490" s="17"/>
      <c r="FM490" s="17"/>
      <c r="FN490" s="17"/>
      <c r="FO490" s="17"/>
      <c r="FP490" s="17"/>
      <c r="FQ490" s="17"/>
      <c r="FR490" s="17"/>
      <c r="FS490" s="17"/>
      <c r="FT490" s="17"/>
      <c r="FU490" s="17"/>
      <c r="FV490" s="17"/>
      <c r="FW490" s="17"/>
      <c r="FX490" s="17"/>
      <c r="FY490" s="17"/>
      <c r="FZ490" s="17"/>
      <c r="GA490" s="17"/>
      <c r="GB490" s="17"/>
      <c r="GC490" s="17"/>
      <c r="GD490" s="17"/>
      <c r="GE490" s="17"/>
      <c r="GF490" s="17"/>
      <c r="GG490" s="17"/>
      <c r="GH490" s="17"/>
      <c r="GI490" s="17"/>
      <c r="GJ490" s="17"/>
      <c r="GK490" s="17"/>
      <c r="GL490" s="17"/>
      <c r="GM490" s="17"/>
      <c r="GN490" s="17"/>
      <c r="GO490" s="17"/>
      <c r="GP490" s="17"/>
      <c r="GQ490" s="17"/>
      <c r="GR490" s="17"/>
      <c r="GS490" s="17"/>
      <c r="GT490" s="17"/>
      <c r="GU490" s="17"/>
      <c r="GV490" s="17"/>
      <c r="GW490" s="17"/>
      <c r="GX490" s="17"/>
      <c r="GY490" s="17"/>
      <c r="GZ490" s="17"/>
      <c r="HA490" s="17"/>
      <c r="HB490" s="17"/>
      <c r="HC490" s="17"/>
      <c r="HD490" s="17"/>
      <c r="HE490" s="17"/>
      <c r="HF490" s="17"/>
      <c r="HG490" s="17"/>
      <c r="HH490" s="17"/>
      <c r="HI490" s="17"/>
      <c r="HJ490" s="17"/>
      <c r="HK490" s="17"/>
      <c r="HL490" s="17"/>
      <c r="HM490" s="17"/>
      <c r="HN490" s="17"/>
      <c r="HO490" s="17"/>
      <c r="HP490" s="17"/>
      <c r="HQ490" s="17"/>
      <c r="HR490" s="17"/>
      <c r="HS490" s="17"/>
      <c r="HT490" s="17"/>
      <c r="HU490" s="17"/>
    </row>
    <row r="491" spans="2:229" s="18" customFormat="1" ht="33.75" x14ac:dyDescent="0.2">
      <c r="B491" s="40" t="s">
        <v>1065</v>
      </c>
      <c r="C491" s="24" t="s">
        <v>618</v>
      </c>
      <c r="D491" s="66" t="s">
        <v>5</v>
      </c>
      <c r="E491" s="23">
        <v>6</v>
      </c>
      <c r="F491" s="23" t="s">
        <v>619</v>
      </c>
      <c r="G491" s="66" t="s">
        <v>22</v>
      </c>
      <c r="H491" s="15" t="s">
        <v>620</v>
      </c>
      <c r="I491" s="16">
        <v>709.48</v>
      </c>
      <c r="J491" s="112">
        <f>I491*E491</f>
        <v>4256.88</v>
      </c>
      <c r="K491" s="16"/>
      <c r="L491" s="16">
        <f>ROUND(K491*$I491,2)</f>
        <v>0</v>
      </c>
      <c r="M491" s="122"/>
      <c r="N491" s="16">
        <f>ROUND(M491*$I491,2)</f>
        <v>0</v>
      </c>
      <c r="O491" s="16"/>
      <c r="P491" s="16">
        <f>ROUND(O491*$I491,2)</f>
        <v>0</v>
      </c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7"/>
      <c r="BI491" s="17"/>
      <c r="BJ491" s="17"/>
      <c r="BK491" s="17"/>
      <c r="BL491" s="17"/>
      <c r="BM491" s="17"/>
      <c r="BN491" s="17"/>
      <c r="BO491" s="17"/>
      <c r="BP491" s="17"/>
      <c r="BQ491" s="17"/>
      <c r="BR491" s="17"/>
      <c r="BS491" s="17"/>
      <c r="BT491" s="17"/>
      <c r="BU491" s="17"/>
      <c r="BV491" s="17"/>
      <c r="BW491" s="17"/>
      <c r="BX491" s="17"/>
      <c r="BY491" s="17"/>
      <c r="BZ491" s="17"/>
      <c r="CA491" s="17"/>
      <c r="CB491" s="17"/>
      <c r="CC491" s="17"/>
      <c r="CD491" s="17"/>
      <c r="CE491" s="17"/>
      <c r="CF491" s="17"/>
      <c r="CG491" s="17"/>
      <c r="CH491" s="17"/>
      <c r="CI491" s="17"/>
      <c r="CJ491" s="17"/>
      <c r="CK491" s="17"/>
      <c r="CL491" s="17"/>
      <c r="CM491" s="17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7"/>
      <c r="DD491" s="17"/>
      <c r="DE491" s="17"/>
      <c r="DF491" s="17"/>
      <c r="DG491" s="17"/>
      <c r="DH491" s="17"/>
      <c r="DI491" s="17"/>
      <c r="DJ491" s="17"/>
      <c r="DK491" s="17"/>
      <c r="DL491" s="17"/>
      <c r="DM491" s="17"/>
      <c r="DN491" s="17"/>
      <c r="DO491" s="17"/>
      <c r="DP491" s="17"/>
      <c r="DQ491" s="17"/>
      <c r="DR491" s="17"/>
      <c r="DS491" s="17"/>
      <c r="DT491" s="17"/>
      <c r="DU491" s="17"/>
      <c r="DV491" s="17"/>
      <c r="DW491" s="17"/>
      <c r="DX491" s="17"/>
      <c r="DY491" s="17"/>
      <c r="DZ491" s="17"/>
      <c r="EA491" s="17"/>
      <c r="EB491" s="17"/>
      <c r="EC491" s="17"/>
      <c r="ED491" s="17"/>
      <c r="EE491" s="17"/>
      <c r="EF491" s="17"/>
      <c r="EG491" s="17"/>
      <c r="EH491" s="17"/>
      <c r="EI491" s="17"/>
      <c r="EJ491" s="17"/>
      <c r="EK491" s="17"/>
      <c r="EL491" s="17"/>
      <c r="EM491" s="17"/>
      <c r="EN491" s="17"/>
      <c r="EO491" s="17"/>
      <c r="EP491" s="17"/>
      <c r="EQ491" s="17"/>
      <c r="ER491" s="17"/>
      <c r="ES491" s="17"/>
      <c r="ET491" s="17"/>
      <c r="EU491" s="17"/>
      <c r="EV491" s="17"/>
      <c r="EW491" s="17"/>
      <c r="EX491" s="17"/>
      <c r="EY491" s="17"/>
      <c r="EZ491" s="17"/>
      <c r="FA491" s="17"/>
      <c r="FB491" s="17"/>
      <c r="FC491" s="17"/>
      <c r="FD491" s="17"/>
      <c r="FE491" s="17"/>
      <c r="FF491" s="17"/>
      <c r="FG491" s="17"/>
      <c r="FH491" s="17"/>
      <c r="FI491" s="17"/>
      <c r="FJ491" s="17"/>
      <c r="FK491" s="17"/>
      <c r="FL491" s="17"/>
      <c r="FM491" s="17"/>
      <c r="FN491" s="17"/>
      <c r="FO491" s="17"/>
      <c r="FP491" s="17"/>
      <c r="FQ491" s="17"/>
      <c r="FR491" s="17"/>
      <c r="FS491" s="17"/>
      <c r="FT491" s="17"/>
      <c r="FU491" s="17"/>
      <c r="FV491" s="17"/>
      <c r="FW491" s="17"/>
      <c r="FX491" s="17"/>
      <c r="FY491" s="17"/>
      <c r="FZ491" s="17"/>
      <c r="GA491" s="17"/>
      <c r="GB491" s="17"/>
      <c r="GC491" s="17"/>
      <c r="GD491" s="17"/>
      <c r="GE491" s="17"/>
      <c r="GF491" s="17"/>
      <c r="GG491" s="17"/>
      <c r="GH491" s="17"/>
      <c r="GI491" s="17"/>
      <c r="GJ491" s="17"/>
      <c r="GK491" s="17"/>
      <c r="GL491" s="17"/>
      <c r="GM491" s="17"/>
      <c r="GN491" s="17"/>
      <c r="GO491" s="17"/>
      <c r="GP491" s="17"/>
      <c r="GQ491" s="17"/>
      <c r="GR491" s="17"/>
      <c r="GS491" s="17"/>
      <c r="GT491" s="17"/>
      <c r="GU491" s="17"/>
      <c r="GV491" s="17"/>
      <c r="GW491" s="17"/>
      <c r="GX491" s="17"/>
      <c r="GY491" s="17"/>
      <c r="GZ491" s="17"/>
      <c r="HA491" s="17"/>
      <c r="HB491" s="17"/>
      <c r="HC491" s="17"/>
      <c r="HD491" s="17"/>
      <c r="HE491" s="17"/>
      <c r="HF491" s="17"/>
      <c r="HG491" s="17"/>
      <c r="HH491" s="17"/>
      <c r="HI491" s="17"/>
      <c r="HJ491" s="17"/>
      <c r="HK491" s="17"/>
      <c r="HL491" s="17"/>
      <c r="HM491" s="17"/>
      <c r="HN491" s="17"/>
      <c r="HO491" s="17"/>
      <c r="HP491" s="17"/>
      <c r="HQ491" s="17"/>
      <c r="HR491" s="17"/>
      <c r="HS491" s="17"/>
      <c r="HT491" s="17"/>
      <c r="HU491" s="17"/>
    </row>
    <row r="492" spans="2:229" x14ac:dyDescent="0.2">
      <c r="B492" s="67"/>
      <c r="C492" s="25" t="s">
        <v>69</v>
      </c>
      <c r="D492" s="66"/>
      <c r="E492" s="66"/>
      <c r="F492" s="66"/>
      <c r="G492" s="66"/>
      <c r="H492" s="15"/>
      <c r="I492" s="66"/>
      <c r="J492" s="113">
        <f>SUBTOTAL(9,J487:J491)</f>
        <v>22514</v>
      </c>
      <c r="K492" s="109"/>
      <c r="L492" s="118">
        <f>SUBTOTAL(9,L487:L491)</f>
        <v>0</v>
      </c>
      <c r="M492" s="125"/>
      <c r="N492" s="118">
        <f>SUBTOTAL(9,N487:N491)</f>
        <v>0</v>
      </c>
      <c r="O492" s="109"/>
      <c r="P492" s="118">
        <f>SUBTOTAL(9,P487:P491)</f>
        <v>0</v>
      </c>
    </row>
    <row r="493" spans="2:229" x14ac:dyDescent="0.2">
      <c r="B493" s="32">
        <v>20</v>
      </c>
      <c r="C493" s="28" t="s">
        <v>516</v>
      </c>
      <c r="D493" s="36"/>
      <c r="E493" s="36"/>
      <c r="F493" s="36"/>
      <c r="G493" s="36"/>
      <c r="H493" s="36"/>
      <c r="I493" s="36"/>
      <c r="J493" s="135">
        <f>J498</f>
        <v>13051.77</v>
      </c>
      <c r="K493" s="36"/>
      <c r="L493" s="36"/>
      <c r="M493" s="123"/>
      <c r="N493" s="36"/>
      <c r="O493" s="36"/>
      <c r="P493" s="36"/>
    </row>
    <row r="494" spans="2:229" s="18" customFormat="1" ht="22.5" x14ac:dyDescent="0.2">
      <c r="B494" s="67" t="s">
        <v>810</v>
      </c>
      <c r="C494" s="7" t="s">
        <v>1168</v>
      </c>
      <c r="D494" s="66" t="s">
        <v>5</v>
      </c>
      <c r="E494" s="66">
        <v>540</v>
      </c>
      <c r="F494" s="66" t="s">
        <v>29</v>
      </c>
      <c r="G494" s="66" t="s">
        <v>22</v>
      </c>
      <c r="H494" s="15" t="s">
        <v>590</v>
      </c>
      <c r="I494" s="16">
        <v>16.87</v>
      </c>
      <c r="J494" s="112">
        <f>I494*E494</f>
        <v>9109.8000000000011</v>
      </c>
      <c r="K494" s="16"/>
      <c r="L494" s="16">
        <f>ROUND(K494*$I494,2)</f>
        <v>0</v>
      </c>
      <c r="M494" s="122"/>
      <c r="N494" s="16">
        <f>ROUND(M494*$I494,2)</f>
        <v>0</v>
      </c>
      <c r="O494" s="16"/>
      <c r="P494" s="16">
        <f>ROUND(O494*$I494,2)</f>
        <v>0</v>
      </c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  <c r="BG494" s="17"/>
      <c r="BH494" s="17"/>
      <c r="BI494" s="17"/>
      <c r="BJ494" s="17"/>
      <c r="BK494" s="17"/>
      <c r="BL494" s="17"/>
      <c r="BM494" s="17"/>
      <c r="BN494" s="17"/>
      <c r="BO494" s="17"/>
      <c r="BP494" s="17"/>
      <c r="BQ494" s="17"/>
      <c r="BR494" s="17"/>
      <c r="BS494" s="17"/>
      <c r="BT494" s="17"/>
      <c r="BU494" s="17"/>
      <c r="BV494" s="17"/>
      <c r="BW494" s="17"/>
      <c r="BX494" s="17"/>
      <c r="BY494" s="17"/>
      <c r="BZ494" s="17"/>
      <c r="CA494" s="17"/>
      <c r="CB494" s="17"/>
      <c r="CC494" s="17"/>
      <c r="CD494" s="17"/>
      <c r="CE494" s="17"/>
      <c r="CF494" s="17"/>
      <c r="CG494" s="17"/>
      <c r="CH494" s="17"/>
      <c r="CI494" s="17"/>
      <c r="CJ494" s="17"/>
      <c r="CK494" s="17"/>
      <c r="CL494" s="17"/>
      <c r="CM494" s="17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7"/>
      <c r="DD494" s="17"/>
      <c r="DE494" s="17"/>
      <c r="DF494" s="17"/>
      <c r="DG494" s="17"/>
      <c r="DH494" s="17"/>
      <c r="DI494" s="17"/>
      <c r="DJ494" s="17"/>
      <c r="DK494" s="17"/>
      <c r="DL494" s="17"/>
      <c r="DM494" s="17"/>
      <c r="DN494" s="17"/>
      <c r="DO494" s="17"/>
      <c r="DP494" s="17"/>
      <c r="DQ494" s="17"/>
      <c r="DR494" s="17"/>
      <c r="DS494" s="17"/>
      <c r="DT494" s="17"/>
      <c r="DU494" s="17"/>
      <c r="DV494" s="17"/>
      <c r="DW494" s="17"/>
      <c r="DX494" s="17"/>
      <c r="DY494" s="17"/>
      <c r="DZ494" s="17"/>
      <c r="EA494" s="17"/>
      <c r="EB494" s="17"/>
      <c r="EC494" s="17"/>
      <c r="ED494" s="17"/>
      <c r="EE494" s="17"/>
      <c r="EF494" s="17"/>
      <c r="EG494" s="17"/>
      <c r="EH494" s="17"/>
      <c r="EI494" s="17"/>
      <c r="EJ494" s="17"/>
      <c r="EK494" s="17"/>
      <c r="EL494" s="17"/>
      <c r="EM494" s="17"/>
      <c r="EN494" s="17"/>
      <c r="EO494" s="17"/>
      <c r="EP494" s="17"/>
      <c r="EQ494" s="17"/>
      <c r="ER494" s="17"/>
      <c r="ES494" s="17"/>
      <c r="ET494" s="17"/>
      <c r="EU494" s="17"/>
      <c r="EV494" s="17"/>
      <c r="EW494" s="17"/>
      <c r="EX494" s="17"/>
      <c r="EY494" s="17"/>
      <c r="EZ494" s="17"/>
      <c r="FA494" s="17"/>
      <c r="FB494" s="17"/>
      <c r="FC494" s="17"/>
      <c r="FD494" s="17"/>
      <c r="FE494" s="17"/>
      <c r="FF494" s="17"/>
      <c r="FG494" s="17"/>
      <c r="FH494" s="17"/>
      <c r="FI494" s="17"/>
      <c r="FJ494" s="17"/>
      <c r="FK494" s="17"/>
      <c r="FL494" s="17"/>
      <c r="FM494" s="17"/>
      <c r="FN494" s="17"/>
      <c r="FO494" s="17"/>
      <c r="FP494" s="17"/>
      <c r="FQ494" s="17"/>
      <c r="FR494" s="17"/>
      <c r="FS494" s="17"/>
      <c r="FT494" s="17"/>
      <c r="FU494" s="17"/>
      <c r="FV494" s="17"/>
      <c r="FW494" s="17"/>
      <c r="FX494" s="17"/>
      <c r="FY494" s="17"/>
      <c r="FZ494" s="17"/>
      <c r="GA494" s="17"/>
      <c r="GB494" s="17"/>
      <c r="GC494" s="17"/>
      <c r="GD494" s="17"/>
      <c r="GE494" s="17"/>
      <c r="GF494" s="17"/>
      <c r="GG494" s="17"/>
      <c r="GH494" s="17"/>
      <c r="GI494" s="17"/>
      <c r="GJ494" s="17"/>
      <c r="GK494" s="17"/>
      <c r="GL494" s="17"/>
      <c r="GM494" s="17"/>
      <c r="GN494" s="17"/>
      <c r="GO494" s="17"/>
      <c r="GP494" s="17"/>
      <c r="GQ494" s="17"/>
      <c r="GR494" s="17"/>
      <c r="GS494" s="17"/>
      <c r="GT494" s="17"/>
      <c r="GU494" s="17"/>
      <c r="GV494" s="17"/>
      <c r="GW494" s="17"/>
      <c r="GX494" s="17"/>
      <c r="GY494" s="17"/>
      <c r="GZ494" s="17"/>
      <c r="HA494" s="17"/>
      <c r="HB494" s="17"/>
      <c r="HC494" s="17"/>
      <c r="HD494" s="17"/>
      <c r="HE494" s="17"/>
      <c r="HF494" s="17"/>
      <c r="HG494" s="17"/>
      <c r="HH494" s="17"/>
      <c r="HI494" s="17"/>
      <c r="HJ494" s="17"/>
      <c r="HK494" s="17"/>
      <c r="HL494" s="17"/>
      <c r="HM494" s="17"/>
      <c r="HN494" s="17"/>
      <c r="HO494" s="17"/>
      <c r="HP494" s="17"/>
      <c r="HQ494" s="17"/>
      <c r="HR494" s="17"/>
      <c r="HS494" s="17"/>
      <c r="HT494" s="17"/>
      <c r="HU494" s="17"/>
    </row>
    <row r="495" spans="2:229" s="18" customFormat="1" ht="33.75" x14ac:dyDescent="0.2">
      <c r="B495" s="67" t="s">
        <v>811</v>
      </c>
      <c r="C495" s="7" t="s">
        <v>316</v>
      </c>
      <c r="D495" s="66" t="s">
        <v>5</v>
      </c>
      <c r="E495" s="66">
        <v>500</v>
      </c>
      <c r="F495" s="66" t="s">
        <v>29</v>
      </c>
      <c r="G495" s="66" t="s">
        <v>22</v>
      </c>
      <c r="H495" s="15" t="s">
        <v>317</v>
      </c>
      <c r="I495" s="16">
        <v>6.06</v>
      </c>
      <c r="J495" s="112">
        <f>I495*E495</f>
        <v>3030</v>
      </c>
      <c r="K495" s="16"/>
      <c r="L495" s="16">
        <f>ROUND(K495*$I495,2)</f>
        <v>0</v>
      </c>
      <c r="M495" s="122"/>
      <c r="N495" s="16">
        <f>ROUND(M495*$I495,2)</f>
        <v>0</v>
      </c>
      <c r="O495" s="16"/>
      <c r="P495" s="16">
        <f>ROUND(O495*$I495,2)</f>
        <v>0</v>
      </c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  <c r="AU495" s="17"/>
      <c r="AV495" s="17"/>
      <c r="AW495" s="17"/>
      <c r="AX495" s="17"/>
      <c r="AY495" s="17"/>
      <c r="AZ495" s="17"/>
      <c r="BA495" s="17"/>
      <c r="BB495" s="17"/>
      <c r="BC495" s="17"/>
      <c r="BD495" s="17"/>
      <c r="BE495" s="17"/>
      <c r="BF495" s="17"/>
      <c r="BG495" s="17"/>
      <c r="BH495" s="17"/>
      <c r="BI495" s="17"/>
      <c r="BJ495" s="17"/>
      <c r="BK495" s="17"/>
      <c r="BL495" s="17"/>
      <c r="BM495" s="17"/>
      <c r="BN495" s="17"/>
      <c r="BO495" s="17"/>
      <c r="BP495" s="17"/>
      <c r="BQ495" s="17"/>
      <c r="BR495" s="17"/>
      <c r="BS495" s="17"/>
      <c r="BT495" s="17"/>
      <c r="BU495" s="17"/>
      <c r="BV495" s="17"/>
      <c r="BW495" s="17"/>
      <c r="BX495" s="17"/>
      <c r="BY495" s="17"/>
      <c r="BZ495" s="17"/>
      <c r="CA495" s="17"/>
      <c r="CB495" s="17"/>
      <c r="CC495" s="17"/>
      <c r="CD495" s="17"/>
      <c r="CE495" s="17"/>
      <c r="CF495" s="17"/>
      <c r="CG495" s="17"/>
      <c r="CH495" s="17"/>
      <c r="CI495" s="17"/>
      <c r="CJ495" s="17"/>
      <c r="CK495" s="17"/>
      <c r="CL495" s="17"/>
      <c r="CM495" s="17"/>
      <c r="CN495" s="17"/>
      <c r="CO495" s="17"/>
      <c r="CP495" s="17"/>
      <c r="CQ495" s="17"/>
      <c r="CR495" s="17"/>
      <c r="CS495" s="17"/>
      <c r="CT495" s="17"/>
      <c r="CU495" s="17"/>
      <c r="CV495" s="17"/>
      <c r="CW495" s="17"/>
      <c r="CX495" s="17"/>
      <c r="CY495" s="17"/>
      <c r="CZ495" s="17"/>
      <c r="DA495" s="17"/>
      <c r="DB495" s="17"/>
      <c r="DC495" s="17"/>
      <c r="DD495" s="17"/>
      <c r="DE495" s="17"/>
      <c r="DF495" s="17"/>
      <c r="DG495" s="17"/>
      <c r="DH495" s="17"/>
      <c r="DI495" s="17"/>
      <c r="DJ495" s="17"/>
      <c r="DK495" s="17"/>
      <c r="DL495" s="17"/>
      <c r="DM495" s="17"/>
      <c r="DN495" s="17"/>
      <c r="DO495" s="17"/>
      <c r="DP495" s="17"/>
      <c r="DQ495" s="17"/>
      <c r="DR495" s="17"/>
      <c r="DS495" s="17"/>
      <c r="DT495" s="17"/>
      <c r="DU495" s="17"/>
      <c r="DV495" s="17"/>
      <c r="DW495" s="17"/>
      <c r="DX495" s="17"/>
      <c r="DY495" s="17"/>
      <c r="DZ495" s="17"/>
      <c r="EA495" s="17"/>
      <c r="EB495" s="17"/>
      <c r="EC495" s="17"/>
      <c r="ED495" s="17"/>
      <c r="EE495" s="17"/>
      <c r="EF495" s="17"/>
      <c r="EG495" s="17"/>
      <c r="EH495" s="17"/>
      <c r="EI495" s="17"/>
      <c r="EJ495" s="17"/>
      <c r="EK495" s="17"/>
      <c r="EL495" s="17"/>
      <c r="EM495" s="17"/>
      <c r="EN495" s="17"/>
      <c r="EO495" s="17"/>
      <c r="EP495" s="17"/>
      <c r="EQ495" s="17"/>
      <c r="ER495" s="17"/>
      <c r="ES495" s="17"/>
      <c r="ET495" s="17"/>
      <c r="EU495" s="17"/>
      <c r="EV495" s="17"/>
      <c r="EW495" s="17"/>
      <c r="EX495" s="17"/>
      <c r="EY495" s="17"/>
      <c r="EZ495" s="17"/>
      <c r="FA495" s="17"/>
      <c r="FB495" s="17"/>
      <c r="FC495" s="17"/>
      <c r="FD495" s="17"/>
      <c r="FE495" s="17"/>
      <c r="FF495" s="17"/>
      <c r="FG495" s="17"/>
      <c r="FH495" s="17"/>
      <c r="FI495" s="17"/>
      <c r="FJ495" s="17"/>
      <c r="FK495" s="17"/>
      <c r="FL495" s="17"/>
      <c r="FM495" s="17"/>
      <c r="FN495" s="17"/>
      <c r="FO495" s="17"/>
      <c r="FP495" s="17"/>
      <c r="FQ495" s="17"/>
      <c r="FR495" s="17"/>
      <c r="FS495" s="17"/>
      <c r="FT495" s="17"/>
      <c r="FU495" s="17"/>
      <c r="FV495" s="17"/>
      <c r="FW495" s="17"/>
      <c r="FX495" s="17"/>
      <c r="FY495" s="17"/>
      <c r="FZ495" s="17"/>
      <c r="GA495" s="17"/>
      <c r="GB495" s="17"/>
      <c r="GC495" s="17"/>
      <c r="GD495" s="17"/>
      <c r="GE495" s="17"/>
      <c r="GF495" s="17"/>
      <c r="GG495" s="17"/>
      <c r="GH495" s="17"/>
      <c r="GI495" s="17"/>
      <c r="GJ495" s="17"/>
      <c r="GK495" s="17"/>
      <c r="GL495" s="17"/>
      <c r="GM495" s="17"/>
      <c r="GN495" s="17"/>
      <c r="GO495" s="17"/>
      <c r="GP495" s="17"/>
      <c r="GQ495" s="17"/>
      <c r="GR495" s="17"/>
      <c r="GS495" s="17"/>
      <c r="GT495" s="17"/>
      <c r="GU495" s="17"/>
      <c r="GV495" s="17"/>
      <c r="GW495" s="17"/>
      <c r="GX495" s="17"/>
      <c r="GY495" s="17"/>
      <c r="GZ495" s="17"/>
      <c r="HA495" s="17"/>
      <c r="HB495" s="17"/>
      <c r="HC495" s="17"/>
      <c r="HD495" s="17"/>
      <c r="HE495" s="17"/>
      <c r="HF495" s="17"/>
      <c r="HG495" s="17"/>
      <c r="HH495" s="17"/>
      <c r="HI495" s="17"/>
      <c r="HJ495" s="17"/>
      <c r="HK495" s="17"/>
      <c r="HL495" s="17"/>
      <c r="HM495" s="17"/>
      <c r="HN495" s="17"/>
      <c r="HO495" s="17"/>
      <c r="HP495" s="17"/>
      <c r="HQ495" s="17"/>
      <c r="HR495" s="17"/>
      <c r="HS495" s="17"/>
      <c r="HT495" s="17"/>
      <c r="HU495" s="17"/>
    </row>
    <row r="496" spans="2:229" s="18" customFormat="1" x14ac:dyDescent="0.2">
      <c r="B496" s="67" t="s">
        <v>812</v>
      </c>
      <c r="C496" s="7" t="s">
        <v>318</v>
      </c>
      <c r="D496" s="90" t="s">
        <v>5</v>
      </c>
      <c r="E496" s="66">
        <v>6</v>
      </c>
      <c r="F496" s="66" t="s">
        <v>6</v>
      </c>
      <c r="G496" s="66" t="s">
        <v>22</v>
      </c>
      <c r="H496" s="15" t="s">
        <v>319</v>
      </c>
      <c r="I496" s="16">
        <v>101.33</v>
      </c>
      <c r="J496" s="112">
        <f>I496*E496</f>
        <v>607.98</v>
      </c>
      <c r="K496" s="16"/>
      <c r="L496" s="16">
        <f>ROUND(K496*$I496,2)</f>
        <v>0</v>
      </c>
      <c r="M496" s="122"/>
      <c r="N496" s="16">
        <f>ROUND(M496*$I496,2)</f>
        <v>0</v>
      </c>
      <c r="O496" s="16"/>
      <c r="P496" s="16">
        <f>ROUND(O496*$I496,2)</f>
        <v>0</v>
      </c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  <c r="EC496" s="17"/>
      <c r="ED496" s="17"/>
      <c r="EE496" s="17"/>
      <c r="EF496" s="17"/>
      <c r="EG496" s="17"/>
      <c r="EH496" s="17"/>
      <c r="EI496" s="17"/>
      <c r="EJ496" s="17"/>
      <c r="EK496" s="17"/>
      <c r="EL496" s="17"/>
      <c r="EM496" s="17"/>
      <c r="EN496" s="17"/>
      <c r="EO496" s="17"/>
      <c r="EP496" s="17"/>
      <c r="EQ496" s="17"/>
      <c r="ER496" s="17"/>
      <c r="ES496" s="17"/>
      <c r="ET496" s="17"/>
      <c r="EU496" s="17"/>
      <c r="EV496" s="17"/>
      <c r="EW496" s="17"/>
      <c r="EX496" s="17"/>
      <c r="EY496" s="17"/>
      <c r="EZ496" s="17"/>
      <c r="FA496" s="17"/>
      <c r="FB496" s="17"/>
      <c r="FC496" s="17"/>
      <c r="FD496" s="17"/>
      <c r="FE496" s="17"/>
      <c r="FF496" s="17"/>
      <c r="FG496" s="17"/>
      <c r="FH496" s="17"/>
      <c r="FI496" s="17"/>
      <c r="FJ496" s="17"/>
      <c r="FK496" s="17"/>
      <c r="FL496" s="17"/>
      <c r="FM496" s="17"/>
      <c r="FN496" s="17"/>
      <c r="FO496" s="17"/>
      <c r="FP496" s="17"/>
      <c r="FQ496" s="17"/>
      <c r="FR496" s="17"/>
      <c r="FS496" s="17"/>
      <c r="FT496" s="17"/>
      <c r="FU496" s="17"/>
      <c r="FV496" s="17"/>
      <c r="FW496" s="17"/>
      <c r="FX496" s="17"/>
      <c r="FY496" s="17"/>
      <c r="FZ496" s="17"/>
      <c r="GA496" s="17"/>
      <c r="GB496" s="17"/>
      <c r="GC496" s="17"/>
      <c r="GD496" s="17"/>
      <c r="GE496" s="17"/>
      <c r="GF496" s="17"/>
      <c r="GG496" s="17"/>
      <c r="GH496" s="17"/>
      <c r="GI496" s="17"/>
      <c r="GJ496" s="17"/>
      <c r="GK496" s="17"/>
      <c r="GL496" s="17"/>
      <c r="GM496" s="17"/>
      <c r="GN496" s="17"/>
      <c r="GO496" s="17"/>
      <c r="GP496" s="17"/>
      <c r="GQ496" s="17"/>
      <c r="GR496" s="17"/>
      <c r="GS496" s="17"/>
      <c r="GT496" s="17"/>
      <c r="GU496" s="17"/>
      <c r="GV496" s="17"/>
      <c r="GW496" s="17"/>
      <c r="GX496" s="17"/>
      <c r="GY496" s="17"/>
      <c r="GZ496" s="17"/>
      <c r="HA496" s="17"/>
      <c r="HB496" s="17"/>
      <c r="HC496" s="17"/>
      <c r="HD496" s="17"/>
      <c r="HE496" s="17"/>
      <c r="HF496" s="17"/>
      <c r="HG496" s="17"/>
      <c r="HH496" s="17"/>
      <c r="HI496" s="17"/>
      <c r="HJ496" s="17"/>
      <c r="HK496" s="17"/>
      <c r="HL496" s="17"/>
      <c r="HM496" s="17"/>
      <c r="HN496" s="17"/>
      <c r="HO496" s="17"/>
      <c r="HP496" s="17"/>
      <c r="HQ496" s="17"/>
      <c r="HR496" s="17"/>
      <c r="HS496" s="17"/>
      <c r="HT496" s="17"/>
      <c r="HU496" s="17"/>
    </row>
    <row r="497" spans="2:229" s="18" customFormat="1" x14ac:dyDescent="0.2">
      <c r="B497" s="67" t="s">
        <v>1066</v>
      </c>
      <c r="C497" s="7" t="s">
        <v>320</v>
      </c>
      <c r="D497" s="66" t="s">
        <v>5</v>
      </c>
      <c r="E497" s="66">
        <v>3</v>
      </c>
      <c r="F497" s="66" t="s">
        <v>6</v>
      </c>
      <c r="G497" s="66" t="s">
        <v>22</v>
      </c>
      <c r="H497" s="15" t="s">
        <v>321</v>
      </c>
      <c r="I497" s="16">
        <v>101.33</v>
      </c>
      <c r="J497" s="112">
        <f>I497*E497</f>
        <v>303.99</v>
      </c>
      <c r="K497" s="16"/>
      <c r="L497" s="16">
        <f>ROUND(K497*$I497,2)</f>
        <v>0</v>
      </c>
      <c r="M497" s="122"/>
      <c r="N497" s="16">
        <f>ROUND(M497*$I497,2)</f>
        <v>0</v>
      </c>
      <c r="O497" s="16"/>
      <c r="P497" s="16">
        <f>ROUND(O497*$I497,2)</f>
        <v>0</v>
      </c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  <c r="AU497" s="17"/>
      <c r="AV497" s="17"/>
      <c r="AW497" s="17"/>
      <c r="AX497" s="17"/>
      <c r="AY497" s="17"/>
      <c r="AZ497" s="17"/>
      <c r="BA497" s="17"/>
      <c r="BB497" s="17"/>
      <c r="BC497" s="17"/>
      <c r="BD497" s="17"/>
      <c r="BE497" s="17"/>
      <c r="BF497" s="17"/>
      <c r="BG497" s="17"/>
      <c r="BH497" s="17"/>
      <c r="BI497" s="17"/>
      <c r="BJ497" s="17"/>
      <c r="BK497" s="17"/>
      <c r="BL497" s="17"/>
      <c r="BM497" s="17"/>
      <c r="BN497" s="17"/>
      <c r="BO497" s="17"/>
      <c r="BP497" s="17"/>
      <c r="BQ497" s="17"/>
      <c r="BR497" s="17"/>
      <c r="BS497" s="17"/>
      <c r="BT497" s="17"/>
      <c r="BU497" s="17"/>
      <c r="BV497" s="17"/>
      <c r="BW497" s="17"/>
      <c r="BX497" s="17"/>
      <c r="BY497" s="17"/>
      <c r="BZ497" s="17"/>
      <c r="CA497" s="17"/>
      <c r="CB497" s="17"/>
      <c r="CC497" s="17"/>
      <c r="CD497" s="17"/>
      <c r="CE497" s="17"/>
      <c r="CF497" s="17"/>
      <c r="CG497" s="17"/>
      <c r="CH497" s="17"/>
      <c r="CI497" s="17"/>
      <c r="CJ497" s="17"/>
      <c r="CK497" s="17"/>
      <c r="CL497" s="17"/>
      <c r="CM497" s="17"/>
      <c r="CN497" s="17"/>
      <c r="CO497" s="17"/>
      <c r="CP497" s="17"/>
      <c r="CQ497" s="17"/>
      <c r="CR497" s="17"/>
      <c r="CS497" s="17"/>
      <c r="CT497" s="17"/>
      <c r="CU497" s="17"/>
      <c r="CV497" s="17"/>
      <c r="CW497" s="17"/>
      <c r="CX497" s="17"/>
      <c r="CY497" s="17"/>
      <c r="CZ497" s="17"/>
      <c r="DA497" s="17"/>
      <c r="DB497" s="17"/>
      <c r="DC497" s="17"/>
      <c r="DD497" s="17"/>
      <c r="DE497" s="17"/>
      <c r="DF497" s="17"/>
      <c r="DG497" s="17"/>
      <c r="DH497" s="17"/>
      <c r="DI497" s="17"/>
      <c r="DJ497" s="17"/>
      <c r="DK497" s="17"/>
      <c r="DL497" s="17"/>
      <c r="DM497" s="17"/>
      <c r="DN497" s="17"/>
      <c r="DO497" s="17"/>
      <c r="DP497" s="17"/>
      <c r="DQ497" s="17"/>
      <c r="DR497" s="17"/>
      <c r="DS497" s="17"/>
      <c r="DT497" s="17"/>
      <c r="DU497" s="17"/>
      <c r="DV497" s="17"/>
      <c r="DW497" s="17"/>
      <c r="DX497" s="17"/>
      <c r="DY497" s="17"/>
      <c r="DZ497" s="17"/>
      <c r="EA497" s="17"/>
      <c r="EB497" s="17"/>
      <c r="EC497" s="17"/>
      <c r="ED497" s="17"/>
      <c r="EE497" s="17"/>
      <c r="EF497" s="17"/>
      <c r="EG497" s="17"/>
      <c r="EH497" s="17"/>
      <c r="EI497" s="17"/>
      <c r="EJ497" s="17"/>
      <c r="EK497" s="17"/>
      <c r="EL497" s="17"/>
      <c r="EM497" s="17"/>
      <c r="EN497" s="17"/>
      <c r="EO497" s="17"/>
      <c r="EP497" s="17"/>
      <c r="EQ497" s="17"/>
      <c r="ER497" s="17"/>
      <c r="ES497" s="17"/>
      <c r="ET497" s="17"/>
      <c r="EU497" s="17"/>
      <c r="EV497" s="17"/>
      <c r="EW497" s="17"/>
      <c r="EX497" s="17"/>
      <c r="EY497" s="17"/>
      <c r="EZ497" s="17"/>
      <c r="FA497" s="17"/>
      <c r="FB497" s="17"/>
      <c r="FC497" s="17"/>
      <c r="FD497" s="17"/>
      <c r="FE497" s="17"/>
      <c r="FF497" s="17"/>
      <c r="FG497" s="17"/>
      <c r="FH497" s="17"/>
      <c r="FI497" s="17"/>
      <c r="FJ497" s="17"/>
      <c r="FK497" s="17"/>
      <c r="FL497" s="17"/>
      <c r="FM497" s="17"/>
      <c r="FN497" s="17"/>
      <c r="FO497" s="17"/>
      <c r="FP497" s="17"/>
      <c r="FQ497" s="17"/>
      <c r="FR497" s="17"/>
      <c r="FS497" s="17"/>
      <c r="FT497" s="17"/>
      <c r="FU497" s="17"/>
      <c r="FV497" s="17"/>
      <c r="FW497" s="17"/>
      <c r="FX497" s="17"/>
      <c r="FY497" s="17"/>
      <c r="FZ497" s="17"/>
      <c r="GA497" s="17"/>
      <c r="GB497" s="17"/>
      <c r="GC497" s="17"/>
      <c r="GD497" s="17"/>
      <c r="GE497" s="17"/>
      <c r="GF497" s="17"/>
      <c r="GG497" s="17"/>
      <c r="GH497" s="17"/>
      <c r="GI497" s="17"/>
      <c r="GJ497" s="17"/>
      <c r="GK497" s="17"/>
      <c r="GL497" s="17"/>
      <c r="GM497" s="17"/>
      <c r="GN497" s="17"/>
      <c r="GO497" s="17"/>
      <c r="GP497" s="17"/>
      <c r="GQ497" s="17"/>
      <c r="GR497" s="17"/>
      <c r="GS497" s="17"/>
      <c r="GT497" s="17"/>
      <c r="GU497" s="17"/>
      <c r="GV497" s="17"/>
      <c r="GW497" s="17"/>
      <c r="GX497" s="17"/>
      <c r="GY497" s="17"/>
      <c r="GZ497" s="17"/>
      <c r="HA497" s="17"/>
      <c r="HB497" s="17"/>
      <c r="HC497" s="17"/>
      <c r="HD497" s="17"/>
      <c r="HE497" s="17"/>
      <c r="HF497" s="17"/>
      <c r="HG497" s="17"/>
      <c r="HH497" s="17"/>
      <c r="HI497" s="17"/>
      <c r="HJ497" s="17"/>
      <c r="HK497" s="17"/>
      <c r="HL497" s="17"/>
      <c r="HM497" s="17"/>
      <c r="HN497" s="17"/>
      <c r="HO497" s="17"/>
      <c r="HP497" s="17"/>
      <c r="HQ497" s="17"/>
      <c r="HR497" s="17"/>
      <c r="HS497" s="17"/>
      <c r="HT497" s="17"/>
      <c r="HU497" s="17"/>
    </row>
    <row r="498" spans="2:229" x14ac:dyDescent="0.2">
      <c r="B498" s="67"/>
      <c r="C498" s="25" t="s">
        <v>69</v>
      </c>
      <c r="D498" s="66"/>
      <c r="E498" s="66"/>
      <c r="F498" s="66"/>
      <c r="G498" s="66"/>
      <c r="H498" s="15"/>
      <c r="I498" s="66"/>
      <c r="J498" s="113">
        <f>SUM(J494:J497)</f>
        <v>13051.77</v>
      </c>
      <c r="K498" s="109"/>
      <c r="L498" s="118">
        <f>SUBTOTAL(9,L494:L497)</f>
        <v>0</v>
      </c>
      <c r="M498" s="125"/>
      <c r="N498" s="118">
        <f>SUBTOTAL(9,N494:N497)</f>
        <v>0</v>
      </c>
      <c r="O498" s="109"/>
      <c r="P498" s="118">
        <f>SUBTOTAL(9,P494:P497)</f>
        <v>0</v>
      </c>
    </row>
    <row r="499" spans="2:229" s="4" customFormat="1" ht="11.25" x14ac:dyDescent="0.2">
      <c r="B499" s="32">
        <v>21</v>
      </c>
      <c r="C499" s="36" t="s">
        <v>573</v>
      </c>
      <c r="D499" s="36" t="s">
        <v>5</v>
      </c>
      <c r="E499" s="36"/>
      <c r="F499" s="36"/>
      <c r="G499" s="36" t="s">
        <v>3</v>
      </c>
      <c r="H499" s="36" t="s">
        <v>3</v>
      </c>
      <c r="I499" s="36" t="s">
        <v>3</v>
      </c>
      <c r="J499" s="135">
        <f>J503</f>
        <v>3907.2499999999995</v>
      </c>
      <c r="K499" s="36"/>
      <c r="L499" s="36" t="s">
        <v>3</v>
      </c>
      <c r="M499" s="123"/>
      <c r="N499" s="36" t="s">
        <v>3</v>
      </c>
      <c r="O499" s="36"/>
      <c r="P499" s="36" t="s">
        <v>3</v>
      </c>
    </row>
    <row r="500" spans="2:229" s="18" customFormat="1" ht="22.5" x14ac:dyDescent="0.2">
      <c r="B500" s="67" t="s">
        <v>813</v>
      </c>
      <c r="C500" s="7" t="s">
        <v>341</v>
      </c>
      <c r="D500" s="66" t="s">
        <v>5</v>
      </c>
      <c r="E500" s="66">
        <v>5</v>
      </c>
      <c r="F500" s="66" t="s">
        <v>6</v>
      </c>
      <c r="G500" s="66" t="s">
        <v>22</v>
      </c>
      <c r="H500" s="15" t="s">
        <v>342</v>
      </c>
      <c r="I500" s="16">
        <v>236.8</v>
      </c>
      <c r="J500" s="112">
        <f>I500*E500</f>
        <v>1184</v>
      </c>
      <c r="K500" s="16"/>
      <c r="L500" s="16">
        <f>ROUND(K500*$I500,2)</f>
        <v>0</v>
      </c>
      <c r="M500" s="122"/>
      <c r="N500" s="16">
        <f>ROUND(M500*$I500,2)</f>
        <v>0</v>
      </c>
      <c r="O500" s="16"/>
      <c r="P500" s="16">
        <f>ROUND(O500*$I500,2)</f>
        <v>0</v>
      </c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  <c r="AU500" s="17"/>
      <c r="AV500" s="17"/>
      <c r="AW500" s="17"/>
      <c r="AX500" s="17"/>
      <c r="AY500" s="17"/>
      <c r="AZ500" s="17"/>
      <c r="BA500" s="17"/>
      <c r="BB500" s="17"/>
      <c r="BC500" s="17"/>
      <c r="BD500" s="17"/>
      <c r="BE500" s="17"/>
      <c r="BF500" s="17"/>
      <c r="BG500" s="17"/>
      <c r="BH500" s="17"/>
      <c r="BI500" s="17"/>
      <c r="BJ500" s="17"/>
      <c r="BK500" s="17"/>
      <c r="BL500" s="17"/>
      <c r="BM500" s="17"/>
      <c r="BN500" s="17"/>
      <c r="BO500" s="17"/>
      <c r="BP500" s="17"/>
      <c r="BQ500" s="17"/>
      <c r="BR500" s="17"/>
      <c r="BS500" s="17"/>
      <c r="BT500" s="17"/>
      <c r="BU500" s="17"/>
      <c r="BV500" s="17"/>
      <c r="BW500" s="17"/>
      <c r="BX500" s="17"/>
      <c r="BY500" s="17"/>
      <c r="BZ500" s="17"/>
      <c r="CA500" s="17"/>
      <c r="CB500" s="17"/>
      <c r="CC500" s="17"/>
      <c r="CD500" s="17"/>
      <c r="CE500" s="17"/>
      <c r="CF500" s="17"/>
      <c r="CG500" s="17"/>
      <c r="CH500" s="17"/>
      <c r="CI500" s="17"/>
      <c r="CJ500" s="17"/>
      <c r="CK500" s="17"/>
      <c r="CL500" s="17"/>
      <c r="CM500" s="17"/>
      <c r="CN500" s="17"/>
      <c r="CO500" s="17"/>
      <c r="CP500" s="17"/>
      <c r="CQ500" s="17"/>
      <c r="CR500" s="17"/>
      <c r="CS500" s="17"/>
      <c r="CT500" s="17"/>
      <c r="CU500" s="17"/>
      <c r="CV500" s="17"/>
      <c r="CW500" s="17"/>
      <c r="CX500" s="17"/>
      <c r="CY500" s="17"/>
      <c r="CZ500" s="17"/>
      <c r="DA500" s="17"/>
      <c r="DB500" s="17"/>
      <c r="DC500" s="17"/>
      <c r="DD500" s="17"/>
      <c r="DE500" s="17"/>
      <c r="DF500" s="17"/>
      <c r="DG500" s="17"/>
      <c r="DH500" s="17"/>
      <c r="DI500" s="17"/>
      <c r="DJ500" s="17"/>
      <c r="DK500" s="17"/>
      <c r="DL500" s="17"/>
      <c r="DM500" s="17"/>
      <c r="DN500" s="17"/>
      <c r="DO500" s="17"/>
      <c r="DP500" s="17"/>
      <c r="DQ500" s="17"/>
      <c r="DR500" s="17"/>
      <c r="DS500" s="17"/>
      <c r="DT500" s="17"/>
      <c r="DU500" s="17"/>
      <c r="DV500" s="17"/>
      <c r="DW500" s="17"/>
      <c r="DX500" s="17"/>
      <c r="DY500" s="17"/>
      <c r="DZ500" s="17"/>
      <c r="EA500" s="17"/>
      <c r="EB500" s="17"/>
      <c r="EC500" s="17"/>
      <c r="ED500" s="17"/>
      <c r="EE500" s="17"/>
      <c r="EF500" s="17"/>
      <c r="EG500" s="17"/>
      <c r="EH500" s="17"/>
      <c r="EI500" s="17"/>
      <c r="EJ500" s="17"/>
      <c r="EK500" s="17"/>
      <c r="EL500" s="17"/>
      <c r="EM500" s="17"/>
      <c r="EN500" s="17"/>
      <c r="EO500" s="17"/>
      <c r="EP500" s="17"/>
      <c r="EQ500" s="17"/>
      <c r="ER500" s="17"/>
      <c r="ES500" s="17"/>
      <c r="ET500" s="17"/>
      <c r="EU500" s="17"/>
      <c r="EV500" s="17"/>
      <c r="EW500" s="17"/>
      <c r="EX500" s="17"/>
      <c r="EY500" s="17"/>
      <c r="EZ500" s="17"/>
      <c r="FA500" s="17"/>
      <c r="FB500" s="17"/>
      <c r="FC500" s="17"/>
      <c r="FD500" s="17"/>
      <c r="FE500" s="17"/>
      <c r="FF500" s="17"/>
      <c r="FG500" s="17"/>
      <c r="FH500" s="17"/>
      <c r="FI500" s="17"/>
      <c r="FJ500" s="17"/>
      <c r="FK500" s="17"/>
      <c r="FL500" s="17"/>
      <c r="FM500" s="17"/>
      <c r="FN500" s="17"/>
      <c r="FO500" s="17"/>
      <c r="FP500" s="17"/>
      <c r="FQ500" s="17"/>
      <c r="FR500" s="17"/>
      <c r="FS500" s="17"/>
      <c r="FT500" s="17"/>
      <c r="FU500" s="17"/>
      <c r="FV500" s="17"/>
      <c r="FW500" s="17"/>
      <c r="FX500" s="17"/>
      <c r="FY500" s="17"/>
      <c r="FZ500" s="17"/>
      <c r="GA500" s="17"/>
      <c r="GB500" s="17"/>
      <c r="GC500" s="17"/>
      <c r="GD500" s="17"/>
      <c r="GE500" s="17"/>
      <c r="GF500" s="17"/>
      <c r="GG500" s="17"/>
      <c r="GH500" s="17"/>
      <c r="GI500" s="17"/>
      <c r="GJ500" s="17"/>
      <c r="GK500" s="17"/>
      <c r="GL500" s="17"/>
      <c r="GM500" s="17"/>
      <c r="GN500" s="17"/>
      <c r="GO500" s="17"/>
      <c r="GP500" s="17"/>
      <c r="GQ500" s="17"/>
      <c r="GR500" s="17"/>
      <c r="GS500" s="17"/>
      <c r="GT500" s="17"/>
      <c r="GU500" s="17"/>
      <c r="GV500" s="17"/>
      <c r="GW500" s="17"/>
      <c r="GX500" s="17"/>
      <c r="GY500" s="17"/>
      <c r="GZ500" s="17"/>
      <c r="HA500" s="17"/>
      <c r="HB500" s="17"/>
      <c r="HC500" s="17"/>
      <c r="HD500" s="17"/>
      <c r="HE500" s="17"/>
      <c r="HF500" s="17"/>
      <c r="HG500" s="17"/>
      <c r="HH500" s="17"/>
      <c r="HI500" s="17"/>
      <c r="HJ500" s="17"/>
      <c r="HK500" s="17"/>
      <c r="HL500" s="17"/>
      <c r="HM500" s="17"/>
      <c r="HN500" s="17"/>
      <c r="HO500" s="17"/>
      <c r="HP500" s="17"/>
      <c r="HQ500" s="17"/>
      <c r="HR500" s="17"/>
      <c r="HS500" s="17"/>
      <c r="HT500" s="17"/>
      <c r="HU500" s="17"/>
    </row>
    <row r="501" spans="2:229" s="18" customFormat="1" x14ac:dyDescent="0.2">
      <c r="B501" s="67" t="s">
        <v>830</v>
      </c>
      <c r="C501" s="7" t="s">
        <v>343</v>
      </c>
      <c r="D501" s="66" t="s">
        <v>5</v>
      </c>
      <c r="E501" s="66">
        <v>5</v>
      </c>
      <c r="F501" s="66" t="s">
        <v>6</v>
      </c>
      <c r="G501" s="66" t="s">
        <v>22</v>
      </c>
      <c r="H501" s="15" t="s">
        <v>344</v>
      </c>
      <c r="I501" s="16">
        <v>98.37</v>
      </c>
      <c r="J501" s="112">
        <f>I501*E501</f>
        <v>491.85</v>
      </c>
      <c r="K501" s="16"/>
      <c r="L501" s="16">
        <f>ROUND(K501*$I501,2)</f>
        <v>0</v>
      </c>
      <c r="M501" s="122"/>
      <c r="N501" s="16">
        <f>ROUND(M501*$I501,2)</f>
        <v>0</v>
      </c>
      <c r="O501" s="16"/>
      <c r="P501" s="16">
        <f>ROUND(O501*$I501,2)</f>
        <v>0</v>
      </c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  <c r="EC501" s="17"/>
      <c r="ED501" s="17"/>
      <c r="EE501" s="17"/>
      <c r="EF501" s="17"/>
      <c r="EG501" s="17"/>
      <c r="EH501" s="17"/>
      <c r="EI501" s="17"/>
      <c r="EJ501" s="17"/>
      <c r="EK501" s="17"/>
      <c r="EL501" s="17"/>
      <c r="EM501" s="17"/>
      <c r="EN501" s="17"/>
      <c r="EO501" s="17"/>
      <c r="EP501" s="17"/>
      <c r="EQ501" s="17"/>
      <c r="ER501" s="17"/>
      <c r="ES501" s="17"/>
      <c r="ET501" s="17"/>
      <c r="EU501" s="17"/>
      <c r="EV501" s="17"/>
      <c r="EW501" s="17"/>
      <c r="EX501" s="17"/>
      <c r="EY501" s="17"/>
      <c r="EZ501" s="17"/>
      <c r="FA501" s="17"/>
      <c r="FB501" s="17"/>
      <c r="FC501" s="17"/>
      <c r="FD501" s="17"/>
      <c r="FE501" s="17"/>
      <c r="FF501" s="17"/>
      <c r="FG501" s="17"/>
      <c r="FH501" s="17"/>
      <c r="FI501" s="17"/>
      <c r="FJ501" s="17"/>
      <c r="FK501" s="17"/>
      <c r="FL501" s="17"/>
      <c r="FM501" s="17"/>
      <c r="FN501" s="17"/>
      <c r="FO501" s="17"/>
      <c r="FP501" s="17"/>
      <c r="FQ501" s="17"/>
      <c r="FR501" s="17"/>
      <c r="FS501" s="17"/>
      <c r="FT501" s="17"/>
      <c r="FU501" s="17"/>
      <c r="FV501" s="17"/>
      <c r="FW501" s="17"/>
      <c r="FX501" s="17"/>
      <c r="FY501" s="17"/>
      <c r="FZ501" s="17"/>
      <c r="GA501" s="17"/>
      <c r="GB501" s="17"/>
      <c r="GC501" s="17"/>
      <c r="GD501" s="17"/>
      <c r="GE501" s="17"/>
      <c r="GF501" s="17"/>
      <c r="GG501" s="17"/>
      <c r="GH501" s="17"/>
      <c r="GI501" s="17"/>
      <c r="GJ501" s="17"/>
      <c r="GK501" s="17"/>
      <c r="GL501" s="17"/>
      <c r="GM501" s="17"/>
      <c r="GN501" s="17"/>
      <c r="GO501" s="17"/>
      <c r="GP501" s="17"/>
      <c r="GQ501" s="17"/>
      <c r="GR501" s="17"/>
      <c r="GS501" s="17"/>
      <c r="GT501" s="17"/>
      <c r="GU501" s="17"/>
      <c r="GV501" s="17"/>
      <c r="GW501" s="17"/>
      <c r="GX501" s="17"/>
      <c r="GY501" s="17"/>
      <c r="GZ501" s="17"/>
      <c r="HA501" s="17"/>
      <c r="HB501" s="17"/>
      <c r="HC501" s="17"/>
      <c r="HD501" s="17"/>
      <c r="HE501" s="17"/>
      <c r="HF501" s="17"/>
      <c r="HG501" s="17"/>
      <c r="HH501" s="17"/>
      <c r="HI501" s="17"/>
      <c r="HJ501" s="17"/>
      <c r="HK501" s="17"/>
      <c r="HL501" s="17"/>
      <c r="HM501" s="17"/>
      <c r="HN501" s="17"/>
      <c r="HO501" s="17"/>
      <c r="HP501" s="17"/>
      <c r="HQ501" s="17"/>
      <c r="HR501" s="17"/>
      <c r="HS501" s="17"/>
      <c r="HT501" s="17"/>
      <c r="HU501" s="17"/>
    </row>
    <row r="502" spans="2:229" s="18" customFormat="1" x14ac:dyDescent="0.2">
      <c r="B502" s="67" t="s">
        <v>831</v>
      </c>
      <c r="C502" s="7" t="s">
        <v>345</v>
      </c>
      <c r="D502" s="66" t="s">
        <v>5</v>
      </c>
      <c r="E502" s="66">
        <v>10</v>
      </c>
      <c r="F502" s="66" t="s">
        <v>6</v>
      </c>
      <c r="G502" s="66" t="s">
        <v>22</v>
      </c>
      <c r="H502" s="15" t="s">
        <v>346</v>
      </c>
      <c r="I502" s="16">
        <v>223.14</v>
      </c>
      <c r="J502" s="112">
        <f>I502*E502</f>
        <v>2231.3999999999996</v>
      </c>
      <c r="K502" s="16"/>
      <c r="L502" s="16">
        <f>ROUND(K502*$I502,2)</f>
        <v>0</v>
      </c>
      <c r="M502" s="122"/>
      <c r="N502" s="16">
        <f>ROUND(M502*$I502,2)</f>
        <v>0</v>
      </c>
      <c r="O502" s="16"/>
      <c r="P502" s="16">
        <f>ROUND(O502*$I502,2)</f>
        <v>0</v>
      </c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  <c r="AU502" s="17"/>
      <c r="AV502" s="17"/>
      <c r="AW502" s="17"/>
      <c r="AX502" s="17"/>
      <c r="AY502" s="17"/>
      <c r="AZ502" s="17"/>
      <c r="BA502" s="17"/>
      <c r="BB502" s="17"/>
      <c r="BC502" s="17"/>
      <c r="BD502" s="17"/>
      <c r="BE502" s="17"/>
      <c r="BF502" s="17"/>
      <c r="BG502" s="17"/>
      <c r="BH502" s="17"/>
      <c r="BI502" s="17"/>
      <c r="BJ502" s="17"/>
      <c r="BK502" s="17"/>
      <c r="BL502" s="17"/>
      <c r="BM502" s="17"/>
      <c r="BN502" s="17"/>
      <c r="BO502" s="17"/>
      <c r="BP502" s="17"/>
      <c r="BQ502" s="17"/>
      <c r="BR502" s="17"/>
      <c r="BS502" s="17"/>
      <c r="BT502" s="17"/>
      <c r="BU502" s="17"/>
      <c r="BV502" s="17"/>
      <c r="BW502" s="17"/>
      <c r="BX502" s="17"/>
      <c r="BY502" s="17"/>
      <c r="BZ502" s="17"/>
      <c r="CA502" s="17"/>
      <c r="CB502" s="17"/>
      <c r="CC502" s="17"/>
      <c r="CD502" s="17"/>
      <c r="CE502" s="17"/>
      <c r="CF502" s="17"/>
      <c r="CG502" s="17"/>
      <c r="CH502" s="17"/>
      <c r="CI502" s="17"/>
      <c r="CJ502" s="17"/>
      <c r="CK502" s="17"/>
      <c r="CL502" s="17"/>
      <c r="CM502" s="17"/>
      <c r="CN502" s="17"/>
      <c r="CO502" s="17"/>
      <c r="CP502" s="17"/>
      <c r="CQ502" s="17"/>
      <c r="CR502" s="17"/>
      <c r="CS502" s="17"/>
      <c r="CT502" s="17"/>
      <c r="CU502" s="17"/>
      <c r="CV502" s="17"/>
      <c r="CW502" s="17"/>
      <c r="CX502" s="17"/>
      <c r="CY502" s="17"/>
      <c r="CZ502" s="17"/>
      <c r="DA502" s="17"/>
      <c r="DB502" s="17"/>
      <c r="DC502" s="17"/>
      <c r="DD502" s="17"/>
      <c r="DE502" s="17"/>
      <c r="DF502" s="17"/>
      <c r="DG502" s="17"/>
      <c r="DH502" s="17"/>
      <c r="DI502" s="17"/>
      <c r="DJ502" s="17"/>
      <c r="DK502" s="17"/>
      <c r="DL502" s="17"/>
      <c r="DM502" s="17"/>
      <c r="DN502" s="17"/>
      <c r="DO502" s="17"/>
      <c r="DP502" s="17"/>
      <c r="DQ502" s="17"/>
      <c r="DR502" s="17"/>
      <c r="DS502" s="17"/>
      <c r="DT502" s="17"/>
      <c r="DU502" s="17"/>
      <c r="DV502" s="17"/>
      <c r="DW502" s="17"/>
      <c r="DX502" s="17"/>
      <c r="DY502" s="17"/>
      <c r="DZ502" s="17"/>
      <c r="EA502" s="17"/>
      <c r="EB502" s="17"/>
      <c r="EC502" s="17"/>
      <c r="ED502" s="17"/>
      <c r="EE502" s="17"/>
      <c r="EF502" s="17"/>
      <c r="EG502" s="17"/>
      <c r="EH502" s="17"/>
      <c r="EI502" s="17"/>
      <c r="EJ502" s="17"/>
      <c r="EK502" s="17"/>
      <c r="EL502" s="17"/>
      <c r="EM502" s="17"/>
      <c r="EN502" s="17"/>
      <c r="EO502" s="17"/>
      <c r="EP502" s="17"/>
      <c r="EQ502" s="17"/>
      <c r="ER502" s="17"/>
      <c r="ES502" s="17"/>
      <c r="ET502" s="17"/>
      <c r="EU502" s="17"/>
      <c r="EV502" s="17"/>
      <c r="EW502" s="17"/>
      <c r="EX502" s="17"/>
      <c r="EY502" s="17"/>
      <c r="EZ502" s="17"/>
      <c r="FA502" s="17"/>
      <c r="FB502" s="17"/>
      <c r="FC502" s="17"/>
      <c r="FD502" s="17"/>
      <c r="FE502" s="17"/>
      <c r="FF502" s="17"/>
      <c r="FG502" s="17"/>
      <c r="FH502" s="17"/>
      <c r="FI502" s="17"/>
      <c r="FJ502" s="17"/>
      <c r="FK502" s="17"/>
      <c r="FL502" s="17"/>
      <c r="FM502" s="17"/>
      <c r="FN502" s="17"/>
      <c r="FO502" s="17"/>
      <c r="FP502" s="17"/>
      <c r="FQ502" s="17"/>
      <c r="FR502" s="17"/>
      <c r="FS502" s="17"/>
      <c r="FT502" s="17"/>
      <c r="FU502" s="17"/>
      <c r="FV502" s="17"/>
      <c r="FW502" s="17"/>
      <c r="FX502" s="17"/>
      <c r="FY502" s="17"/>
      <c r="FZ502" s="17"/>
      <c r="GA502" s="17"/>
      <c r="GB502" s="17"/>
      <c r="GC502" s="17"/>
      <c r="GD502" s="17"/>
      <c r="GE502" s="17"/>
      <c r="GF502" s="17"/>
      <c r="GG502" s="17"/>
      <c r="GH502" s="17"/>
      <c r="GI502" s="17"/>
      <c r="GJ502" s="17"/>
      <c r="GK502" s="17"/>
      <c r="GL502" s="17"/>
      <c r="GM502" s="17"/>
      <c r="GN502" s="17"/>
      <c r="GO502" s="17"/>
      <c r="GP502" s="17"/>
      <c r="GQ502" s="17"/>
      <c r="GR502" s="17"/>
      <c r="GS502" s="17"/>
      <c r="GT502" s="17"/>
      <c r="GU502" s="17"/>
      <c r="GV502" s="17"/>
      <c r="GW502" s="17"/>
      <c r="GX502" s="17"/>
      <c r="GY502" s="17"/>
      <c r="GZ502" s="17"/>
      <c r="HA502" s="17"/>
      <c r="HB502" s="17"/>
      <c r="HC502" s="17"/>
      <c r="HD502" s="17"/>
      <c r="HE502" s="17"/>
      <c r="HF502" s="17"/>
      <c r="HG502" s="17"/>
      <c r="HH502" s="17"/>
      <c r="HI502" s="17"/>
      <c r="HJ502" s="17"/>
      <c r="HK502" s="17"/>
      <c r="HL502" s="17"/>
      <c r="HM502" s="17"/>
      <c r="HN502" s="17"/>
      <c r="HO502" s="17"/>
      <c r="HP502" s="17"/>
      <c r="HQ502" s="17"/>
      <c r="HR502" s="17"/>
      <c r="HS502" s="17"/>
      <c r="HT502" s="17"/>
      <c r="HU502" s="17"/>
    </row>
    <row r="503" spans="2:229" ht="20.100000000000001" customHeight="1" x14ac:dyDescent="0.2">
      <c r="B503" s="67"/>
      <c r="C503" s="25" t="s">
        <v>69</v>
      </c>
      <c r="D503" s="66"/>
      <c r="E503" s="66"/>
      <c r="F503" s="66"/>
      <c r="G503" s="66"/>
      <c r="H503" s="15"/>
      <c r="I503" s="16"/>
      <c r="J503" s="113">
        <f>SUBTOTAL(9,J500:J502)</f>
        <v>3907.2499999999995</v>
      </c>
      <c r="K503" s="16"/>
      <c r="L503" s="118">
        <f>SUBTOTAL(9,L500:L502)</f>
        <v>0</v>
      </c>
      <c r="M503" s="122"/>
      <c r="N503" s="118">
        <f>SUBTOTAL(9,N500:N502)</f>
        <v>0</v>
      </c>
      <c r="O503" s="16"/>
      <c r="P503" s="118">
        <f>SUBTOTAL(9,P500:P502)</f>
        <v>0</v>
      </c>
    </row>
    <row r="504" spans="2:229" s="4" customFormat="1" ht="12.75" customHeight="1" x14ac:dyDescent="0.2">
      <c r="B504" s="32">
        <v>22</v>
      </c>
      <c r="C504" s="36" t="s">
        <v>815</v>
      </c>
      <c r="D504" s="36" t="s">
        <v>5</v>
      </c>
      <c r="E504" s="36"/>
      <c r="F504" s="36"/>
      <c r="G504" s="36" t="s">
        <v>3</v>
      </c>
      <c r="H504" s="36" t="s">
        <v>3</v>
      </c>
      <c r="I504" s="36" t="s">
        <v>3</v>
      </c>
      <c r="J504" s="135">
        <f>J507</f>
        <v>3728</v>
      </c>
      <c r="K504" s="36"/>
      <c r="L504" s="36" t="s">
        <v>3</v>
      </c>
      <c r="M504" s="123"/>
      <c r="N504" s="36" t="s">
        <v>3</v>
      </c>
      <c r="O504" s="36"/>
      <c r="P504" s="36" t="s">
        <v>3</v>
      </c>
    </row>
    <row r="505" spans="2:229" s="18" customFormat="1" ht="22.5" x14ac:dyDescent="0.2">
      <c r="B505" s="67" t="s">
        <v>814</v>
      </c>
      <c r="C505" s="7" t="s">
        <v>816</v>
      </c>
      <c r="D505" s="66" t="s">
        <v>5</v>
      </c>
      <c r="E505" s="66">
        <v>800</v>
      </c>
      <c r="F505" s="66" t="s">
        <v>6</v>
      </c>
      <c r="G505" s="66" t="s">
        <v>22</v>
      </c>
      <c r="H505" s="15" t="s">
        <v>817</v>
      </c>
      <c r="I505" s="16">
        <v>1.36</v>
      </c>
      <c r="J505" s="112">
        <f>I505*E505</f>
        <v>1088</v>
      </c>
      <c r="K505" s="16"/>
      <c r="L505" s="16">
        <f>ROUND(K505*$I505,2)</f>
        <v>0</v>
      </c>
      <c r="M505" s="122"/>
      <c r="N505" s="16">
        <f>ROUND(M505*$I505,2)</f>
        <v>0</v>
      </c>
      <c r="O505" s="16">
        <f>E505</f>
        <v>800</v>
      </c>
      <c r="P505" s="16">
        <f>ROUND(O505*$I505,2)</f>
        <v>1088</v>
      </c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7"/>
      <c r="BI505" s="17"/>
      <c r="BJ505" s="17"/>
      <c r="BK505" s="17"/>
      <c r="BL505" s="17"/>
      <c r="BM505" s="17"/>
      <c r="BN505" s="17"/>
      <c r="BO505" s="17"/>
      <c r="BP505" s="17"/>
      <c r="BQ505" s="17"/>
      <c r="BR505" s="17"/>
      <c r="BS505" s="17"/>
      <c r="BT505" s="17"/>
      <c r="BU505" s="17"/>
      <c r="BV505" s="17"/>
      <c r="BW505" s="17"/>
      <c r="BX505" s="17"/>
      <c r="BY505" s="17"/>
      <c r="BZ505" s="17"/>
      <c r="CA505" s="17"/>
      <c r="CB505" s="17"/>
      <c r="CC505" s="17"/>
      <c r="CD505" s="17"/>
      <c r="CE505" s="17"/>
      <c r="CF505" s="17"/>
      <c r="CG505" s="17"/>
      <c r="CH505" s="17"/>
      <c r="CI505" s="17"/>
      <c r="CJ505" s="17"/>
      <c r="CK505" s="17"/>
      <c r="CL505" s="17"/>
      <c r="CM505" s="17"/>
      <c r="CN505" s="17"/>
      <c r="CO505" s="17"/>
      <c r="CP505" s="17"/>
      <c r="CQ505" s="17"/>
      <c r="CR505" s="17"/>
      <c r="CS505" s="17"/>
      <c r="CT505" s="17"/>
      <c r="CU505" s="17"/>
      <c r="CV505" s="17"/>
      <c r="CW505" s="17"/>
      <c r="CX505" s="17"/>
      <c r="CY505" s="17"/>
      <c r="CZ505" s="17"/>
      <c r="DA505" s="17"/>
      <c r="DB505" s="17"/>
      <c r="DC505" s="17"/>
      <c r="DD505" s="17"/>
      <c r="DE505" s="17"/>
      <c r="DF505" s="17"/>
      <c r="DG505" s="17"/>
      <c r="DH505" s="17"/>
      <c r="DI505" s="17"/>
      <c r="DJ505" s="17"/>
      <c r="DK505" s="17"/>
      <c r="DL505" s="17"/>
      <c r="DM505" s="17"/>
      <c r="DN505" s="17"/>
      <c r="DO505" s="17"/>
      <c r="DP505" s="17"/>
      <c r="DQ505" s="17"/>
      <c r="DR505" s="17"/>
      <c r="DS505" s="17"/>
      <c r="DT505" s="17"/>
      <c r="DU505" s="17"/>
      <c r="DV505" s="17"/>
      <c r="DW505" s="17"/>
      <c r="DX505" s="17"/>
      <c r="DY505" s="17"/>
      <c r="DZ505" s="17"/>
      <c r="EA505" s="17"/>
      <c r="EB505" s="17"/>
      <c r="EC505" s="17"/>
      <c r="ED505" s="17"/>
      <c r="EE505" s="17"/>
      <c r="EF505" s="17"/>
      <c r="EG505" s="17"/>
      <c r="EH505" s="17"/>
      <c r="EI505" s="17"/>
      <c r="EJ505" s="17"/>
      <c r="EK505" s="17"/>
      <c r="EL505" s="17"/>
      <c r="EM505" s="17"/>
      <c r="EN505" s="17"/>
      <c r="EO505" s="17"/>
      <c r="EP505" s="17"/>
      <c r="EQ505" s="17"/>
      <c r="ER505" s="17"/>
      <c r="ES505" s="17"/>
      <c r="ET505" s="17"/>
      <c r="EU505" s="17"/>
      <c r="EV505" s="17"/>
      <c r="EW505" s="17"/>
      <c r="EX505" s="17"/>
      <c r="EY505" s="17"/>
      <c r="EZ505" s="17"/>
      <c r="FA505" s="17"/>
      <c r="FB505" s="17"/>
      <c r="FC505" s="17"/>
      <c r="FD505" s="17"/>
      <c r="FE505" s="17"/>
      <c r="FF505" s="17"/>
      <c r="FG505" s="17"/>
      <c r="FH505" s="17"/>
      <c r="FI505" s="17"/>
      <c r="FJ505" s="17"/>
      <c r="FK505" s="17"/>
      <c r="FL505" s="17"/>
      <c r="FM505" s="17"/>
      <c r="FN505" s="17"/>
      <c r="FO505" s="17"/>
      <c r="FP505" s="17"/>
      <c r="FQ505" s="17"/>
      <c r="FR505" s="17"/>
      <c r="FS505" s="17"/>
      <c r="FT505" s="17"/>
      <c r="FU505" s="17"/>
      <c r="FV505" s="17"/>
      <c r="FW505" s="17"/>
      <c r="FX505" s="17"/>
      <c r="FY505" s="17"/>
      <c r="FZ505" s="17"/>
      <c r="GA505" s="17"/>
      <c r="GB505" s="17"/>
      <c r="GC505" s="17"/>
      <c r="GD505" s="17"/>
      <c r="GE505" s="17"/>
      <c r="GF505" s="17"/>
      <c r="GG505" s="17"/>
      <c r="GH505" s="17"/>
      <c r="GI505" s="17"/>
      <c r="GJ505" s="17"/>
      <c r="GK505" s="17"/>
      <c r="GL505" s="17"/>
      <c r="GM505" s="17"/>
      <c r="GN505" s="17"/>
      <c r="GO505" s="17"/>
      <c r="GP505" s="17"/>
      <c r="GQ505" s="17"/>
      <c r="GR505" s="17"/>
      <c r="GS505" s="17"/>
      <c r="GT505" s="17"/>
      <c r="GU505" s="17"/>
      <c r="GV505" s="17"/>
      <c r="GW505" s="17"/>
      <c r="GX505" s="17"/>
      <c r="GY505" s="17"/>
      <c r="GZ505" s="17"/>
      <c r="HA505" s="17"/>
      <c r="HB505" s="17"/>
      <c r="HC505" s="17"/>
      <c r="HD505" s="17"/>
      <c r="HE505" s="17"/>
      <c r="HF505" s="17"/>
      <c r="HG505" s="17"/>
      <c r="HH505" s="17"/>
      <c r="HI505" s="17"/>
      <c r="HJ505" s="17"/>
      <c r="HK505" s="17"/>
      <c r="HL505" s="17"/>
      <c r="HM505" s="17"/>
      <c r="HN505" s="17"/>
      <c r="HO505" s="17"/>
      <c r="HP505" s="17"/>
      <c r="HQ505" s="17"/>
      <c r="HR505" s="17"/>
      <c r="HS505" s="17"/>
      <c r="HT505" s="17"/>
      <c r="HU505" s="17"/>
    </row>
    <row r="506" spans="2:229" s="18" customFormat="1" x14ac:dyDescent="0.2">
      <c r="B506" s="67" t="s">
        <v>829</v>
      </c>
      <c r="C506" s="7" t="s">
        <v>819</v>
      </c>
      <c r="D506" s="66" t="s">
        <v>5</v>
      </c>
      <c r="E506" s="66">
        <v>800</v>
      </c>
      <c r="F506" s="66" t="s">
        <v>30</v>
      </c>
      <c r="G506" s="66" t="s">
        <v>22</v>
      </c>
      <c r="H506" s="15" t="s">
        <v>818</v>
      </c>
      <c r="I506" s="16">
        <v>3.3</v>
      </c>
      <c r="J506" s="112">
        <f>I506*E506</f>
        <v>2640</v>
      </c>
      <c r="K506" s="16">
        <v>2895.5</v>
      </c>
      <c r="L506" s="16">
        <f>ROUND(K506*$I506,2)</f>
        <v>9555.15</v>
      </c>
      <c r="M506" s="122"/>
      <c r="N506" s="16">
        <f>ROUND(M506*$I506,2)</f>
        <v>0</v>
      </c>
      <c r="O506" s="16"/>
      <c r="P506" s="16">
        <f>ROUND(O506*$I506,2)</f>
        <v>0</v>
      </c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  <c r="BG506" s="17"/>
      <c r="BH506" s="17"/>
      <c r="BI506" s="17"/>
      <c r="BJ506" s="17"/>
      <c r="BK506" s="17"/>
      <c r="BL506" s="17"/>
      <c r="BM506" s="17"/>
      <c r="BN506" s="17"/>
      <c r="BO506" s="17"/>
      <c r="BP506" s="17"/>
      <c r="BQ506" s="17"/>
      <c r="BR506" s="17"/>
      <c r="BS506" s="17"/>
      <c r="BT506" s="17"/>
      <c r="BU506" s="17"/>
      <c r="BV506" s="17"/>
      <c r="BW506" s="17"/>
      <c r="BX506" s="17"/>
      <c r="BY506" s="17"/>
      <c r="BZ506" s="17"/>
      <c r="CA506" s="17"/>
      <c r="CB506" s="17"/>
      <c r="CC506" s="17"/>
      <c r="CD506" s="17"/>
      <c r="CE506" s="17"/>
      <c r="CF506" s="17"/>
      <c r="CG506" s="17"/>
      <c r="CH506" s="17"/>
      <c r="CI506" s="17"/>
      <c r="CJ506" s="17"/>
      <c r="CK506" s="17"/>
      <c r="CL506" s="17"/>
      <c r="CM506" s="17"/>
      <c r="CN506" s="17"/>
      <c r="CO506" s="17"/>
      <c r="CP506" s="17"/>
      <c r="CQ506" s="17"/>
      <c r="CR506" s="17"/>
      <c r="CS506" s="17"/>
      <c r="CT506" s="17"/>
      <c r="CU506" s="17"/>
      <c r="CV506" s="17"/>
      <c r="CW506" s="17"/>
      <c r="CX506" s="17"/>
      <c r="CY506" s="17"/>
      <c r="CZ506" s="17"/>
      <c r="DA506" s="17"/>
      <c r="DB506" s="17"/>
      <c r="DC506" s="17"/>
      <c r="DD506" s="17"/>
      <c r="DE506" s="17"/>
      <c r="DF506" s="17"/>
      <c r="DG506" s="17"/>
      <c r="DH506" s="17"/>
      <c r="DI506" s="17"/>
      <c r="DJ506" s="17"/>
      <c r="DK506" s="17"/>
      <c r="DL506" s="17"/>
      <c r="DM506" s="17"/>
      <c r="DN506" s="17"/>
      <c r="DO506" s="17"/>
      <c r="DP506" s="17"/>
      <c r="DQ506" s="17"/>
      <c r="DR506" s="17"/>
      <c r="DS506" s="17"/>
      <c r="DT506" s="17"/>
      <c r="DU506" s="17"/>
      <c r="DV506" s="17"/>
      <c r="DW506" s="17"/>
      <c r="DX506" s="17"/>
      <c r="DY506" s="17"/>
      <c r="DZ506" s="17"/>
      <c r="EA506" s="17"/>
      <c r="EB506" s="17"/>
      <c r="EC506" s="17"/>
      <c r="ED506" s="17"/>
      <c r="EE506" s="17"/>
      <c r="EF506" s="17"/>
      <c r="EG506" s="17"/>
      <c r="EH506" s="17"/>
      <c r="EI506" s="17"/>
      <c r="EJ506" s="17"/>
      <c r="EK506" s="17"/>
      <c r="EL506" s="17"/>
      <c r="EM506" s="17"/>
      <c r="EN506" s="17"/>
      <c r="EO506" s="17"/>
      <c r="EP506" s="17"/>
      <c r="EQ506" s="17"/>
      <c r="ER506" s="17"/>
      <c r="ES506" s="17"/>
      <c r="ET506" s="17"/>
      <c r="EU506" s="17"/>
      <c r="EV506" s="17"/>
      <c r="EW506" s="17"/>
      <c r="EX506" s="17"/>
      <c r="EY506" s="17"/>
      <c r="EZ506" s="17"/>
      <c r="FA506" s="17"/>
      <c r="FB506" s="17"/>
      <c r="FC506" s="17"/>
      <c r="FD506" s="17"/>
      <c r="FE506" s="17"/>
      <c r="FF506" s="17"/>
      <c r="FG506" s="17"/>
      <c r="FH506" s="17"/>
      <c r="FI506" s="17"/>
      <c r="FJ506" s="17"/>
      <c r="FK506" s="17"/>
      <c r="FL506" s="17"/>
      <c r="FM506" s="17"/>
      <c r="FN506" s="17"/>
      <c r="FO506" s="17"/>
      <c r="FP506" s="17"/>
      <c r="FQ506" s="17"/>
      <c r="FR506" s="17"/>
      <c r="FS506" s="17"/>
      <c r="FT506" s="17"/>
      <c r="FU506" s="17"/>
      <c r="FV506" s="17"/>
      <c r="FW506" s="17"/>
      <c r="FX506" s="17"/>
      <c r="FY506" s="17"/>
      <c r="FZ506" s="17"/>
      <c r="GA506" s="17"/>
      <c r="GB506" s="17"/>
      <c r="GC506" s="17"/>
      <c r="GD506" s="17"/>
      <c r="GE506" s="17"/>
      <c r="GF506" s="17"/>
      <c r="GG506" s="17"/>
      <c r="GH506" s="17"/>
      <c r="GI506" s="17"/>
      <c r="GJ506" s="17"/>
      <c r="GK506" s="17"/>
      <c r="GL506" s="17"/>
      <c r="GM506" s="17"/>
      <c r="GN506" s="17"/>
      <c r="GO506" s="17"/>
      <c r="GP506" s="17"/>
      <c r="GQ506" s="17"/>
      <c r="GR506" s="17"/>
      <c r="GS506" s="17"/>
      <c r="GT506" s="17"/>
      <c r="GU506" s="17"/>
      <c r="GV506" s="17"/>
      <c r="GW506" s="17"/>
      <c r="GX506" s="17"/>
      <c r="GY506" s="17"/>
      <c r="GZ506" s="17"/>
      <c r="HA506" s="17"/>
      <c r="HB506" s="17"/>
      <c r="HC506" s="17"/>
      <c r="HD506" s="17"/>
      <c r="HE506" s="17"/>
      <c r="HF506" s="17"/>
      <c r="HG506" s="17"/>
      <c r="HH506" s="17"/>
      <c r="HI506" s="17"/>
      <c r="HJ506" s="17"/>
      <c r="HK506" s="17"/>
      <c r="HL506" s="17"/>
      <c r="HM506" s="17"/>
      <c r="HN506" s="17"/>
      <c r="HO506" s="17"/>
      <c r="HP506" s="17"/>
      <c r="HQ506" s="17"/>
      <c r="HR506" s="17"/>
      <c r="HS506" s="17"/>
      <c r="HT506" s="17"/>
      <c r="HU506" s="17"/>
    </row>
    <row r="507" spans="2:229" ht="20.100000000000001" customHeight="1" x14ac:dyDescent="0.2">
      <c r="B507" s="67"/>
      <c r="C507" s="25" t="s">
        <v>69</v>
      </c>
      <c r="D507" s="66"/>
      <c r="E507" s="66"/>
      <c r="F507" s="66"/>
      <c r="G507" s="66"/>
      <c r="H507" s="15"/>
      <c r="I507" s="16"/>
      <c r="J507" s="113">
        <f>SUBTOTAL(9,J505:J506)</f>
        <v>3728</v>
      </c>
      <c r="K507" s="16"/>
      <c r="L507" s="118">
        <f>SUBTOTAL(9,L505:L506)</f>
        <v>9555.15</v>
      </c>
      <c r="M507" s="122"/>
      <c r="N507" s="118">
        <f>SUBTOTAL(9,N505:N506)</f>
        <v>0</v>
      </c>
      <c r="O507" s="16"/>
      <c r="P507" s="118">
        <f>SUBTOTAL(9,P505:P506)</f>
        <v>1088</v>
      </c>
    </row>
    <row r="508" spans="2:229" s="4" customFormat="1" ht="11.25" x14ac:dyDescent="0.2">
      <c r="B508" s="32">
        <v>24</v>
      </c>
      <c r="C508" s="36" t="s">
        <v>517</v>
      </c>
      <c r="D508" s="36" t="s">
        <v>5</v>
      </c>
      <c r="E508" s="36"/>
      <c r="F508" s="36"/>
      <c r="G508" s="36" t="s">
        <v>3</v>
      </c>
      <c r="H508" s="36" t="s">
        <v>3</v>
      </c>
      <c r="I508" s="36" t="s">
        <v>3</v>
      </c>
      <c r="J508" s="135">
        <f>J510</f>
        <v>17290</v>
      </c>
      <c r="K508" s="121"/>
      <c r="L508" s="36" t="s">
        <v>3</v>
      </c>
      <c r="M508" s="123"/>
      <c r="N508" s="36" t="s">
        <v>3</v>
      </c>
      <c r="O508" s="36"/>
      <c r="P508" s="36" t="s">
        <v>3</v>
      </c>
    </row>
    <row r="509" spans="2:229" x14ac:dyDescent="0.2">
      <c r="B509" s="38" t="s">
        <v>1067</v>
      </c>
      <c r="C509" s="31" t="s">
        <v>623</v>
      </c>
      <c r="D509" s="66" t="s">
        <v>5</v>
      </c>
      <c r="E509" s="29">
        <v>3800</v>
      </c>
      <c r="F509" s="103" t="s">
        <v>29</v>
      </c>
      <c r="G509" s="66" t="s">
        <v>22</v>
      </c>
      <c r="H509" s="103" t="s">
        <v>632</v>
      </c>
      <c r="I509" s="16">
        <v>4.55</v>
      </c>
      <c r="J509" s="112">
        <f>I509*E509</f>
        <v>17290</v>
      </c>
      <c r="K509" s="16"/>
      <c r="L509" s="16">
        <f>ROUND(K509*$I509,2)</f>
        <v>0</v>
      </c>
      <c r="M509" s="122"/>
      <c r="N509" s="16">
        <f>ROUND(M509*$I509,2)</f>
        <v>0</v>
      </c>
      <c r="O509" s="16"/>
      <c r="P509" s="16">
        <f>ROUND(O509*$I509,2)</f>
        <v>0</v>
      </c>
    </row>
    <row r="510" spans="2:229" ht="20.100000000000001" customHeight="1" thickBot="1" x14ac:dyDescent="0.25">
      <c r="B510" s="45"/>
      <c r="C510" s="34" t="s">
        <v>69</v>
      </c>
      <c r="D510" s="33"/>
      <c r="E510" s="33"/>
      <c r="F510" s="33"/>
      <c r="G510" s="33"/>
      <c r="H510" s="46"/>
      <c r="I510" s="47"/>
      <c r="J510" s="115">
        <f>SUBTOTAL(9,J509)</f>
        <v>17290</v>
      </c>
      <c r="K510" s="16"/>
      <c r="L510" s="118">
        <f>SUBTOTAL(9,L509)</f>
        <v>0</v>
      </c>
      <c r="M510" s="122"/>
      <c r="N510" s="118">
        <f>SUBTOTAL(9,N509)</f>
        <v>0</v>
      </c>
      <c r="O510" s="16"/>
      <c r="P510" s="118">
        <f>SUBTOTAL(9,P509)</f>
        <v>0</v>
      </c>
    </row>
    <row r="511" spans="2:229" s="18" customFormat="1" ht="22.5" customHeight="1" thickBot="1" x14ac:dyDescent="0.25">
      <c r="B511" s="162" t="s">
        <v>624</v>
      </c>
      <c r="C511" s="163"/>
      <c r="D511" s="163"/>
      <c r="E511" s="163"/>
      <c r="F511" s="163"/>
      <c r="G511" s="163"/>
      <c r="H511" s="163"/>
      <c r="I511" s="163"/>
      <c r="J511" s="164"/>
      <c r="K511" s="116"/>
      <c r="L511" s="117"/>
      <c r="M511" s="117"/>
      <c r="N511" s="117"/>
      <c r="O511" s="117"/>
      <c r="P511" s="1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  <c r="BG511" s="17"/>
      <c r="BH511" s="17"/>
      <c r="BI511" s="17"/>
      <c r="BJ511" s="17"/>
      <c r="BK511" s="17"/>
      <c r="BL511" s="17"/>
      <c r="BM511" s="17"/>
      <c r="BN511" s="17"/>
      <c r="BO511" s="17"/>
      <c r="BP511" s="17"/>
      <c r="BQ511" s="17"/>
      <c r="BR511" s="17"/>
      <c r="BS511" s="17"/>
      <c r="BT511" s="17"/>
      <c r="BU511" s="17"/>
      <c r="BV511" s="17"/>
      <c r="BW511" s="17"/>
      <c r="BX511" s="17"/>
      <c r="BY511" s="17"/>
      <c r="BZ511" s="17"/>
      <c r="CA511" s="17"/>
      <c r="CB511" s="17"/>
      <c r="CC511" s="17"/>
      <c r="CD511" s="17"/>
      <c r="CE511" s="17"/>
      <c r="CF511" s="17"/>
      <c r="CG511" s="17"/>
      <c r="CH511" s="17"/>
      <c r="CI511" s="17"/>
      <c r="CJ511" s="17"/>
      <c r="CK511" s="17"/>
      <c r="CL511" s="17"/>
      <c r="CM511" s="17"/>
      <c r="CN511" s="17"/>
      <c r="CO511" s="17"/>
      <c r="CP511" s="17"/>
      <c r="CQ511" s="17"/>
      <c r="CR511" s="17"/>
      <c r="CS511" s="17"/>
      <c r="CT511" s="17"/>
      <c r="CU511" s="17"/>
      <c r="CV511" s="17"/>
      <c r="CW511" s="17"/>
      <c r="CX511" s="17"/>
      <c r="CY511" s="17"/>
      <c r="CZ511" s="17"/>
      <c r="DA511" s="17"/>
      <c r="DB511" s="17"/>
      <c r="DC511" s="17"/>
      <c r="DD511" s="17"/>
      <c r="DE511" s="17"/>
      <c r="DF511" s="17"/>
      <c r="DG511" s="17"/>
      <c r="DH511" s="17"/>
      <c r="DI511" s="17"/>
      <c r="DJ511" s="17"/>
      <c r="DK511" s="17"/>
      <c r="DL511" s="17"/>
      <c r="DM511" s="17"/>
      <c r="DN511" s="17"/>
      <c r="DO511" s="17"/>
      <c r="DP511" s="17"/>
      <c r="DQ511" s="17"/>
      <c r="DR511" s="17"/>
      <c r="DS511" s="17"/>
      <c r="DT511" s="17"/>
      <c r="DU511" s="17"/>
      <c r="DV511" s="17"/>
      <c r="DW511" s="17"/>
      <c r="DX511" s="17"/>
      <c r="DY511" s="17"/>
      <c r="DZ511" s="17"/>
      <c r="EA511" s="17"/>
      <c r="EB511" s="17"/>
      <c r="EC511" s="17"/>
      <c r="ED511" s="17"/>
      <c r="EE511" s="17"/>
      <c r="EF511" s="17"/>
      <c r="EG511" s="17"/>
      <c r="EH511" s="17"/>
      <c r="EI511" s="17"/>
      <c r="EJ511" s="17"/>
      <c r="EK511" s="17"/>
      <c r="EL511" s="17"/>
      <c r="EM511" s="17"/>
      <c r="EN511" s="17"/>
      <c r="EO511" s="17"/>
      <c r="EP511" s="17"/>
      <c r="EQ511" s="17"/>
      <c r="ER511" s="17"/>
      <c r="ES511" s="17"/>
      <c r="ET511" s="17"/>
      <c r="EU511" s="17"/>
      <c r="EV511" s="17"/>
      <c r="EW511" s="17"/>
      <c r="EX511" s="17"/>
      <c r="EY511" s="17"/>
      <c r="EZ511" s="17"/>
      <c r="FA511" s="17"/>
      <c r="FB511" s="17"/>
      <c r="FC511" s="17"/>
      <c r="FD511" s="17"/>
      <c r="FE511" s="17"/>
      <c r="FF511" s="17"/>
      <c r="FG511" s="17"/>
      <c r="FH511" s="17"/>
      <c r="FI511" s="17"/>
      <c r="FJ511" s="17"/>
      <c r="FK511" s="17"/>
      <c r="FL511" s="17"/>
      <c r="FM511" s="17"/>
      <c r="FN511" s="17"/>
      <c r="FO511" s="17"/>
      <c r="FP511" s="17"/>
      <c r="FQ511" s="17"/>
      <c r="FR511" s="17"/>
      <c r="FS511" s="17"/>
      <c r="FT511" s="17"/>
      <c r="FU511" s="17"/>
      <c r="FV511" s="17"/>
      <c r="FW511" s="17"/>
      <c r="FX511" s="17"/>
      <c r="FY511" s="17"/>
      <c r="FZ511" s="17"/>
      <c r="GA511" s="17"/>
      <c r="GB511" s="17"/>
      <c r="GC511" s="17"/>
      <c r="GD511" s="17"/>
      <c r="GE511" s="17"/>
      <c r="GF511" s="17"/>
      <c r="GG511" s="17"/>
      <c r="GH511" s="17"/>
      <c r="GI511" s="17"/>
      <c r="GJ511" s="17"/>
      <c r="GK511" s="17"/>
      <c r="GL511" s="17"/>
      <c r="GM511" s="17"/>
      <c r="GN511" s="17"/>
      <c r="GO511" s="17"/>
      <c r="GP511" s="17"/>
      <c r="GQ511" s="17"/>
      <c r="GR511" s="17"/>
      <c r="GS511" s="17"/>
      <c r="GT511" s="17"/>
      <c r="GU511" s="17"/>
      <c r="GV511" s="17"/>
      <c r="GW511" s="17"/>
      <c r="GX511" s="17"/>
      <c r="GY511" s="17"/>
      <c r="GZ511" s="17"/>
      <c r="HA511" s="17"/>
      <c r="HB511" s="17"/>
      <c r="HC511" s="17"/>
      <c r="HD511" s="17"/>
      <c r="HE511" s="17"/>
      <c r="HF511" s="17"/>
      <c r="HG511" s="17"/>
      <c r="HH511" s="17"/>
      <c r="HI511" s="17"/>
      <c r="HJ511" s="17"/>
      <c r="HK511" s="17"/>
      <c r="HL511" s="17"/>
      <c r="HM511" s="17"/>
      <c r="HN511" s="17"/>
      <c r="HO511" s="17"/>
      <c r="HP511" s="17"/>
      <c r="HQ511" s="17"/>
      <c r="HR511" s="17"/>
      <c r="HS511" s="17"/>
      <c r="HT511" s="17"/>
      <c r="HU511" s="17"/>
    </row>
    <row r="512" spans="2:229" s="18" customFormat="1" ht="22.5" customHeight="1" thickBot="1" x14ac:dyDescent="0.25">
      <c r="B512" s="96"/>
      <c r="C512" s="97"/>
      <c r="D512" s="97"/>
      <c r="E512" s="97"/>
      <c r="F512" s="97"/>
      <c r="G512" s="97"/>
      <c r="H512" s="97"/>
      <c r="I512" s="97"/>
      <c r="J512" s="98">
        <f>J14+J26+J99+J114+J132+J206+J261+J272+J291+J347+J377+J396+J412+J433+J452+J472+J480+J486+J493+J499+J504+J508</f>
        <v>3378711.6289200005</v>
      </c>
      <c r="K512" s="110"/>
      <c r="L512" s="98" t="e">
        <f>SUBTOTAL(9,L14:L510)</f>
        <v>#REF!</v>
      </c>
      <c r="M512" s="110"/>
      <c r="N512" s="98" t="e">
        <f>SUBTOTAL(9,N14:N510)</f>
        <v>#REF!</v>
      </c>
      <c r="O512" s="110"/>
      <c r="P512" s="147" t="e">
        <f>SUBTOTAL(9,P14:P510)</f>
        <v>#REF!</v>
      </c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  <c r="BG512" s="17"/>
      <c r="BH512" s="17"/>
      <c r="BI512" s="17"/>
      <c r="BJ512" s="17"/>
      <c r="BK512" s="17"/>
      <c r="BL512" s="17"/>
      <c r="BM512" s="17"/>
      <c r="BN512" s="17"/>
      <c r="BO512" s="17"/>
      <c r="BP512" s="17"/>
      <c r="BQ512" s="17"/>
      <c r="BR512" s="17"/>
      <c r="BS512" s="17"/>
      <c r="BT512" s="17"/>
      <c r="BU512" s="17"/>
      <c r="BV512" s="17"/>
      <c r="BW512" s="17"/>
      <c r="BX512" s="17"/>
      <c r="BY512" s="17"/>
      <c r="BZ512" s="17"/>
      <c r="CA512" s="17"/>
      <c r="CB512" s="17"/>
      <c r="CC512" s="17"/>
      <c r="CD512" s="17"/>
      <c r="CE512" s="17"/>
      <c r="CF512" s="17"/>
      <c r="CG512" s="17"/>
      <c r="CH512" s="17"/>
      <c r="CI512" s="17"/>
      <c r="CJ512" s="17"/>
      <c r="CK512" s="17"/>
      <c r="CL512" s="17"/>
      <c r="CM512" s="17"/>
      <c r="CN512" s="17"/>
      <c r="CO512" s="17"/>
      <c r="CP512" s="17"/>
      <c r="CQ512" s="17"/>
      <c r="CR512" s="17"/>
      <c r="CS512" s="17"/>
      <c r="CT512" s="17"/>
      <c r="CU512" s="17"/>
      <c r="CV512" s="17"/>
      <c r="CW512" s="17"/>
      <c r="CX512" s="17"/>
      <c r="CY512" s="17"/>
      <c r="CZ512" s="17"/>
      <c r="DA512" s="17"/>
      <c r="DB512" s="17"/>
      <c r="DC512" s="17"/>
      <c r="DD512" s="17"/>
      <c r="DE512" s="17"/>
      <c r="DF512" s="17"/>
      <c r="DG512" s="17"/>
      <c r="DH512" s="17"/>
      <c r="DI512" s="17"/>
      <c r="DJ512" s="17"/>
      <c r="DK512" s="17"/>
      <c r="DL512" s="17"/>
      <c r="DM512" s="17"/>
      <c r="DN512" s="17"/>
      <c r="DO512" s="17"/>
      <c r="DP512" s="17"/>
      <c r="DQ512" s="17"/>
      <c r="DR512" s="17"/>
      <c r="DS512" s="17"/>
      <c r="DT512" s="17"/>
      <c r="DU512" s="17"/>
      <c r="DV512" s="17"/>
      <c r="DW512" s="17"/>
      <c r="DX512" s="17"/>
      <c r="DY512" s="17"/>
      <c r="DZ512" s="17"/>
      <c r="EA512" s="17"/>
      <c r="EB512" s="17"/>
      <c r="EC512" s="17"/>
      <c r="ED512" s="17"/>
      <c r="EE512" s="17"/>
      <c r="EF512" s="17"/>
      <c r="EG512" s="17"/>
      <c r="EH512" s="17"/>
      <c r="EI512" s="17"/>
      <c r="EJ512" s="17"/>
      <c r="EK512" s="17"/>
      <c r="EL512" s="17"/>
      <c r="EM512" s="17"/>
      <c r="EN512" s="17"/>
      <c r="EO512" s="17"/>
      <c r="EP512" s="17"/>
      <c r="EQ512" s="17"/>
      <c r="ER512" s="17"/>
      <c r="ES512" s="17"/>
      <c r="ET512" s="17"/>
      <c r="EU512" s="17"/>
      <c r="EV512" s="17"/>
      <c r="EW512" s="17"/>
      <c r="EX512" s="17"/>
      <c r="EY512" s="17"/>
      <c r="EZ512" s="17"/>
      <c r="FA512" s="17"/>
      <c r="FB512" s="17"/>
      <c r="FC512" s="17"/>
      <c r="FD512" s="17"/>
      <c r="FE512" s="17"/>
      <c r="FF512" s="17"/>
      <c r="FG512" s="17"/>
      <c r="FH512" s="17"/>
      <c r="FI512" s="17"/>
      <c r="FJ512" s="17"/>
      <c r="FK512" s="17"/>
      <c r="FL512" s="17"/>
      <c r="FM512" s="17"/>
      <c r="FN512" s="17"/>
      <c r="FO512" s="17"/>
      <c r="FP512" s="17"/>
      <c r="FQ512" s="17"/>
      <c r="FR512" s="17"/>
      <c r="FS512" s="17"/>
      <c r="FT512" s="17"/>
      <c r="FU512" s="17"/>
      <c r="FV512" s="17"/>
      <c r="FW512" s="17"/>
      <c r="FX512" s="17"/>
      <c r="FY512" s="17"/>
      <c r="FZ512" s="17"/>
      <c r="GA512" s="17"/>
      <c r="GB512" s="17"/>
      <c r="GC512" s="17"/>
      <c r="GD512" s="17"/>
      <c r="GE512" s="17"/>
      <c r="GF512" s="17"/>
      <c r="GG512" s="17"/>
      <c r="GH512" s="17"/>
      <c r="GI512" s="17"/>
      <c r="GJ512" s="17"/>
      <c r="GK512" s="17"/>
      <c r="GL512" s="17"/>
      <c r="GM512" s="17"/>
      <c r="GN512" s="17"/>
      <c r="GO512" s="17"/>
      <c r="GP512" s="17"/>
      <c r="GQ512" s="17"/>
      <c r="GR512" s="17"/>
      <c r="GS512" s="17"/>
      <c r="GT512" s="17"/>
      <c r="GU512" s="17"/>
      <c r="GV512" s="17"/>
      <c r="GW512" s="17"/>
      <c r="GX512" s="17"/>
      <c r="GY512" s="17"/>
      <c r="GZ512" s="17"/>
      <c r="HA512" s="17"/>
      <c r="HB512" s="17"/>
      <c r="HC512" s="17"/>
      <c r="HD512" s="17"/>
      <c r="HE512" s="17"/>
      <c r="HF512" s="17"/>
      <c r="HG512" s="17"/>
      <c r="HH512" s="17"/>
      <c r="HI512" s="17"/>
      <c r="HJ512" s="17"/>
      <c r="HK512" s="17"/>
      <c r="HL512" s="17"/>
      <c r="HM512" s="17"/>
      <c r="HN512" s="17"/>
      <c r="HO512" s="17"/>
      <c r="HP512" s="17"/>
      <c r="HQ512" s="17"/>
      <c r="HR512" s="17"/>
      <c r="HS512" s="17"/>
      <c r="HT512" s="17"/>
      <c r="HU512" s="17"/>
    </row>
    <row r="513" spans="2:16" ht="24" customHeight="1" thickBot="1" x14ac:dyDescent="0.25">
      <c r="B513" s="165" t="s">
        <v>625</v>
      </c>
      <c r="C513" s="166"/>
      <c r="D513" s="166"/>
      <c r="E513" s="155">
        <f>J512</f>
        <v>3378711.6289200005</v>
      </c>
      <c r="F513" s="155"/>
      <c r="G513" s="155"/>
      <c r="H513" s="155"/>
      <c r="I513" s="155"/>
      <c r="J513" s="156"/>
      <c r="K513" s="155" t="e">
        <f>L512</f>
        <v>#REF!</v>
      </c>
      <c r="L513" s="155"/>
      <c r="M513" s="155" t="e">
        <f>N512</f>
        <v>#REF!</v>
      </c>
      <c r="N513" s="155"/>
      <c r="O513" s="155" t="e">
        <f>P512</f>
        <v>#REF!</v>
      </c>
      <c r="P513" s="196"/>
    </row>
    <row r="514" spans="2:16" ht="28.5" customHeight="1" thickBot="1" x14ac:dyDescent="0.25">
      <c r="B514" s="150" t="s">
        <v>626</v>
      </c>
      <c r="C514" s="151"/>
      <c r="D514" s="151"/>
      <c r="E514" s="152">
        <f>E513*1.2912</f>
        <v>4362592.4552615043</v>
      </c>
      <c r="F514" s="153"/>
      <c r="G514" s="153"/>
      <c r="H514" s="153"/>
      <c r="I514" s="153"/>
      <c r="J514" s="154"/>
      <c r="K514" s="155" t="e">
        <f>K513*1.2912</f>
        <v>#REF!</v>
      </c>
      <c r="L514" s="155"/>
      <c r="M514" s="155" t="e">
        <f>M513*1.2912</f>
        <v>#REF!</v>
      </c>
      <c r="N514" s="155"/>
      <c r="O514" s="155" t="e">
        <f>O513*1.2912</f>
        <v>#REF!</v>
      </c>
      <c r="P514" s="196"/>
    </row>
    <row r="515" spans="2:16" x14ac:dyDescent="0.2">
      <c r="B515" s="72"/>
      <c r="C515" s="73"/>
      <c r="D515" s="74"/>
      <c r="E515" s="75"/>
      <c r="F515" s="74"/>
      <c r="G515" s="74"/>
      <c r="H515" s="74"/>
      <c r="I515" s="74"/>
      <c r="J515" s="76"/>
      <c r="K515" s="74"/>
      <c r="L515" s="76"/>
      <c r="M515" s="74"/>
      <c r="N515" s="76"/>
      <c r="O515" s="74"/>
      <c r="P515" s="76"/>
    </row>
    <row r="516" spans="2:16" x14ac:dyDescent="0.2">
      <c r="B516" s="72"/>
      <c r="C516" s="73"/>
      <c r="D516" s="74"/>
      <c r="E516" s="75"/>
      <c r="F516" s="74"/>
      <c r="G516" s="74"/>
      <c r="H516" s="74"/>
      <c r="I516" s="74"/>
      <c r="J516" s="77"/>
      <c r="K516" s="74"/>
      <c r="L516" s="77"/>
      <c r="M516" s="74"/>
      <c r="N516" s="77"/>
      <c r="O516" s="74"/>
      <c r="P516" s="77"/>
    </row>
    <row r="517" spans="2:16" ht="13.5" thickBot="1" x14ac:dyDescent="0.25">
      <c r="B517" s="78"/>
      <c r="C517" s="79"/>
      <c r="D517" s="80"/>
      <c r="E517" s="81"/>
      <c r="F517" s="80"/>
      <c r="G517" s="80"/>
      <c r="H517" s="80"/>
      <c r="I517" s="80"/>
      <c r="J517" s="82"/>
      <c r="K517" s="80"/>
      <c r="L517" s="82"/>
      <c r="M517" s="80"/>
      <c r="N517" s="82"/>
      <c r="O517" s="80"/>
      <c r="P517" s="82"/>
    </row>
  </sheetData>
  <mergeCells count="40">
    <mergeCell ref="O2:P3"/>
    <mergeCell ref="O4:P5"/>
    <mergeCell ref="O6:P6"/>
    <mergeCell ref="O7:P8"/>
    <mergeCell ref="O9:P9"/>
    <mergeCell ref="O514:P514"/>
    <mergeCell ref="K514:L514"/>
    <mergeCell ref="M513:N513"/>
    <mergeCell ref="O513:P513"/>
    <mergeCell ref="K513:L513"/>
    <mergeCell ref="B2:C5"/>
    <mergeCell ref="D2:F5"/>
    <mergeCell ref="G2:J5"/>
    <mergeCell ref="B6:F9"/>
    <mergeCell ref="G6:J6"/>
    <mergeCell ref="G7:J7"/>
    <mergeCell ref="M2:N3"/>
    <mergeCell ref="M4:N5"/>
    <mergeCell ref="K6:L6"/>
    <mergeCell ref="M6:N6"/>
    <mergeCell ref="K7:L8"/>
    <mergeCell ref="M7:N8"/>
    <mergeCell ref="K2:L3"/>
    <mergeCell ref="K4:L5"/>
    <mergeCell ref="M9:N9"/>
    <mergeCell ref="B514:D514"/>
    <mergeCell ref="E514:J514"/>
    <mergeCell ref="E513:J513"/>
    <mergeCell ref="G8:J8"/>
    <mergeCell ref="E12:J12"/>
    <mergeCell ref="B11:D11"/>
    <mergeCell ref="E11:J11"/>
    <mergeCell ref="B511:J511"/>
    <mergeCell ref="B513:D513"/>
    <mergeCell ref="G9:J9"/>
    <mergeCell ref="B10:D10"/>
    <mergeCell ref="B12:D12"/>
    <mergeCell ref="E10:J10"/>
    <mergeCell ref="K9:L9"/>
    <mergeCell ref="M514:N514"/>
  </mergeCells>
  <phoneticPr fontId="6" type="noConversion"/>
  <printOptions horizontalCentered="1"/>
  <pageMargins left="0" right="0" top="0.39370078740157483" bottom="0.39370078740157483" header="0" footer="0"/>
  <pageSetup paperSize="9" scale="95" firstPageNumber="0" fitToHeight="0" orientation="landscape" r:id="rId1"/>
  <headerFooter alignWithMargins="0">
    <oddHeader xml:space="preserve">&amp;R
 &amp;1. &amp;10  
</oddHeader>
    <oddFooter>&amp;C&amp;P /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ESCOLA SANTA ROSA</vt:lpstr>
      <vt:lpstr>'ESCOLA SANTA ROSA'!Area_de_impressao</vt:lpstr>
      <vt:lpstr>'ESCOLA SANTA ROSA'!Titulos_de_impressao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Neiva Vieira</dc:creator>
  <cp:lastModifiedBy>William Obras</cp:lastModifiedBy>
  <cp:lastPrinted>2021-01-14T14:46:26Z</cp:lastPrinted>
  <dcterms:created xsi:type="dcterms:W3CDTF">2011-06-27T17:37:58Z</dcterms:created>
  <dcterms:modified xsi:type="dcterms:W3CDTF">2021-01-15T16:37:58Z</dcterms:modified>
</cp:coreProperties>
</file>